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NestedVlookup" sheetId="1" r:id="rId4"/>
    <sheet state="visible" name="MATCH " sheetId="2" r:id="rId5"/>
    <sheet state="visible" name="INDEX" sheetId="3" r:id="rId6"/>
    <sheet state="visible" name="INDEX MATCH" sheetId="4" r:id="rId7"/>
    <sheet state="visible" name="XMATCH" sheetId="5" r:id="rId8"/>
    <sheet state="hidden" name="INDEX-MATCH (2)" sheetId="6" r:id="rId9"/>
    <sheet state="visible" name="Lookups" sheetId="7" r:id="rId10"/>
    <sheet state="visible" name="ApproximateMatch" sheetId="8" r:id="rId11"/>
    <sheet state="visible" name="ExactMatch" sheetId="9" r:id="rId12"/>
    <sheet state="hidden" name="NestedVlookup (1)" sheetId="10" r:id="rId13"/>
    <sheet state="hidden" name="LargeTableVLOOKUPs" sheetId="11" r:id="rId14"/>
    <sheet state="hidden" name="CHOOSE" sheetId="12" r:id="rId15"/>
    <sheet state="hidden" name="SWITCH" sheetId="13" r:id="rId16"/>
    <sheet state="hidden" name="MATCH" sheetId="14" r:id="rId17"/>
    <sheet state="hidden" name="INDEX (1)" sheetId="15" r:id="rId18"/>
    <sheet state="hidden" name="INDEX MATCH (1)" sheetId="16" r:id="rId19"/>
    <sheet state="hidden" name="INDEX-MATCH (2) (1)" sheetId="17" r:id="rId20"/>
    <sheet state="hidden" name="FORMULATEXT" sheetId="18" r:id="rId21"/>
    <sheet state="hidden" name="UNIQUE" sheetId="19" r:id="rId22"/>
    <sheet state="visible" name="XLOOKUP-Exact" sheetId="20" r:id="rId23"/>
    <sheet state="visible" name="XLOOKUP-Approximate" sheetId="21" r:id="rId24"/>
    <sheet state="visible" name="XLOOKUP-Expanded" sheetId="22" r:id="rId25"/>
    <sheet state="hidden" name="Sheet3" sheetId="23" r:id="rId26"/>
    <sheet state="hidden" name="MasterList (2)" sheetId="24" r:id="rId27"/>
  </sheets>
  <definedNames>
    <definedName localSheetId="16" name="Income">#REF!</definedName>
    <definedName localSheetId="23" name="Income">#REF!</definedName>
    <definedName localSheetId="5" name="Income">#REF!</definedName>
    <definedName name="RateTable">Lookups!$A$2:$B$8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1">
      <text>
        <t xml:space="preserve">INDEX FUNCTION WITH A RECTANGULAR LIST i.e. with row and column reference </t>
      </text>
    </comment>
    <comment authorId="0" ref="S2">
      <text>
        <t xml:space="preserve">INDEX FUNCTION WITH A SINGLE LIST i.e. no column reference 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">
      <text>
        <t xml:space="preserve">VERTICAL DATA
</t>
      </text>
    </comment>
    <comment authorId="0" ref="L2">
      <text>
        <t xml:space="preserve">horizontal data
</t>
      </text>
    </comment>
  </commentList>
</comments>
</file>

<file path=xl/sharedStrings.xml><?xml version="1.0" encoding="utf-8"?>
<sst xmlns="http://schemas.openxmlformats.org/spreadsheetml/2006/main" count="18043" uniqueCount="3467">
  <si>
    <t>EMPL #</t>
  </si>
  <si>
    <t>Hours</t>
  </si>
  <si>
    <t>Pay Rate</t>
  </si>
  <si>
    <t>Gross Pay</t>
  </si>
  <si>
    <t>Dep</t>
  </si>
  <si>
    <t>State</t>
  </si>
  <si>
    <t>Regional Tax Rate</t>
  </si>
  <si>
    <t>Region</t>
  </si>
  <si>
    <t>Dependents</t>
  </si>
  <si>
    <t>A12022</t>
  </si>
  <si>
    <t>Florida</t>
  </si>
  <si>
    <t>Alabama</t>
  </si>
  <si>
    <t>SE</t>
  </si>
  <si>
    <t>A16764</t>
  </si>
  <si>
    <t>Delaware</t>
  </si>
  <si>
    <t>Alaska</t>
  </si>
  <si>
    <t>PC</t>
  </si>
  <si>
    <t>A56672</t>
  </si>
  <si>
    <t>Hawaii</t>
  </si>
  <si>
    <t>Arizona</t>
  </si>
  <si>
    <t>SW</t>
  </si>
  <si>
    <t>A23019</t>
  </si>
  <si>
    <t>Indiana</t>
  </si>
  <si>
    <t>Arkansas</t>
  </si>
  <si>
    <t>A27843</t>
  </si>
  <si>
    <t>Washington</t>
  </si>
  <si>
    <t>California</t>
  </si>
  <si>
    <t>MT</t>
  </si>
  <si>
    <t>A31152</t>
  </si>
  <si>
    <t>Montana</t>
  </si>
  <si>
    <t>Colorado</t>
  </si>
  <si>
    <t>MA</t>
  </si>
  <si>
    <t>A36192</t>
  </si>
  <si>
    <t>Oklahoma</t>
  </si>
  <si>
    <t>Connecticut</t>
  </si>
  <si>
    <t>NE</t>
  </si>
  <si>
    <t>MW</t>
  </si>
  <si>
    <t>A40350</t>
  </si>
  <si>
    <t>Tennessee</t>
  </si>
  <si>
    <t>DC</t>
  </si>
  <si>
    <t>A45225</t>
  </si>
  <si>
    <t>West Virginia</t>
  </si>
  <si>
    <t>A50258</t>
  </si>
  <si>
    <t>Idaho</t>
  </si>
  <si>
    <t>A62227</t>
  </si>
  <si>
    <t>Rhode Island</t>
  </si>
  <si>
    <t>Georgia</t>
  </si>
  <si>
    <t>A65199</t>
  </si>
  <si>
    <t>Nevada</t>
  </si>
  <si>
    <t>A69847</t>
  </si>
  <si>
    <t>North Carolina</t>
  </si>
  <si>
    <t>A72580</t>
  </si>
  <si>
    <t>Utah</t>
  </si>
  <si>
    <t>Illinois</t>
  </si>
  <si>
    <t>A74483</t>
  </si>
  <si>
    <t>A82871</t>
  </si>
  <si>
    <t>Iowa</t>
  </si>
  <si>
    <t>A88402</t>
  </si>
  <si>
    <t>Kansas</t>
  </si>
  <si>
    <t>A92312</t>
  </si>
  <si>
    <t>Virginia</t>
  </si>
  <si>
    <t>Kentucky</t>
  </si>
  <si>
    <t>A93673</t>
  </si>
  <si>
    <t>New Mexico</t>
  </si>
  <si>
    <t>Louisiana</t>
  </si>
  <si>
    <t>A99176</t>
  </si>
  <si>
    <t>Maine</t>
  </si>
  <si>
    <t>B10043</t>
  </si>
  <si>
    <t>Oregon</t>
  </si>
  <si>
    <t>Maryland</t>
  </si>
  <si>
    <t>B13860</t>
  </si>
  <si>
    <t>Massachusetts</t>
  </si>
  <si>
    <t>B19135</t>
  </si>
  <si>
    <t>North Dakota</t>
  </si>
  <si>
    <t>Michigan</t>
  </si>
  <si>
    <t>B19856</t>
  </si>
  <si>
    <t>Minnesota</t>
  </si>
  <si>
    <t>B24755</t>
  </si>
  <si>
    <t>Mississippi</t>
  </si>
  <si>
    <t>B29180</t>
  </si>
  <si>
    <t>Missouri</t>
  </si>
  <si>
    <t>B33741</t>
  </si>
  <si>
    <t>Vermont</t>
  </si>
  <si>
    <t>B33948</t>
  </si>
  <si>
    <t>South Carolina</t>
  </si>
  <si>
    <t>Nebraska</t>
  </si>
  <si>
    <t>B37888</t>
  </si>
  <si>
    <t>Pennsylvania</t>
  </si>
  <si>
    <t>B42802</t>
  </si>
  <si>
    <t>New Hampshire</t>
  </si>
  <si>
    <t>B47525</t>
  </si>
  <si>
    <t>New Jersey</t>
  </si>
  <si>
    <t>B52569</t>
  </si>
  <si>
    <t>B53165</t>
  </si>
  <si>
    <t>Texas</t>
  </si>
  <si>
    <t>New York</t>
  </si>
  <si>
    <t>B58182</t>
  </si>
  <si>
    <t>B62664</t>
  </si>
  <si>
    <t>B68322</t>
  </si>
  <si>
    <t>Ohio</t>
  </si>
  <si>
    <t>B68700</t>
  </si>
  <si>
    <t>B71893</t>
  </si>
  <si>
    <t>B80650</t>
  </si>
  <si>
    <t>B84329</t>
  </si>
  <si>
    <t>B85920</t>
  </si>
  <si>
    <t>B91432</t>
  </si>
  <si>
    <t>South Dakota</t>
  </si>
  <si>
    <t>B95310</t>
  </si>
  <si>
    <t>C10215</t>
  </si>
  <si>
    <t>C11054</t>
  </si>
  <si>
    <t>C14472</t>
  </si>
  <si>
    <t>C17733</t>
  </si>
  <si>
    <t>C21213</t>
  </si>
  <si>
    <t>C21358</t>
  </si>
  <si>
    <t>C24976</t>
  </si>
  <si>
    <t>Wisconsin</t>
  </si>
  <si>
    <t>C27265</t>
  </si>
  <si>
    <t>Wyoming</t>
  </si>
  <si>
    <t>C29200</t>
  </si>
  <si>
    <t>C33602</t>
  </si>
  <si>
    <t>C35237</t>
  </si>
  <si>
    <t>C35461</t>
  </si>
  <si>
    <t>C38361</t>
  </si>
  <si>
    <t>C42480</t>
  </si>
  <si>
    <t>C43492</t>
  </si>
  <si>
    <t>C43746</t>
  </si>
  <si>
    <t>C48781</t>
  </si>
  <si>
    <t>C51240</t>
  </si>
  <si>
    <t>C53397</t>
  </si>
  <si>
    <t>C54205</t>
  </si>
  <si>
    <t>C59664</t>
  </si>
  <si>
    <t>C61877</t>
  </si>
  <si>
    <t>C64486</t>
  </si>
  <si>
    <t>C68290</t>
  </si>
  <si>
    <t>C68762</t>
  </si>
  <si>
    <t>C69321</t>
  </si>
  <si>
    <t>C71993</t>
  </si>
  <si>
    <t>C74125</t>
  </si>
  <si>
    <t>C81660</t>
  </si>
  <si>
    <t>C84306</t>
  </si>
  <si>
    <t>C86507</t>
  </si>
  <si>
    <t>C87677</t>
  </si>
  <si>
    <t>C91771</t>
  </si>
  <si>
    <t>C93444</t>
  </si>
  <si>
    <t>C97279</t>
  </si>
  <si>
    <t>C99978</t>
  </si>
  <si>
    <t>D12554</t>
  </si>
  <si>
    <t>D14726</t>
  </si>
  <si>
    <t>D17732</t>
  </si>
  <si>
    <t>D24742</t>
  </si>
  <si>
    <t>D27909</t>
  </si>
  <si>
    <t>D30402</t>
  </si>
  <si>
    <t>D31872</t>
  </si>
  <si>
    <t>D37719</t>
  </si>
  <si>
    <t>D38507</t>
  </si>
  <si>
    <t>D42292</t>
  </si>
  <si>
    <t>D45269</t>
  </si>
  <si>
    <t>D49912</t>
  </si>
  <si>
    <t>D50473</t>
  </si>
  <si>
    <t>D57112</t>
  </si>
  <si>
    <t>D62553</t>
  </si>
  <si>
    <t>D64923</t>
  </si>
  <si>
    <t>D66297</t>
  </si>
  <si>
    <t>D71750</t>
  </si>
  <si>
    <t>D72116</t>
  </si>
  <si>
    <t>D73388</t>
  </si>
  <si>
    <t>D78362</t>
  </si>
  <si>
    <t>D82645</t>
  </si>
  <si>
    <t>D84031</t>
  </si>
  <si>
    <t>D89122</t>
  </si>
  <si>
    <t>D91843</t>
  </si>
  <si>
    <t>D93110</t>
  </si>
  <si>
    <t>D94848</t>
  </si>
  <si>
    <t>D98096</t>
  </si>
  <si>
    <t>D99585</t>
  </si>
  <si>
    <t>Employee</t>
  </si>
  <si>
    <t>SS#</t>
  </si>
  <si>
    <t>Sales</t>
  </si>
  <si>
    <t>Identify do they exist in  the list ?</t>
  </si>
  <si>
    <t>Use of iferror function AND trim</t>
  </si>
  <si>
    <t>Abbott, James</t>
  </si>
  <si>
    <t>Adams, David</t>
  </si>
  <si>
    <t>Aguilar, Ken</t>
  </si>
  <si>
    <t>Allen, Thomas</t>
  </si>
  <si>
    <t>Anderson, Terry</t>
  </si>
  <si>
    <t>Ashley, Michael</t>
  </si>
  <si>
    <t>Ayers, Douglas</t>
  </si>
  <si>
    <t>Camarena, Javier</t>
  </si>
  <si>
    <t>Baldwin, Ray</t>
  </si>
  <si>
    <t xml:space="preserve"> Bass,  Justin</t>
  </si>
  <si>
    <t>Barker, Heidi</t>
  </si>
  <si>
    <t>Barnett, Brenda</t>
  </si>
  <si>
    <t>Barr, Jennifer</t>
  </si>
  <si>
    <t>Barton, Barry</t>
  </si>
  <si>
    <t>Bass, Justin</t>
  </si>
  <si>
    <t>Bean, Deborah</t>
  </si>
  <si>
    <t>Bennett, Chris</t>
  </si>
  <si>
    <t>Best, Lara</t>
  </si>
  <si>
    <t>Black, Cliff</t>
  </si>
  <si>
    <t>Blankenship, Roger</t>
  </si>
  <si>
    <t>Booth, Ron</t>
  </si>
  <si>
    <t>Brennan, Tito</t>
  </si>
  <si>
    <t>Brewer, Kent</t>
  </si>
  <si>
    <t>Bridges, Jeff</t>
  </si>
  <si>
    <t>Brown, Lincoln</t>
  </si>
  <si>
    <t>Browning, Kathleen</t>
  </si>
  <si>
    <t>Burgess, Cherie</t>
  </si>
  <si>
    <t>Burnett, Kevin</t>
  </si>
  <si>
    <t>Burton, Cam</t>
  </si>
  <si>
    <t>Butler, Roy</t>
  </si>
  <si>
    <t>Cabe, Max</t>
  </si>
  <si>
    <t>Cain, Lon</t>
  </si>
  <si>
    <t>Caldwell, Pete</t>
  </si>
  <si>
    <t>Carey, Andrea</t>
  </si>
  <si>
    <t>Carmichael, George</t>
  </si>
  <si>
    <t>Carr, Susan</t>
  </si>
  <si>
    <t>Carter, Allan</t>
  </si>
  <si>
    <t>Chan, Diane</t>
  </si>
  <si>
    <t>Chase, Troy</t>
  </si>
  <si>
    <t>Chen, Jaime</t>
  </si>
  <si>
    <t>Christinelli, David</t>
  </si>
  <si>
    <t>Clarke, Dennis</t>
  </si>
  <si>
    <t>Cline, Rebecca</t>
  </si>
  <si>
    <t>Collier, Dean</t>
  </si>
  <si>
    <t>Collins, Michael</t>
  </si>
  <si>
    <t>Contreras, Dean</t>
  </si>
  <si>
    <t>Conway, Brett</t>
  </si>
  <si>
    <t>Cortez, Jose</t>
  </si>
  <si>
    <t>Cox, Stephanie</t>
  </si>
  <si>
    <t>Cummings, Jose</t>
  </si>
  <si>
    <t>Daniel, Robert</t>
  </si>
  <si>
    <t>Davidson, Jaime</t>
  </si>
  <si>
    <t>Dean, Gayla</t>
  </si>
  <si>
    <t>Dominguez, Duane</t>
  </si>
  <si>
    <t>Dudley, James</t>
  </si>
  <si>
    <t>Duncan, George</t>
  </si>
  <si>
    <t>Ellis, Brenda</t>
  </si>
  <si>
    <t>Estes, Mary</t>
  </si>
  <si>
    <t>Evans, Rolin</t>
  </si>
  <si>
    <t>Flores, Angela</t>
  </si>
  <si>
    <t>Flowers, Kathleen</t>
  </si>
  <si>
    <t>Foley, Peter</t>
  </si>
  <si>
    <t>Ford, Matt</t>
  </si>
  <si>
    <t>Frank, William</t>
  </si>
  <si>
    <t>Frazier, Chris</t>
  </si>
  <si>
    <t>French, Robert</t>
  </si>
  <si>
    <t>Frost, Adam</t>
  </si>
  <si>
    <t>Gallegos, Rick</t>
  </si>
  <si>
    <t>Garcia, Sally</t>
  </si>
  <si>
    <t>Gentry, John</t>
  </si>
  <si>
    <t>Gibbs, Debra</t>
  </si>
  <si>
    <t>Glenn, Christopher</t>
  </si>
  <si>
    <t>Glover, Eugene</t>
  </si>
  <si>
    <t>Goodman, Kuyler</t>
  </si>
  <si>
    <t>Greene, Alexander</t>
  </si>
  <si>
    <t>Gregory, Jon</t>
  </si>
  <si>
    <t>Guerra, Karen</t>
  </si>
  <si>
    <t>Hale, Deon</t>
  </si>
  <si>
    <t>Hamilton, Theo</t>
  </si>
  <si>
    <t>Hammond, Robert</t>
  </si>
  <si>
    <t>Hardin, Gregory</t>
  </si>
  <si>
    <t>Hardy, Svetlana</t>
  </si>
  <si>
    <t>Harper, Cynthia</t>
  </si>
  <si>
    <t>Hendricks, Anne</t>
  </si>
  <si>
    <t>Hess, Brian</t>
  </si>
  <si>
    <t>Hewitt, Steven</t>
  </si>
  <si>
    <t>Hines, Herb</t>
  </si>
  <si>
    <t>Hodges, Lisa</t>
  </si>
  <si>
    <t>Hoffman, Brian D</t>
  </si>
  <si>
    <t>Holloway, Chris</t>
  </si>
  <si>
    <t>Holt, Robert</t>
  </si>
  <si>
    <t>Hood, Renee</t>
  </si>
  <si>
    <t>Horton, Cleatis</t>
  </si>
  <si>
    <t>Houston, Mark</t>
  </si>
  <si>
    <t>Hudson, Lorna</t>
  </si>
  <si>
    <t>Hughes, Kevin</t>
  </si>
  <si>
    <t>Hunter, Lisa</t>
  </si>
  <si>
    <t>Ikehara, Bud</t>
  </si>
  <si>
    <t>Jacobson, Greg</t>
  </si>
  <si>
    <t>James, June</t>
  </si>
  <si>
    <t>Johnson, Claudia</t>
  </si>
  <si>
    <t>Johnson, Mary Jo</t>
  </si>
  <si>
    <t>Julien, Susan</t>
  </si>
  <si>
    <t>Keller, Jason</t>
  </si>
  <si>
    <t>Kelley, Nancy</t>
  </si>
  <si>
    <t>Kendrick, Bacardi</t>
  </si>
  <si>
    <t>Kerr, Mihaela</t>
  </si>
  <si>
    <t>Kim, Deborah</t>
  </si>
  <si>
    <t>Kirk, Chris</t>
  </si>
  <si>
    <t>Kopfe, Siobhan</t>
  </si>
  <si>
    <t>Lamb, John</t>
  </si>
  <si>
    <t>Lambert, Jody</t>
  </si>
  <si>
    <t>Lang, Dana</t>
  </si>
  <si>
    <t>Lawson, Erin</t>
  </si>
  <si>
    <t>Little, Steve</t>
  </si>
  <si>
    <t>Livingston, Lynette</t>
  </si>
  <si>
    <t>Lockhart, Ken</t>
  </si>
  <si>
    <t>Lynch, Scott</t>
  </si>
  <si>
    <t>Maldonado, Robert</t>
  </si>
  <si>
    <t>Malone, Carl</t>
  </si>
  <si>
    <t>Malone, Daniel</t>
  </si>
  <si>
    <t>Mandel, Laura</t>
  </si>
  <si>
    <t>Mann, Lowell</t>
  </si>
  <si>
    <t>Marshall, Traci</t>
  </si>
  <si>
    <t>Martinez, Angela</t>
  </si>
  <si>
    <t>McBride, Grazyna</t>
  </si>
  <si>
    <t>McCarthy, Ryan</t>
  </si>
  <si>
    <t>McClain, Steven</t>
  </si>
  <si>
    <t>McConnell, Justin</t>
  </si>
  <si>
    <t>McCormick, Hsi</t>
  </si>
  <si>
    <t>McDaniel, Tamara</t>
  </si>
  <si>
    <t>McDowell, Scott</t>
  </si>
  <si>
    <t>McGuire, Rebecca</t>
  </si>
  <si>
    <t>Melton, Scott</t>
  </si>
  <si>
    <t>Mendez, Max</t>
  </si>
  <si>
    <t>Mendoza, Bobby</t>
  </si>
  <si>
    <t>Metzger, Sheila</t>
  </si>
  <si>
    <t>Meyer, Charles</t>
  </si>
  <si>
    <t>Miles, Kenneth</t>
  </si>
  <si>
    <t>Miller, Jessica</t>
  </si>
  <si>
    <t>Mills, Irene</t>
  </si>
  <si>
    <t>Morgan, Patricia</t>
  </si>
  <si>
    <t>Morris, Richelle</t>
  </si>
  <si>
    <t>Moss, Chan</t>
  </si>
  <si>
    <t>Munoz, Michael</t>
  </si>
  <si>
    <t>Nash, Mark</t>
  </si>
  <si>
    <t>Nicholson, Lee</t>
  </si>
  <si>
    <t>Nicolaus, Gary</t>
  </si>
  <si>
    <t>Norman, Rita</t>
  </si>
  <si>
    <t>Olson, Melanie</t>
  </si>
  <si>
    <t>O'Neal, William</t>
  </si>
  <si>
    <t>Osborne, Bill</t>
  </si>
  <si>
    <t>Owen, Robert</t>
  </si>
  <si>
    <t>Pace, Joseph</t>
  </si>
  <si>
    <t>Park, Timothy</t>
  </si>
  <si>
    <t>Parker, Carl</t>
  </si>
  <si>
    <t>Patel, Donald</t>
  </si>
  <si>
    <t>Patton, Corey</t>
  </si>
  <si>
    <t>Pearson, Cassy</t>
  </si>
  <si>
    <t>Perez, Kim</t>
  </si>
  <si>
    <t>Peterson, Shaun</t>
  </si>
  <si>
    <t>Potter, Dawn</t>
  </si>
  <si>
    <t>Randall, Yvonne</t>
  </si>
  <si>
    <t>Randolph, Kristin</t>
  </si>
  <si>
    <t>Reid, Elizabeth</t>
  </si>
  <si>
    <t>Rich, Brent</t>
  </si>
  <si>
    <t>Robertson, Nathan</t>
  </si>
  <si>
    <t>Rodriguez, Michael</t>
  </si>
  <si>
    <t>Roman, Teri</t>
  </si>
  <si>
    <t>Roys, Karen</t>
  </si>
  <si>
    <t>Savage, John</t>
  </si>
  <si>
    <t>Sawyer, Catherine</t>
  </si>
  <si>
    <t>Schneider, Gay</t>
  </si>
  <si>
    <t>Sebastian, Julie</t>
  </si>
  <si>
    <t>Sexton, John</t>
  </si>
  <si>
    <t>Shannon, Kevin</t>
  </si>
  <si>
    <t>Shepherd, Annie</t>
  </si>
  <si>
    <t>Shields, Robert</t>
  </si>
  <si>
    <t>Simmons, Robert</t>
  </si>
  <si>
    <t>Sloan, Cindy</t>
  </si>
  <si>
    <t>Sonnenberg, Diane</t>
  </si>
  <si>
    <t>Stenquist, Allen</t>
  </si>
  <si>
    <t>Stephens, Vicky</t>
  </si>
  <si>
    <t>Stephenson, Matt</t>
  </si>
  <si>
    <t>Stewart, Elizabeth</t>
  </si>
  <si>
    <t>Stone, Brian</t>
  </si>
  <si>
    <t>Strickland, Rajean</t>
  </si>
  <si>
    <t>Sullivan, Robert</t>
  </si>
  <si>
    <t>Summers, Harold</t>
  </si>
  <si>
    <t>Swanson, Vicki</t>
  </si>
  <si>
    <t>Townsend, Jerry</t>
  </si>
  <si>
    <t>Tran, Chad</t>
  </si>
  <si>
    <t>Tyler, Javier</t>
  </si>
  <si>
    <t>Valdez, Ann</t>
  </si>
  <si>
    <t>Vincent, Guy</t>
  </si>
  <si>
    <t>Wagner, Lynne</t>
  </si>
  <si>
    <t>Walls, Brian</t>
  </si>
  <si>
    <t>Walsh, Matthew</t>
  </si>
  <si>
    <t>Watts, Curtis</t>
  </si>
  <si>
    <t>Wells, Carlos</t>
  </si>
  <si>
    <t>Whitehead, Carolyn</t>
  </si>
  <si>
    <t>Wolfe, Keith</t>
  </si>
  <si>
    <t>Wood, Larry</t>
  </si>
  <si>
    <t>Woodard, Charles</t>
  </si>
  <si>
    <t>Woods, Marcus</t>
  </si>
  <si>
    <t>Item Sizes</t>
  </si>
  <si>
    <t>Item#</t>
  </si>
  <si>
    <t>Zone</t>
  </si>
  <si>
    <t>Size</t>
  </si>
  <si>
    <t>Shipping Cost</t>
  </si>
  <si>
    <t>Day</t>
  </si>
  <si>
    <t>Latest Reporting Day</t>
  </si>
  <si>
    <t>Latest Sales</t>
  </si>
  <si>
    <t>Size 1</t>
  </si>
  <si>
    <t>Size 2</t>
  </si>
  <si>
    <t>Size 3</t>
  </si>
  <si>
    <t>Size 4</t>
  </si>
  <si>
    <t>Size 5</t>
  </si>
  <si>
    <t>209N56</t>
  </si>
  <si>
    <t>Shipping Zones</t>
  </si>
  <si>
    <t>Zone 1</t>
  </si>
  <si>
    <t>664L77</t>
  </si>
  <si>
    <t>Zone 2</t>
  </si>
  <si>
    <t>896B79</t>
  </si>
  <si>
    <t>Zone 3</t>
  </si>
  <si>
    <t>498C53</t>
  </si>
  <si>
    <t>Zone 4</t>
  </si>
  <si>
    <t>490M47</t>
  </si>
  <si>
    <t>Zone 5</t>
  </si>
  <si>
    <t>738M96</t>
  </si>
  <si>
    <t>Zone 6</t>
  </si>
  <si>
    <t>861R69</t>
  </si>
  <si>
    <t>Zone 7</t>
  </si>
  <si>
    <t>656B80</t>
  </si>
  <si>
    <t>Zone 8</t>
  </si>
  <si>
    <t>275B14</t>
  </si>
  <si>
    <t>430C22</t>
  </si>
  <si>
    <t>704B21</t>
  </si>
  <si>
    <t>540B21</t>
  </si>
  <si>
    <t>818M10</t>
  </si>
  <si>
    <t>915P68</t>
  </si>
  <si>
    <t>562S82</t>
  </si>
  <si>
    <t>967K42</t>
  </si>
  <si>
    <t>929S25</t>
  </si>
  <si>
    <t>403W43</t>
  </si>
  <si>
    <t>134T11</t>
  </si>
  <si>
    <t>576C55</t>
  </si>
  <si>
    <t>490S10</t>
  </si>
  <si>
    <t>456M87</t>
  </si>
  <si>
    <t>826R32</t>
  </si>
  <si>
    <t>595V97</t>
  </si>
  <si>
    <t>351P97</t>
  </si>
  <si>
    <t>983M99</t>
  </si>
  <si>
    <t>799H25</t>
  </si>
  <si>
    <t>161V76</t>
  </si>
  <si>
    <t>734B42</t>
  </si>
  <si>
    <t>954F92</t>
  </si>
  <si>
    <t>638F32</t>
  </si>
  <si>
    <t>727P24</t>
  </si>
  <si>
    <t>377H58</t>
  </si>
  <si>
    <t>921H36</t>
  </si>
  <si>
    <t>378G88</t>
  </si>
  <si>
    <t>868V54</t>
  </si>
  <si>
    <t>352M10</t>
  </si>
  <si>
    <t>339B53</t>
  </si>
  <si>
    <t>463S39</t>
  </si>
  <si>
    <t>913C55</t>
  </si>
  <si>
    <t>727W15</t>
  </si>
  <si>
    <t>739P42</t>
  </si>
  <si>
    <t>753R75</t>
  </si>
  <si>
    <t>337A54</t>
  </si>
  <si>
    <t>671R67</t>
  </si>
  <si>
    <t>516H72</t>
  </si>
  <si>
    <t>288R55</t>
  </si>
  <si>
    <t>792D51</t>
  </si>
  <si>
    <t>902O80</t>
  </si>
  <si>
    <t>434S76</t>
  </si>
  <si>
    <t>967C71</t>
  </si>
  <si>
    <t>366O24</t>
  </si>
  <si>
    <t>311H17</t>
  </si>
  <si>
    <t>513F58</t>
  </si>
  <si>
    <t>899B62</t>
  </si>
  <si>
    <t>842W84</t>
  </si>
  <si>
    <t>722B82</t>
  </si>
  <si>
    <t>463M97</t>
  </si>
  <si>
    <t>220M34</t>
  </si>
  <si>
    <t>715D69</t>
  </si>
  <si>
    <t>857D68</t>
  </si>
  <si>
    <t>212G15</t>
  </si>
  <si>
    <t>219W35</t>
  </si>
  <si>
    <t>780L33</t>
  </si>
  <si>
    <t>926T13</t>
  </si>
  <si>
    <t>169J59</t>
  </si>
  <si>
    <t>515G75</t>
  </si>
  <si>
    <t>514G12</t>
  </si>
  <si>
    <t>953D91</t>
  </si>
  <si>
    <t>556M55</t>
  </si>
  <si>
    <t>368H70</t>
  </si>
  <si>
    <t>708L78</t>
  </si>
  <si>
    <t>928B50</t>
  </si>
  <si>
    <t>788C35</t>
  </si>
  <si>
    <t>810R42</t>
  </si>
  <si>
    <t>868H21</t>
  </si>
  <si>
    <t>402C58</t>
  </si>
  <si>
    <t>533P43</t>
  </si>
  <si>
    <t>178S55</t>
  </si>
  <si>
    <t>441H73</t>
  </si>
  <si>
    <t>650P78</t>
  </si>
  <si>
    <t>186C87</t>
  </si>
  <si>
    <t>457O53</t>
  </si>
  <si>
    <t>596H60</t>
  </si>
  <si>
    <t>876N44</t>
  </si>
  <si>
    <t>207R43</t>
  </si>
  <si>
    <t>882R48</t>
  </si>
  <si>
    <t>966M61</t>
  </si>
  <si>
    <t>449N46</t>
  </si>
  <si>
    <t>498A33</t>
  </si>
  <si>
    <t>817S82</t>
  </si>
  <si>
    <t>491H96</t>
  </si>
  <si>
    <t>541C32</t>
  </si>
  <si>
    <t>619G31</t>
  </si>
  <si>
    <t>148C47</t>
  </si>
  <si>
    <t>547R10</t>
  </si>
  <si>
    <t>165N26</t>
  </si>
  <si>
    <t>507F53</t>
  </si>
  <si>
    <t>172C62</t>
  </si>
  <si>
    <t>170A77</t>
  </si>
  <si>
    <t>378H19</t>
  </si>
  <si>
    <t>970A78</t>
  </si>
  <si>
    <t>674L40</t>
  </si>
  <si>
    <t>152W95</t>
  </si>
  <si>
    <t>552B77</t>
  </si>
  <si>
    <t>930C84</t>
  </si>
  <si>
    <t>215T90</t>
  </si>
  <si>
    <t>381M92</t>
  </si>
  <si>
    <t>658W46</t>
  </si>
  <si>
    <t>224S62</t>
  </si>
  <si>
    <t>254W61</t>
  </si>
  <si>
    <t>793B33</t>
  </si>
  <si>
    <t>771J16</t>
  </si>
  <si>
    <t>195B54</t>
  </si>
  <si>
    <t>981B22</t>
  </si>
  <si>
    <t>190C36</t>
  </si>
  <si>
    <t>120L11</t>
  </si>
  <si>
    <t>334B35</t>
  </si>
  <si>
    <t>360C64</t>
  </si>
  <si>
    <t>402R30</t>
  </si>
  <si>
    <t>921K38</t>
  </si>
  <si>
    <t>228S76</t>
  </si>
  <si>
    <t>230B44</t>
  </si>
  <si>
    <t>746F23</t>
  </si>
  <si>
    <t>244S36</t>
  </si>
  <si>
    <t>979S16</t>
  </si>
  <si>
    <t>403F22</t>
  </si>
  <si>
    <t>416P70</t>
  </si>
  <si>
    <t>763H14</t>
  </si>
  <si>
    <t>606R31</t>
  </si>
  <si>
    <t>550S67</t>
  </si>
  <si>
    <t>506W57</t>
  </si>
  <si>
    <t>623T84</t>
  </si>
  <si>
    <t>540H53</t>
  </si>
  <si>
    <t>415C93</t>
  </si>
  <si>
    <t>165N80</t>
  </si>
  <si>
    <t>863F89</t>
  </si>
  <si>
    <t>816W27</t>
  </si>
  <si>
    <t>949H55</t>
  </si>
  <si>
    <t>728H56</t>
  </si>
  <si>
    <t>413C77</t>
  </si>
  <si>
    <t>255L76</t>
  </si>
  <si>
    <t>586H38</t>
  </si>
  <si>
    <t>537P35</t>
  </si>
  <si>
    <t>933N28</t>
  </si>
  <si>
    <t>743H35</t>
  </si>
  <si>
    <t>601L45</t>
  </si>
  <si>
    <t>849K37</t>
  </si>
  <si>
    <t>685N93</t>
  </si>
  <si>
    <t>186M76</t>
  </si>
  <si>
    <t>768S33</t>
  </si>
  <si>
    <t>631B22</t>
  </si>
  <si>
    <t>625W77</t>
  </si>
  <si>
    <t>598H61</t>
  </si>
  <si>
    <t>375R46</t>
  </si>
  <si>
    <t>382S73</t>
  </si>
  <si>
    <t>909A72</t>
  </si>
  <si>
    <t>308N51</t>
  </si>
  <si>
    <t>976R33</t>
  </si>
  <si>
    <t>570O23</t>
  </si>
  <si>
    <t>671M95</t>
  </si>
  <si>
    <t>528M18</t>
  </si>
  <si>
    <t>589R34</t>
  </si>
  <si>
    <t>570W59</t>
  </si>
  <si>
    <t>731D71</t>
  </si>
  <si>
    <t>621S84</t>
  </si>
  <si>
    <t>364A73</t>
  </si>
  <si>
    <t>838A20</t>
  </si>
  <si>
    <t>288S12</t>
  </si>
  <si>
    <t>662H70</t>
  </si>
  <si>
    <t>826M52</t>
  </si>
  <si>
    <t>734P63</t>
  </si>
  <si>
    <t>221H69</t>
  </si>
  <si>
    <t>520H25</t>
  </si>
  <si>
    <t>367D45</t>
  </si>
  <si>
    <t>282B88</t>
  </si>
  <si>
    <t>802B89</t>
  </si>
  <si>
    <t>367S12</t>
  </si>
  <si>
    <t>483M54</t>
  </si>
  <si>
    <t>578P49</t>
  </si>
  <si>
    <t>734D30</t>
  </si>
  <si>
    <t>255P41</t>
  </si>
  <si>
    <t>253S13</t>
  </si>
  <si>
    <t>649V88</t>
  </si>
  <si>
    <t>932H77</t>
  </si>
  <si>
    <t>182B58</t>
  </si>
  <si>
    <t>790M86</t>
  </si>
  <si>
    <t>780M62</t>
  </si>
  <si>
    <t>864C90</t>
  </si>
  <si>
    <t>206S35</t>
  </si>
  <si>
    <t>707M67</t>
  </si>
  <si>
    <t>937H59</t>
  </si>
  <si>
    <t>115A18</t>
  </si>
  <si>
    <t>784B76</t>
  </si>
  <si>
    <t>820R79</t>
  </si>
  <si>
    <t>521P48</t>
  </si>
  <si>
    <t>317B67</t>
  </si>
  <si>
    <t>725F28</t>
  </si>
  <si>
    <t>664R94</t>
  </si>
  <si>
    <t>392W68</t>
  </si>
  <si>
    <t>783D92</t>
  </si>
  <si>
    <t>595M18</t>
  </si>
  <si>
    <t>918W22</t>
  </si>
  <si>
    <t>316G84</t>
  </si>
  <si>
    <t>632W90</t>
  </si>
  <si>
    <t>910H45</t>
  </si>
  <si>
    <t>320B50</t>
  </si>
  <si>
    <t>262G63</t>
  </si>
  <si>
    <t>739V40</t>
  </si>
  <si>
    <t>969M39</t>
  </si>
  <si>
    <t>436M19</t>
  </si>
  <si>
    <t>682W61</t>
  </si>
  <si>
    <t>823M13</t>
  </si>
  <si>
    <t>809P90</t>
  </si>
  <si>
    <t>962C61</t>
  </si>
  <si>
    <t>957L61</t>
  </si>
  <si>
    <t>474K52</t>
  </si>
  <si>
    <t>923T44</t>
  </si>
  <si>
    <t>345C24</t>
  </si>
  <si>
    <t>377G19</t>
  </si>
  <si>
    <t>660R13</t>
  </si>
  <si>
    <t>396H13</t>
  </si>
  <si>
    <t>115O73</t>
  </si>
  <si>
    <t>779B92</t>
  </si>
  <si>
    <t>943S86</t>
  </si>
  <si>
    <t>995C19</t>
  </si>
  <si>
    <t>183W90</t>
  </si>
  <si>
    <t>855P99</t>
  </si>
  <si>
    <t>423C81</t>
  </si>
  <si>
    <t>711G59</t>
  </si>
  <si>
    <t>898H31</t>
  </si>
  <si>
    <t>486H63</t>
  </si>
  <si>
    <t>306G78</t>
  </si>
  <si>
    <t>791V74</t>
  </si>
  <si>
    <t>792M17</t>
  </si>
  <si>
    <t>658H20</t>
  </si>
  <si>
    <t>848B78</t>
  </si>
  <si>
    <t>215D63</t>
  </si>
  <si>
    <t>144D96</t>
  </si>
  <si>
    <t>657J24</t>
  </si>
  <si>
    <t>130B42</t>
  </si>
  <si>
    <t>854B80</t>
  </si>
  <si>
    <t>679P77</t>
  </si>
  <si>
    <t>709B90</t>
  </si>
  <si>
    <t>391R45</t>
  </si>
  <si>
    <t>460P65</t>
  </si>
  <si>
    <t>646K64</t>
  </si>
  <si>
    <t>249B12</t>
  </si>
  <si>
    <t>491C57</t>
  </si>
  <si>
    <t>261L87</t>
  </si>
  <si>
    <t>427D99</t>
  </si>
  <si>
    <t>800S26</t>
  </si>
  <si>
    <t>184M47</t>
  </si>
  <si>
    <t>592V50</t>
  </si>
  <si>
    <t>268M47</t>
  </si>
  <si>
    <t>150C50</t>
  </si>
  <si>
    <t>358W13</t>
  </si>
  <si>
    <t>908A56</t>
  </si>
  <si>
    <t>848G11</t>
  </si>
  <si>
    <t>802S22</t>
  </si>
  <si>
    <t>447P25</t>
  </si>
  <si>
    <t>972M92</t>
  </si>
  <si>
    <t>656M49</t>
  </si>
  <si>
    <t>531W12</t>
  </si>
  <si>
    <t>562M33</t>
  </si>
  <si>
    <t>737J33</t>
  </si>
  <si>
    <t>791H29</t>
  </si>
  <si>
    <t>430S85</t>
  </si>
  <si>
    <t>234F18</t>
  </si>
  <si>
    <t>341W67</t>
  </si>
  <si>
    <t>981N39</t>
  </si>
  <si>
    <t>826T38</t>
  </si>
  <si>
    <t>678M28</t>
  </si>
  <si>
    <t>653A85</t>
  </si>
  <si>
    <t>473A11</t>
  </si>
  <si>
    <t>860D58</t>
  </si>
  <si>
    <t>487H66</t>
  </si>
  <si>
    <t>533H39</t>
  </si>
  <si>
    <t>502R74</t>
  </si>
  <si>
    <t>270P92</t>
  </si>
  <si>
    <t>559L88</t>
  </si>
  <si>
    <t>834M35</t>
  </si>
  <si>
    <t>965V38</t>
  </si>
  <si>
    <t>895K23</t>
  </si>
  <si>
    <t>223B97</t>
  </si>
  <si>
    <t>612C83</t>
  </si>
  <si>
    <t>673B87</t>
  </si>
  <si>
    <t>808W36</t>
  </si>
  <si>
    <t>246G97</t>
  </si>
  <si>
    <t>552B97</t>
  </si>
  <si>
    <t>834G12</t>
  </si>
  <si>
    <t>600M47</t>
  </si>
  <si>
    <t>242S65</t>
  </si>
  <si>
    <t>372F82</t>
  </si>
  <si>
    <t>197W68</t>
  </si>
  <si>
    <t>244W37</t>
  </si>
  <si>
    <t>889D81</t>
  </si>
  <si>
    <t>950L10</t>
  </si>
  <si>
    <t>871D88</t>
  </si>
  <si>
    <t>395L87</t>
  </si>
  <si>
    <t>708C50</t>
  </si>
  <si>
    <t>919K24</t>
  </si>
  <si>
    <t>814R70</t>
  </si>
  <si>
    <t>515D23</t>
  </si>
  <si>
    <t>340H30</t>
  </si>
  <si>
    <t>867V26</t>
  </si>
  <si>
    <t>842F35</t>
  </si>
  <si>
    <t>197G42</t>
  </si>
  <si>
    <t>998I41</t>
  </si>
  <si>
    <t>213A95</t>
  </si>
  <si>
    <t>155B78</t>
  </si>
  <si>
    <t>932B59</t>
  </si>
  <si>
    <t>562T62</t>
  </si>
  <si>
    <t>390J38</t>
  </si>
  <si>
    <t>481K40</t>
  </si>
  <si>
    <t>480L24</t>
  </si>
  <si>
    <t>307R63</t>
  </si>
  <si>
    <t>413B57</t>
  </si>
  <si>
    <t>653O46</t>
  </si>
  <si>
    <t>817Y34</t>
  </si>
  <si>
    <t>857P78</t>
  </si>
  <si>
    <t>976F73</t>
  </si>
  <si>
    <t>571T14</t>
  </si>
  <si>
    <t>259S30</t>
  </si>
  <si>
    <t>179F90</t>
  </si>
  <si>
    <t>878W48</t>
  </si>
  <si>
    <t>309W57</t>
  </si>
  <si>
    <t>837C84</t>
  </si>
  <si>
    <t>688H54</t>
  </si>
  <si>
    <t>623M45</t>
  </si>
  <si>
    <t>494G62</t>
  </si>
  <si>
    <t>755B12</t>
  </si>
  <si>
    <t>513H81</t>
  </si>
  <si>
    <t>609B14</t>
  </si>
  <si>
    <t>564V89</t>
  </si>
  <si>
    <t>805B40</t>
  </si>
  <si>
    <t>286H81</t>
  </si>
  <si>
    <t>221C48</t>
  </si>
  <si>
    <t>907O31</t>
  </si>
  <si>
    <t>381N68</t>
  </si>
  <si>
    <t>166C53</t>
  </si>
  <si>
    <t>561M33</t>
  </si>
  <si>
    <t>447J32</t>
  </si>
  <si>
    <t>353R85</t>
  </si>
  <si>
    <t>222C48</t>
  </si>
  <si>
    <t>978S31</t>
  </si>
  <si>
    <t>265A10</t>
  </si>
  <si>
    <t>705S89</t>
  </si>
  <si>
    <t>673B96</t>
  </si>
  <si>
    <t>803P34</t>
  </si>
  <si>
    <t>862H10</t>
  </si>
  <si>
    <t>781W34</t>
  </si>
  <si>
    <t>456H24</t>
  </si>
  <si>
    <t>573B60</t>
  </si>
  <si>
    <t>138H44</t>
  </si>
  <si>
    <t>966G34</t>
  </si>
  <si>
    <t>500P69</t>
  </si>
  <si>
    <t>371S32</t>
  </si>
  <si>
    <t>782G21</t>
  </si>
  <si>
    <t>463H81</t>
  </si>
  <si>
    <t>576R73</t>
  </si>
  <si>
    <t>835G99</t>
  </si>
  <si>
    <t>766F77</t>
  </si>
  <si>
    <t>263S10</t>
  </si>
  <si>
    <t>946H36</t>
  </si>
  <si>
    <t>394S90</t>
  </si>
  <si>
    <t>535C57</t>
  </si>
  <si>
    <t>353R48</t>
  </si>
  <si>
    <t>657M52</t>
  </si>
  <si>
    <t>173D27</t>
  </si>
  <si>
    <t>261R98</t>
  </si>
  <si>
    <t>911B80</t>
  </si>
  <si>
    <t>603R71</t>
  </si>
  <si>
    <t>747F97</t>
  </si>
  <si>
    <t>168R12</t>
  </si>
  <si>
    <t>120M81</t>
  </si>
  <si>
    <t>953S74</t>
  </si>
  <si>
    <t>329D45</t>
  </si>
  <si>
    <t>240A26</t>
  </si>
  <si>
    <t>392L44</t>
  </si>
  <si>
    <t>547H83</t>
  </si>
  <si>
    <t>478R92</t>
  </si>
  <si>
    <t>431N81</t>
  </si>
  <si>
    <t>175F55</t>
  </si>
  <si>
    <t>860M84</t>
  </si>
  <si>
    <t>833B31</t>
  </si>
  <si>
    <t>643G88</t>
  </si>
  <si>
    <t>678D45</t>
  </si>
  <si>
    <t>180H23</t>
  </si>
  <si>
    <t>737R57</t>
  </si>
  <si>
    <t>565M69</t>
  </si>
  <si>
    <t>468S44</t>
  </si>
  <si>
    <t>672M93</t>
  </si>
  <si>
    <t>147H44</t>
  </si>
  <si>
    <t>917W28</t>
  </si>
  <si>
    <t>618F84</t>
  </si>
  <si>
    <t>983B84</t>
  </si>
  <si>
    <t>252W79</t>
  </si>
  <si>
    <t>112G44</t>
  </si>
  <si>
    <t>279G50</t>
  </si>
  <si>
    <t>604B57</t>
  </si>
  <si>
    <t>449W42</t>
  </si>
  <si>
    <t>632M62</t>
  </si>
  <si>
    <t>542M66</t>
  </si>
  <si>
    <t>674P35</t>
  </si>
  <si>
    <t>589G60</t>
  </si>
  <si>
    <t>784N88</t>
  </si>
  <si>
    <t>433G97</t>
  </si>
  <si>
    <t>855D22</t>
  </si>
  <si>
    <t>687P27</t>
  </si>
  <si>
    <t>839G35</t>
  </si>
  <si>
    <t>526R43</t>
  </si>
  <si>
    <t>292S40</t>
  </si>
  <si>
    <t>356M75</t>
  </si>
  <si>
    <t>281C34</t>
  </si>
  <si>
    <t>144S31</t>
  </si>
  <si>
    <t>774H62</t>
  </si>
  <si>
    <t>419S32</t>
  </si>
  <si>
    <t>571H52</t>
  </si>
  <si>
    <t>812F51</t>
  </si>
  <si>
    <t>265M86</t>
  </si>
  <si>
    <t>562L89</t>
  </si>
  <si>
    <t>232J10</t>
  </si>
  <si>
    <t>499U81</t>
  </si>
  <si>
    <t>340S88</t>
  </si>
  <si>
    <t>345G51</t>
  </si>
  <si>
    <t>470D64</t>
  </si>
  <si>
    <t>119W69</t>
  </si>
  <si>
    <t>131B87</t>
  </si>
  <si>
    <t>375S89</t>
  </si>
  <si>
    <t>231F33</t>
  </si>
  <si>
    <t>408L16</t>
  </si>
  <si>
    <t>682M44</t>
  </si>
  <si>
    <t>835A67</t>
  </si>
  <si>
    <t>583S86</t>
  </si>
  <si>
    <t>560D97</t>
  </si>
  <si>
    <t>586M34</t>
  </si>
  <si>
    <t>499K92</t>
  </si>
  <si>
    <t>373P21</t>
  </si>
  <si>
    <t>338D57</t>
  </si>
  <si>
    <t>985G91</t>
  </si>
  <si>
    <t>350S14</t>
  </si>
  <si>
    <t>176B10</t>
  </si>
  <si>
    <t>454F24</t>
  </si>
  <si>
    <t>401C94</t>
  </si>
  <si>
    <t>239G41</t>
  </si>
  <si>
    <t>472M53</t>
  </si>
  <si>
    <t>562C87</t>
  </si>
  <si>
    <t>315D96</t>
  </si>
  <si>
    <t>888F86</t>
  </si>
  <si>
    <t>854C78</t>
  </si>
  <si>
    <t>203J26</t>
  </si>
  <si>
    <t>876R51</t>
  </si>
  <si>
    <t>853V46</t>
  </si>
  <si>
    <t>866O43</t>
  </si>
  <si>
    <t>218M46</t>
  </si>
  <si>
    <t>552K70</t>
  </si>
  <si>
    <t>866F88</t>
  </si>
  <si>
    <t>646M72</t>
  </si>
  <si>
    <t>778C71</t>
  </si>
  <si>
    <t>442T21</t>
  </si>
  <si>
    <t>264H22</t>
  </si>
  <si>
    <t>602L60</t>
  </si>
  <si>
    <t>144D99</t>
  </si>
  <si>
    <t>506R47</t>
  </si>
  <si>
    <t>418W45</t>
  </si>
  <si>
    <t>562W76</t>
  </si>
  <si>
    <t>263G57</t>
  </si>
  <si>
    <t>487M49</t>
  </si>
  <si>
    <t>236W35</t>
  </si>
  <si>
    <t>392M37</t>
  </si>
  <si>
    <t>278B89</t>
  </si>
  <si>
    <t>312P94</t>
  </si>
  <si>
    <t>340M49</t>
  </si>
  <si>
    <t>260G89</t>
  </si>
  <si>
    <t>712B87</t>
  </si>
  <si>
    <t>722N47</t>
  </si>
  <si>
    <t>912M40</t>
  </si>
  <si>
    <t>577V87</t>
  </si>
  <si>
    <t>302C14</t>
  </si>
  <si>
    <t>744G43</t>
  </si>
  <si>
    <t>243K85</t>
  </si>
  <si>
    <t>221M84</t>
  </si>
  <si>
    <t>238S63</t>
  </si>
  <si>
    <t>798P33</t>
  </si>
  <si>
    <t>842F10</t>
  </si>
  <si>
    <t>239G40</t>
  </si>
  <si>
    <t>695T58</t>
  </si>
  <si>
    <t>703A52</t>
  </si>
  <si>
    <t>593P47</t>
  </si>
  <si>
    <t>452C82</t>
  </si>
  <si>
    <t>224B35</t>
  </si>
  <si>
    <t>781L85</t>
  </si>
  <si>
    <t>503C20</t>
  </si>
  <si>
    <t>113C77</t>
  </si>
  <si>
    <t>932F72</t>
  </si>
  <si>
    <t>Name</t>
  </si>
  <si>
    <t>Comp.</t>
  </si>
  <si>
    <t>Nunez, Benning</t>
  </si>
  <si>
    <t>Reed, Larry</t>
  </si>
  <si>
    <t>Waters, Alfred</t>
  </si>
  <si>
    <t>Schmidt, Michael</t>
  </si>
  <si>
    <t>Blackburn, Kathryn</t>
  </si>
  <si>
    <t>Howell, Douglas</t>
  </si>
  <si>
    <t>Tucker, James</t>
  </si>
  <si>
    <t>Wilcox, Robert</t>
  </si>
  <si>
    <t>Goodman, Saul</t>
  </si>
  <si>
    <t>Stevens, Andrew</t>
  </si>
  <si>
    <t>Smith, Koleen</t>
  </si>
  <si>
    <t>Vazquez, Kenneth</t>
  </si>
  <si>
    <t>Wexler, Kim</t>
  </si>
  <si>
    <t>Bates, Verna</t>
  </si>
  <si>
    <t>Conner, Mark</t>
  </si>
  <si>
    <t>Hensley, William</t>
  </si>
  <si>
    <t>Shaw, Pat</t>
  </si>
  <si>
    <t>Turner, Ray</t>
  </si>
  <si>
    <t>Larson, David</t>
  </si>
  <si>
    <t>Richard, Karen</t>
  </si>
  <si>
    <t>Knight, Denise</t>
  </si>
  <si>
    <t>Moore, Robert</t>
  </si>
  <si>
    <t>Dixon, Richard</t>
  </si>
  <si>
    <t>Brooks, Richard</t>
  </si>
  <si>
    <t>Ramsey, Nathaniel</t>
  </si>
  <si>
    <t>Gates, Anne</t>
  </si>
  <si>
    <t>Walters, Ann</t>
  </si>
  <si>
    <t>Oliver, Francisco</t>
  </si>
  <si>
    <t>Espinoza, Derrell</t>
  </si>
  <si>
    <t>Serrano, Al</t>
  </si>
  <si>
    <t>Mitchell, Shannon</t>
  </si>
  <si>
    <t>Greer, Brian</t>
  </si>
  <si>
    <t>Wheeler, Meegan</t>
  </si>
  <si>
    <t>Knox, Lori</t>
  </si>
  <si>
    <t>Henson, Debra</t>
  </si>
  <si>
    <t>Moses, Mark</t>
  </si>
  <si>
    <t>Cole, Elbert</t>
  </si>
  <si>
    <t>Hatfield, Carl</t>
  </si>
  <si>
    <t>Matthews, Diane</t>
  </si>
  <si>
    <t>Wall, John</t>
  </si>
  <si>
    <t>Simon, Sheila</t>
  </si>
  <si>
    <t>Carson, Anthony</t>
  </si>
  <si>
    <t>Harrell, Cristin</t>
  </si>
  <si>
    <t>Rios, Fredrick</t>
  </si>
  <si>
    <t>Monroe, Justin</t>
  </si>
  <si>
    <t>Christian, Melissa</t>
  </si>
  <si>
    <t>Phelps, Gretchen</t>
  </si>
  <si>
    <t>Guerrero, Laura</t>
  </si>
  <si>
    <t>Navarro, Marc</t>
  </si>
  <si>
    <t>William, William</t>
  </si>
  <si>
    <t>May, Steve</t>
  </si>
  <si>
    <t>Everett, Dan</t>
  </si>
  <si>
    <t>Ingram, Matt</t>
  </si>
  <si>
    <t>Lee, Charles</t>
  </si>
  <si>
    <t>Griffin, Debbi</t>
  </si>
  <si>
    <t>Bishop, Juan</t>
  </si>
  <si>
    <t>Castillo, Sheri</t>
  </si>
  <si>
    <t>Marks, LaReina</t>
  </si>
  <si>
    <t>Chang, Gabriel</t>
  </si>
  <si>
    <t>Morton, Brian</t>
  </si>
  <si>
    <t>Elliott, Anthony</t>
  </si>
  <si>
    <t>Mason, Suzanne</t>
  </si>
  <si>
    <t>Paul, Michael</t>
  </si>
  <si>
    <t>Torres, Bruce</t>
  </si>
  <si>
    <t>Middleton, Jen</t>
  </si>
  <si>
    <t>Underwood, Todd</t>
  </si>
  <si>
    <t>Vega, Alexandra</t>
  </si>
  <si>
    <t>Reyes, Mary</t>
  </si>
  <si>
    <t>Leach, Jingwen</t>
  </si>
  <si>
    <t>Curry, Hunyen</t>
  </si>
  <si>
    <t>Joseph, Christopher</t>
  </si>
  <si>
    <t>Cannon, Jenny</t>
  </si>
  <si>
    <t>Bryan, Thomas</t>
  </si>
  <si>
    <t>Hill, Robin</t>
  </si>
  <si>
    <t>Warner, Stephen</t>
  </si>
  <si>
    <t>York, Steven</t>
  </si>
  <si>
    <t>Orr, Jennifer</t>
  </si>
  <si>
    <t>Yates, Doug</t>
  </si>
  <si>
    <t>Pacheco, Therese</t>
  </si>
  <si>
    <t>McCullough, Scott</t>
  </si>
  <si>
    <t>Durham, Troy</t>
  </si>
  <si>
    <t>Brady, Traci</t>
  </si>
  <si>
    <t>Gardner, Anthony</t>
  </si>
  <si>
    <t>Barber, Robbie</t>
  </si>
  <si>
    <t>Molina, Michael</t>
  </si>
  <si>
    <t>Wise, Ted</t>
  </si>
  <si>
    <t>Wilson, Jessica</t>
  </si>
  <si>
    <t>Robbins, Suzanne</t>
  </si>
  <si>
    <t>Pugh, Lawrence</t>
  </si>
  <si>
    <t>Farmer, Suzanne</t>
  </si>
  <si>
    <t>Strong, Lisa</t>
  </si>
  <si>
    <t>Dorsey, Matthew</t>
  </si>
  <si>
    <t>Wade, Kevin</t>
  </si>
  <si>
    <t>Fleming, Irv</t>
  </si>
  <si>
    <t>Lindsey, Deborah</t>
  </si>
  <si>
    <t>Cross, Marc</t>
  </si>
  <si>
    <t>Rice, Diane</t>
  </si>
  <si>
    <t>Harrington, Aron</t>
  </si>
  <si>
    <t>Walter, Michael</t>
  </si>
  <si>
    <t>Singleton, David</t>
  </si>
  <si>
    <t>Young, Benjamin</t>
  </si>
  <si>
    <t>Arnold, Cole</t>
  </si>
  <si>
    <t>Wiley, Gustavo</t>
  </si>
  <si>
    <t>Villarreal, Stephen</t>
  </si>
  <si>
    <t>Cortez, Jack</t>
  </si>
  <si>
    <t>Luna, Rodney</t>
  </si>
  <si>
    <t>Mathis, Shari</t>
  </si>
  <si>
    <t>Jennings, Gary</t>
  </si>
  <si>
    <t>Alexander, Charles</t>
  </si>
  <si>
    <t>Dennis, Paul</t>
  </si>
  <si>
    <t>Gilmore, Terry</t>
  </si>
  <si>
    <t>Huff, Erik</t>
  </si>
  <si>
    <t>Thompson, John</t>
  </si>
  <si>
    <t>Barnes, Grant</t>
  </si>
  <si>
    <t>Sanders, Troy</t>
  </si>
  <si>
    <t>Eaton, Cris</t>
  </si>
  <si>
    <t>Douglas, Kenneth</t>
  </si>
  <si>
    <t>Lloyd, John</t>
  </si>
  <si>
    <t>Fowler, John</t>
  </si>
  <si>
    <t>Santiago, Michael</t>
  </si>
  <si>
    <t>Banks, Ryan</t>
  </si>
  <si>
    <t>Spencer, Boyd</t>
  </si>
  <si>
    <t>Solomon, Michael</t>
  </si>
  <si>
    <t>Gilbert, Shannon</t>
  </si>
  <si>
    <t>Finley, James</t>
  </si>
  <si>
    <t>Reeves, Greg</t>
  </si>
  <si>
    <t>Neal, Sally</t>
  </si>
  <si>
    <t>Hayes, Edward</t>
  </si>
  <si>
    <t>Garner, Terry</t>
  </si>
  <si>
    <t>Becker, Gretchen</t>
  </si>
  <si>
    <t>Fitzgerald, George</t>
  </si>
  <si>
    <t>Watkins, Gary</t>
  </si>
  <si>
    <t>Bush, Rena</t>
  </si>
  <si>
    <t>Fox, Ellen</t>
  </si>
  <si>
    <t>Stokes, Jonathan</t>
  </si>
  <si>
    <t>Murray, Rebecca</t>
  </si>
  <si>
    <t>King, Taslim</t>
  </si>
  <si>
    <t>Atkinson, Danielle</t>
  </si>
  <si>
    <t>Franklin, Alicia</t>
  </si>
  <si>
    <t>Floyd, Eric</t>
  </si>
  <si>
    <t>Christensen, Jill</t>
  </si>
  <si>
    <t>Ayala, Polly</t>
  </si>
  <si>
    <t>Dodson, David</t>
  </si>
  <si>
    <t>Reese, Marc</t>
  </si>
  <si>
    <t>Harris, Brian</t>
  </si>
  <si>
    <t>Russell, Mark</t>
  </si>
  <si>
    <t>Grant, Leonard</t>
  </si>
  <si>
    <t>Estrada, Joan</t>
  </si>
  <si>
    <t>Ball, Kirk</t>
  </si>
  <si>
    <t>Campos, Richard</t>
  </si>
  <si>
    <t>Hernandez, Glenn</t>
  </si>
  <si>
    <t>Bradford, Raymond</t>
  </si>
  <si>
    <t>Chavez, Thomas</t>
  </si>
  <si>
    <t>Hoover, Evangeline</t>
  </si>
  <si>
    <t>Haynes, Ernest</t>
  </si>
  <si>
    <t>Trujillo, Shawn</t>
  </si>
  <si>
    <t>Alvarez, Steven</t>
  </si>
  <si>
    <t>Foster, Blane</t>
  </si>
  <si>
    <t>Fuller, Brenda</t>
  </si>
  <si>
    <t>Spears, Melanie</t>
  </si>
  <si>
    <t>Hutchinson, Robin</t>
  </si>
  <si>
    <t>Miranda, Elena</t>
  </si>
  <si>
    <t>Cobb, Nicole</t>
  </si>
  <si>
    <t>Small, Athanasios</t>
  </si>
  <si>
    <t>Perry, Christopher</t>
  </si>
  <si>
    <t>Preston, Chris</t>
  </si>
  <si>
    <t>Maynard, Susan</t>
  </si>
  <si>
    <t>Scott, Todd</t>
  </si>
  <si>
    <t>Norris, Tamara</t>
  </si>
  <si>
    <t>Holmes, Tito</t>
  </si>
  <si>
    <t>Hawkins, Douglas</t>
  </si>
  <si>
    <t>Simpson, Jimmy</t>
  </si>
  <si>
    <t>Kirby, Michael</t>
  </si>
  <si>
    <t>Atkins, Kevin</t>
  </si>
  <si>
    <t>Schultz, Norman</t>
  </si>
  <si>
    <t>Poole, Tracy</t>
  </si>
  <si>
    <t>Wallace, Timothy</t>
  </si>
  <si>
    <t>Avila, Jody</t>
  </si>
  <si>
    <t>Bryant, Douglas</t>
  </si>
  <si>
    <t>Medina, Warren</t>
  </si>
  <si>
    <t>Anthony, Robert</t>
  </si>
  <si>
    <t>Mathews, Marcia</t>
  </si>
  <si>
    <t>Harding, Erin</t>
  </si>
  <si>
    <t>Weeks, Troy</t>
  </si>
  <si>
    <t>House, Paul</t>
  </si>
  <si>
    <t>Kemp, Holly</t>
  </si>
  <si>
    <t>Todd, Steven</t>
  </si>
  <si>
    <t>Fernandez, Marie</t>
  </si>
  <si>
    <t>Golden, Christine</t>
  </si>
  <si>
    <t>Bartlett, Julia</t>
  </si>
  <si>
    <t>Whitaker, Jessica</t>
  </si>
  <si>
    <t>Armstrong, David</t>
  </si>
  <si>
    <t>Walton, Benjamin</t>
  </si>
  <si>
    <t>Berry, Jacklyn</t>
  </si>
  <si>
    <t>Gill, Douglas</t>
  </si>
  <si>
    <t>Blackwell, Brandon</t>
  </si>
  <si>
    <t>Mosley, Michael</t>
  </si>
  <si>
    <t>Richardson, Debbie</t>
  </si>
  <si>
    <t>Barron, Michael</t>
  </si>
  <si>
    <t>Weber, Larry</t>
  </si>
  <si>
    <t>Short, Timothy</t>
  </si>
  <si>
    <t>McLaughlin, Edward</t>
  </si>
  <si>
    <t>Dyer, Carrie</t>
  </si>
  <si>
    <t>Weiss, Marisa</t>
  </si>
  <si>
    <t>Mack, Barry</t>
  </si>
  <si>
    <t>Lucas, John</t>
  </si>
  <si>
    <t>Rodgers, Daniel</t>
  </si>
  <si>
    <t>Humphrey, Andrew</t>
  </si>
  <si>
    <t>Copeland, Roger</t>
  </si>
  <si>
    <t>Camacho, Stephanie</t>
  </si>
  <si>
    <t>Tate, Zachary</t>
  </si>
  <si>
    <t>Figueroa, Leonard</t>
  </si>
  <si>
    <t>Quinn, Cinnamon</t>
  </si>
  <si>
    <t>Burns, Fiona</t>
  </si>
  <si>
    <t>Romero, Randy</t>
  </si>
  <si>
    <t>Garrison, Chris</t>
  </si>
  <si>
    <t>Vance, Cheryl</t>
  </si>
  <si>
    <t>Glass, John</t>
  </si>
  <si>
    <t>Page, Lisa</t>
  </si>
  <si>
    <t>Norton, Bruce</t>
  </si>
  <si>
    <t>Hartman, Michael</t>
  </si>
  <si>
    <t>Duran, Brian</t>
  </si>
  <si>
    <t>Santos, Garret</t>
  </si>
  <si>
    <t>English, David</t>
  </si>
  <si>
    <t>Cameron, John</t>
  </si>
  <si>
    <t>Carrillo, Robert</t>
  </si>
  <si>
    <t>Baker, Barney</t>
  </si>
  <si>
    <t>Pruitt, Randy</t>
  </si>
  <si>
    <t>Howard, Lisa</t>
  </si>
  <si>
    <t>Leon, Emily</t>
  </si>
  <si>
    <t>Boyer, John</t>
  </si>
  <si>
    <t>Perkins, Donald</t>
  </si>
  <si>
    <t>Logan, Karen</t>
  </si>
  <si>
    <t>Wiggins, Frank</t>
  </si>
  <si>
    <t>Lawrence, Ronald</t>
  </si>
  <si>
    <t>Wright, Brad</t>
  </si>
  <si>
    <t>Pena, Erik</t>
  </si>
  <si>
    <t>Rowe, Ken</t>
  </si>
  <si>
    <t>Gallagher, Johnson</t>
  </si>
  <si>
    <t>Trevino, Gary</t>
  </si>
  <si>
    <t>Vasquez, Michael</t>
  </si>
  <si>
    <t>Vargas, Bryant</t>
  </si>
  <si>
    <t>Freeman, Dennis</t>
  </si>
  <si>
    <t>Decker, Amy</t>
  </si>
  <si>
    <t>Clayton, Gregory</t>
  </si>
  <si>
    <t>Combs, Rick</t>
  </si>
  <si>
    <t>Dickerson, Lincoln</t>
  </si>
  <si>
    <t>Hurst, Thomas</t>
  </si>
  <si>
    <t>Mercado, David</t>
  </si>
  <si>
    <t>Giles, Kathleen</t>
  </si>
  <si>
    <t>Stephens, Bonnie</t>
  </si>
  <si>
    <t>Harrison, Jonathan</t>
  </si>
  <si>
    <t>Price, Diana</t>
  </si>
  <si>
    <t>Moran, Carol</t>
  </si>
  <si>
    <t>Silva, Stephen</t>
  </si>
  <si>
    <t>Carpenter, Ronald</t>
  </si>
  <si>
    <t>Williamson, Sumed</t>
  </si>
  <si>
    <t>Brock, Ensley</t>
  </si>
  <si>
    <t>Ruiz, Randall</t>
  </si>
  <si>
    <t>James, Lynn</t>
  </si>
  <si>
    <t>Weaver, Eric</t>
  </si>
  <si>
    <t>Ferguson, John</t>
  </si>
  <si>
    <t>Shelton, Donna</t>
  </si>
  <si>
    <t>Hampton, Catherine</t>
  </si>
  <si>
    <t>Austin, William</t>
  </si>
  <si>
    <t>Reynolds, Barbara</t>
  </si>
  <si>
    <t>Lowe, Michelle</t>
  </si>
  <si>
    <t>Guzman, Don</t>
  </si>
  <si>
    <t>Hobbs, Scott</t>
  </si>
  <si>
    <t>Velez, Letitia</t>
  </si>
  <si>
    <t>Dunn, Matthew</t>
  </si>
  <si>
    <t>Warren, Jean</t>
  </si>
  <si>
    <t>Hodge, Craig</t>
  </si>
  <si>
    <t>Doyle, Leslie</t>
  </si>
  <si>
    <t>Stanley, Eric</t>
  </si>
  <si>
    <t>Merritt, Kevin</t>
  </si>
  <si>
    <t>Winters, Shaun</t>
  </si>
  <si>
    <t>Meyers, David</t>
  </si>
  <si>
    <t>Padilla, Christopher</t>
  </si>
  <si>
    <t>Branch, Brady</t>
  </si>
  <si>
    <t>Rodriquez, Denise</t>
  </si>
  <si>
    <t>Marshall, Anita</t>
  </si>
  <si>
    <t>Massey, Mark</t>
  </si>
  <si>
    <t>Schroeder, Bennet</t>
  </si>
  <si>
    <t>Huffman, Ignacio</t>
  </si>
  <si>
    <t>Jordan, Mark</t>
  </si>
  <si>
    <t>Webb, Jim</t>
  </si>
  <si>
    <t>Rodriguez, Scott</t>
  </si>
  <si>
    <t>Nguyen, Dennis</t>
  </si>
  <si>
    <t>Pope, Duane</t>
  </si>
  <si>
    <t>McKenzie, Michelle</t>
  </si>
  <si>
    <t>McCall, Keith</t>
  </si>
  <si>
    <t>Blair, Sperry</t>
  </si>
  <si>
    <t>Nichols, Nathaniel</t>
  </si>
  <si>
    <t>Tanner, Timothy</t>
  </si>
  <si>
    <t>Colon, Donnie</t>
  </si>
  <si>
    <t>Terry, Karin</t>
  </si>
  <si>
    <t>O'Connor, Kent</t>
  </si>
  <si>
    <t>Francis, Todd</t>
  </si>
  <si>
    <t>Beck, Craig</t>
  </si>
  <si>
    <t>Wong, Dennis</t>
  </si>
  <si>
    <t>Long, Gary</t>
  </si>
  <si>
    <t>Chambers, Richard</t>
  </si>
  <si>
    <t>Fields, Cathy</t>
  </si>
  <si>
    <t>Murphy, Jeff</t>
  </si>
  <si>
    <t>Martinez, Kathleen</t>
  </si>
  <si>
    <t>Hickman, John</t>
  </si>
  <si>
    <t>Wilkinson, Gregory</t>
  </si>
  <si>
    <t>Payne, Vicky</t>
  </si>
  <si>
    <t>Buckel, Patricia</t>
  </si>
  <si>
    <t>White, Daniel</t>
  </si>
  <si>
    <t>Edwards, Phillip</t>
  </si>
  <si>
    <t>Nelson, Shira</t>
  </si>
  <si>
    <t>Peters, Robert</t>
  </si>
  <si>
    <t>Manning, John</t>
  </si>
  <si>
    <t>Montgomery, Chris</t>
  </si>
  <si>
    <t>Campbell, Michael</t>
  </si>
  <si>
    <t>Ballard, Martin</t>
  </si>
  <si>
    <t>Robles, Charles</t>
  </si>
  <si>
    <t>Carroll, Lesa</t>
  </si>
  <si>
    <t>Herman, Henrietta</t>
  </si>
  <si>
    <t>Lara, Mark</t>
  </si>
  <si>
    <t>Woodward, Tim</t>
  </si>
  <si>
    <t>George, Jessica</t>
  </si>
  <si>
    <t>Drake, Kyle</t>
  </si>
  <si>
    <t>Newton, Leigh</t>
  </si>
  <si>
    <t>Nixon, Randy</t>
  </si>
  <si>
    <t>Ward, Williams</t>
  </si>
  <si>
    <t>Deleon, Jaquelyn</t>
  </si>
  <si>
    <t>Skinner, Jason</t>
  </si>
  <si>
    <t>Johnston, Daniel</t>
  </si>
  <si>
    <t>Boyd, Debra</t>
  </si>
  <si>
    <t>Sutton, Matthew</t>
  </si>
  <si>
    <t>Marquez, Thomas</t>
  </si>
  <si>
    <t>Watson, Christian</t>
  </si>
  <si>
    <t>Hancock, Allen</t>
  </si>
  <si>
    <t>Hull, Jeanne</t>
  </si>
  <si>
    <t>Alvarado, Sonia</t>
  </si>
  <si>
    <t>Delgado, Dale</t>
  </si>
  <si>
    <t>Powell, Juli</t>
  </si>
  <si>
    <t>Vaughn, Harlon</t>
  </si>
  <si>
    <t>Maxwell, Jill</t>
  </si>
  <si>
    <t>Porter, Rachel</t>
  </si>
  <si>
    <t>Saunders, Corey</t>
  </si>
  <si>
    <t>Shaffer, Nobuko</t>
  </si>
  <si>
    <t>Patrick, Wendy</t>
  </si>
  <si>
    <t>Moreno, Chris</t>
  </si>
  <si>
    <t>Steele, Gerald</t>
  </si>
  <si>
    <t>Ross, Janice</t>
  </si>
  <si>
    <t>Koch, Danielle</t>
  </si>
  <si>
    <t>Fisher, Maria</t>
  </si>
  <si>
    <t>Griffith, Michelle</t>
  </si>
  <si>
    <t>Phillips, Liesl</t>
  </si>
  <si>
    <t>McCoy, Preston</t>
  </si>
  <si>
    <t>Gutierrez, Regina</t>
  </si>
  <si>
    <t>Love, Danny</t>
  </si>
  <si>
    <t>Robinson, John</t>
  </si>
  <si>
    <t>Herring, Joanna</t>
  </si>
  <si>
    <t>Thornton, Charles</t>
  </si>
  <si>
    <t>Snow, Desiree</t>
  </si>
  <si>
    <t>Gross, Davin</t>
  </si>
  <si>
    <t>West, Jeffrey</t>
  </si>
  <si>
    <t>Boone, Eric</t>
  </si>
  <si>
    <t>Pitts, Dana</t>
  </si>
  <si>
    <t>Wolf, Debbie</t>
  </si>
  <si>
    <t>O'Brien, Madelyn</t>
  </si>
  <si>
    <t>Henry, Craig</t>
  </si>
  <si>
    <t>Rogers, Colleen</t>
  </si>
  <si>
    <t>Sellers, William</t>
  </si>
  <si>
    <t>Velasquez, Clint</t>
  </si>
  <si>
    <t>Cunningham, Denise</t>
  </si>
  <si>
    <t>Mullins, Angela</t>
  </si>
  <si>
    <t>Jefferson, Elaine</t>
  </si>
  <si>
    <t>Chapman, Jessica</t>
  </si>
  <si>
    <t>Allison, Timothy</t>
  </si>
  <si>
    <t>Jackson, Eric</t>
  </si>
  <si>
    <t>Hogan, Daniel</t>
  </si>
  <si>
    <t>Garza, Anthony</t>
  </si>
  <si>
    <t>Andrews, Diane</t>
  </si>
  <si>
    <t>Taylor, Hector</t>
  </si>
  <si>
    <t>Williams, Scott</t>
  </si>
  <si>
    <t>Washington, Phillip</t>
  </si>
  <si>
    <t>Richards, Richard</t>
  </si>
  <si>
    <t>Powers, Tia</t>
  </si>
  <si>
    <t>Bond, John</t>
  </si>
  <si>
    <t>Higgins, Angela</t>
  </si>
  <si>
    <t>Curtis, Patrick</t>
  </si>
  <si>
    <t>Juarez, Neill</t>
  </si>
  <si>
    <t>Rhodes, Brenda</t>
  </si>
  <si>
    <t>Calhoun, Dac Vinh</t>
  </si>
  <si>
    <t>Callahan, Marilyn</t>
  </si>
  <si>
    <t>Cooper, Lisa</t>
  </si>
  <si>
    <t>Gonzales, David</t>
  </si>
  <si>
    <t>Roberson, Eileen</t>
  </si>
  <si>
    <t>Bullock, Greg</t>
  </si>
  <si>
    <t>Prince, Robert</t>
  </si>
  <si>
    <t>Kent, Angus</t>
  </si>
  <si>
    <t>Bowers, Tammy</t>
  </si>
  <si>
    <t>Hanson, Dennis</t>
  </si>
  <si>
    <t>Jacobs, Florianne</t>
  </si>
  <si>
    <t>Fletcher, Brian</t>
  </si>
  <si>
    <t>Byrd, Asa</t>
  </si>
  <si>
    <t>McLean, Richard</t>
  </si>
  <si>
    <t>Walker, Mike</t>
  </si>
  <si>
    <t>Noble, Michael</t>
  </si>
  <si>
    <t>Gomez, Ed</t>
  </si>
  <si>
    <t>McKee, Michelle</t>
  </si>
  <si>
    <t>McKinney, Chris</t>
  </si>
  <si>
    <t>Jones, John</t>
  </si>
  <si>
    <t>Bruce, Kevin</t>
  </si>
  <si>
    <t>Charles, Jeffrey</t>
  </si>
  <si>
    <t>Blevins, Carey</t>
  </si>
  <si>
    <t>Wyatt, Kelly</t>
  </si>
  <si>
    <t>Castro, Christopher</t>
  </si>
  <si>
    <t>Roberts, Jackie</t>
  </si>
  <si>
    <t>Herrera, Shawn</t>
  </si>
  <si>
    <t>Cohen, Bruce</t>
  </si>
  <si>
    <t>Lowery, Charles</t>
  </si>
  <si>
    <t>Bell, David</t>
  </si>
  <si>
    <t>Parsons, Phillip</t>
  </si>
  <si>
    <t>Heath, Deborah</t>
  </si>
  <si>
    <t>Benson, Troy</t>
  </si>
  <si>
    <t>Pierce, Karen</t>
  </si>
  <si>
    <t>Jensen, Kristina</t>
  </si>
  <si>
    <t>Conley, Mark</t>
  </si>
  <si>
    <t>Sparks, Terri</t>
  </si>
  <si>
    <t>Rojas, Charles</t>
  </si>
  <si>
    <t>Landry, Linda</t>
  </si>
  <si>
    <t>Pratt, Erik</t>
  </si>
  <si>
    <t>Parrish, Debra</t>
  </si>
  <si>
    <t>Roth, Tony</t>
  </si>
  <si>
    <t>Bauer, Chris</t>
  </si>
  <si>
    <t>Ray, ReAnnon</t>
  </si>
  <si>
    <t>Coleman, Roque</t>
  </si>
  <si>
    <t>Baxter, Teresa</t>
  </si>
  <si>
    <t>Barrett, John</t>
  </si>
  <si>
    <t>Jenkins, Scott</t>
  </si>
  <si>
    <t>Solis, Daniel</t>
  </si>
  <si>
    <t>Soto, Christopher</t>
  </si>
  <si>
    <t>Gordon, Diane</t>
  </si>
  <si>
    <t>Lyons, Brian</t>
  </si>
  <si>
    <t>Adkins, Michael</t>
  </si>
  <si>
    <t>Lane, Brandyn</t>
  </si>
  <si>
    <t>Horn, George</t>
  </si>
  <si>
    <t>McGee, Carol</t>
  </si>
  <si>
    <t>Bowman, Michael</t>
  </si>
  <si>
    <t>Gaines, Sheela</t>
  </si>
  <si>
    <t>Dawson, John</t>
  </si>
  <si>
    <t>Morrow, Richard</t>
  </si>
  <si>
    <t>Booth, Raquel</t>
  </si>
  <si>
    <t>Harmon, Paul</t>
  </si>
  <si>
    <t>Rivers, Douglas</t>
  </si>
  <si>
    <t>Petersen, Timothy</t>
  </si>
  <si>
    <t>Rush, Lateef</t>
  </si>
  <si>
    <t>Pittman, Bacardi</t>
  </si>
  <si>
    <t>Stafford, Rhonda</t>
  </si>
  <si>
    <t>Holland, Donald</t>
  </si>
  <si>
    <t>Diaz, David</t>
  </si>
  <si>
    <t>Wilkins, Jesse</t>
  </si>
  <si>
    <t>Johns, Chad</t>
  </si>
  <si>
    <t>Clark, William</t>
  </si>
  <si>
    <t>Ryan, Ryan</t>
  </si>
  <si>
    <t>Sherman, Karin</t>
  </si>
  <si>
    <t>Clay, William</t>
  </si>
  <si>
    <t>Morse, Michael</t>
  </si>
  <si>
    <t>Kelly, Icelita</t>
  </si>
  <si>
    <t>Owens, Dwight</t>
  </si>
  <si>
    <t>Aguilar, Kevin</t>
  </si>
  <si>
    <t>Anderson, Teason</t>
  </si>
  <si>
    <t>Chandler, Diane</t>
  </si>
  <si>
    <t>Briggs, Bryan</t>
  </si>
  <si>
    <t>Ramos, Jan</t>
  </si>
  <si>
    <t>Farrell, Laura</t>
  </si>
  <si>
    <t>McDonald, Debra</t>
  </si>
  <si>
    <t>Moody, Matthew</t>
  </si>
  <si>
    <t>Burke, Michael</t>
  </si>
  <si>
    <t>Fischer, David</t>
  </si>
  <si>
    <t>Acosta, Robert</t>
  </si>
  <si>
    <t>Bradley, David</t>
  </si>
  <si>
    <t>Sharp, Janine</t>
  </si>
  <si>
    <t>Salesperson</t>
  </si>
  <si>
    <t>City</t>
  </si>
  <si>
    <t>Amount</t>
  </si>
  <si>
    <t>Date</t>
  </si>
  <si>
    <t>FORMULA USED</t>
  </si>
  <si>
    <t>Orr, Robert</t>
  </si>
  <si>
    <t>Boston</t>
  </si>
  <si>
    <t>First sale from Cincinnati</t>
  </si>
  <si>
    <t>Cincinnati</t>
  </si>
  <si>
    <t>Chicago</t>
  </si>
  <si>
    <t>Last sale from Cincinnati</t>
  </si>
  <si>
    <t>Houston</t>
  </si>
  <si>
    <t>Griffey, Ken</t>
  </si>
  <si>
    <t>Seattle</t>
  </si>
  <si>
    <t>Last sale of  fiscal year 2019</t>
  </si>
  <si>
    <t>White, Walter</t>
  </si>
  <si>
    <t>Albuquerque</t>
  </si>
  <si>
    <t>First sale of fiscal year 2020</t>
  </si>
  <si>
    <t>Rios, Frederick</t>
  </si>
  <si>
    <t>Rick</t>
  </si>
  <si>
    <t>Watts, Judy</t>
  </si>
  <si>
    <t>Slye, Leonard</t>
  </si>
  <si>
    <t>Desmond, Norma</t>
  </si>
  <si>
    <t>Los Angeles</t>
  </si>
  <si>
    <t>Stenger, Mary</t>
  </si>
  <si>
    <t>Babbitt, George</t>
  </si>
  <si>
    <t>Bates, Norman</t>
  </si>
  <si>
    <t>McGee, Rick</t>
  </si>
  <si>
    <t>Graves, Michael</t>
  </si>
  <si>
    <t>Richardson, Deborah</t>
  </si>
  <si>
    <t>Salazar, Ruben</t>
  </si>
  <si>
    <t>Chauvin, Nicolas</t>
  </si>
  <si>
    <t>Cincinnnati</t>
  </si>
  <si>
    <t>Hart, Richard</t>
  </si>
  <si>
    <t>Riley, David</t>
  </si>
  <si>
    <t>Hicks, Monica</t>
  </si>
  <si>
    <t>Clooney, Nick</t>
  </si>
  <si>
    <t>Kennedy, Kimberly</t>
  </si>
  <si>
    <t>Holloway, Christopher</t>
  </si>
  <si>
    <t>McKinney, Christofer</t>
  </si>
  <si>
    <t>Morales, Linda</t>
  </si>
  <si>
    <t>Goodwin, April</t>
  </si>
  <si>
    <t>Riley, Deborah</t>
  </si>
  <si>
    <t>Sanchez, Greg</t>
  </si>
  <si>
    <t>Booker, Judith</t>
  </si>
  <si>
    <t>Wilkerson, Claudia</t>
  </si>
  <si>
    <t>Hubbard, Sandra</t>
  </si>
  <si>
    <t>Mills, Melissa</t>
  </si>
  <si>
    <t>Larsen, Lara</t>
  </si>
  <si>
    <t>Gonzalez, David</t>
  </si>
  <si>
    <t>Sims, Don</t>
  </si>
  <si>
    <t>Braun, Bob</t>
  </si>
  <si>
    <t>Gray, Mark</t>
  </si>
  <si>
    <t>Davis, Tonya</t>
  </si>
  <si>
    <t>Sweeney, Barbara</t>
  </si>
  <si>
    <t>Kahn, Kate</t>
  </si>
  <si>
    <t>Williamson, Sumedha</t>
  </si>
  <si>
    <t>Montoya, Lisa</t>
  </si>
  <si>
    <t>Klein, Robert</t>
  </si>
  <si>
    <t>Kappelhoff, Doris</t>
  </si>
  <si>
    <t>Pennington, Gary</t>
  </si>
  <si>
    <t>Webster, David</t>
  </si>
  <si>
    <t>Tetrazzini, Louisa</t>
  </si>
  <si>
    <t>Leblanc, Jenny</t>
  </si>
  <si>
    <t>Harvey, Michael</t>
  </si>
  <si>
    <t>Rodgers, Diana</t>
  </si>
  <si>
    <t>Myers, Marc</t>
  </si>
  <si>
    <t>McMahon, Ed</t>
  </si>
  <si>
    <t>Driftwood, Otis P.</t>
  </si>
  <si>
    <t>Montgomery, Christopher</t>
  </si>
  <si>
    <t>Singer, Alvy</t>
  </si>
  <si>
    <t>Palmer, Terry</t>
  </si>
  <si>
    <t>Ware, David</t>
  </si>
  <si>
    <t>Dawson, Jonathan</t>
  </si>
  <si>
    <t>Sheppard, Curtis</t>
  </si>
  <si>
    <t>Power, Tyrone</t>
  </si>
  <si>
    <t>Bickle, Travis</t>
  </si>
  <si>
    <t>O'Neill William</t>
  </si>
  <si>
    <t>Welch, Michael</t>
  </si>
  <si>
    <t>Salinas, Jon</t>
  </si>
  <si>
    <t>Parks, Christopher</t>
  </si>
  <si>
    <t>Snyder, Duane</t>
  </si>
  <si>
    <t>Erickson, Ricky</t>
  </si>
  <si>
    <t>Grimes, Jeffrey</t>
  </si>
  <si>
    <t>Loman, Willy</t>
  </si>
  <si>
    <t>Muscari, Pat</t>
  </si>
  <si>
    <t>Quigley, Cherie</t>
  </si>
  <si>
    <t>Mantee, Duke</t>
  </si>
  <si>
    <t>Lewis, Frederick</t>
  </si>
  <si>
    <t>Hackenbush, Hugo</t>
  </si>
  <si>
    <t>Carlson, Jeremy</t>
  </si>
  <si>
    <t>Bailey, Victor</t>
  </si>
  <si>
    <t>Ramirez, Keith</t>
  </si>
  <si>
    <t>Jimenez, Dominic</t>
  </si>
  <si>
    <t>Olsen, Ewan</t>
  </si>
  <si>
    <t>Bench, Johnny</t>
  </si>
  <si>
    <t>Martin, Terry</t>
  </si>
  <si>
    <t>Melish, Fielding</t>
  </si>
  <si>
    <t>Garrett, Christopher</t>
  </si>
  <si>
    <t>Hall, Jenny</t>
  </si>
  <si>
    <t>Kramer, Faye</t>
  </si>
  <si>
    <t>Pinkman, Jesse</t>
  </si>
  <si>
    <t>Hopkins, Lisa</t>
  </si>
  <si>
    <t>Garcia, Karen</t>
  </si>
  <si>
    <t>Malloy, Terry</t>
  </si>
  <si>
    <t>Casey, Ronald</t>
  </si>
  <si>
    <t>Kimble, Richard</t>
  </si>
  <si>
    <t>Gibson, Janet</t>
  </si>
  <si>
    <t>Bowen, Kes</t>
  </si>
  <si>
    <t>Ortiz, Cynthia</t>
  </si>
  <si>
    <t>Elliot, Tony</t>
  </si>
  <si>
    <t>Beard, Sandi</t>
  </si>
  <si>
    <t>Lester, Sherri</t>
  </si>
  <si>
    <t>Hollerith, Herman</t>
  </si>
  <si>
    <t>Moreno, Christopher</t>
  </si>
  <si>
    <t>Green, Kim</t>
  </si>
  <si>
    <t>Garrison, Christopher</t>
  </si>
  <si>
    <t>Beasley, Timothy</t>
  </si>
  <si>
    <t>Roy, Margarita</t>
  </si>
  <si>
    <t>McClure, Gary</t>
  </si>
  <si>
    <t>Willis, Ralph</t>
  </si>
  <si>
    <t>Cook, Mark</t>
  </si>
  <si>
    <t>Lopez, Stephen</t>
  </si>
  <si>
    <t>Cruz, Janene</t>
  </si>
  <si>
    <t>Ortega, Jeffrey</t>
  </si>
  <si>
    <t>Zimmerman, Julian</t>
  </si>
  <si>
    <t>Schwartz, Joseph</t>
  </si>
  <si>
    <t>Newman, Aria</t>
  </si>
  <si>
    <t>Marsh, Cynthia</t>
  </si>
  <si>
    <t>Kobus, Melissa</t>
  </si>
  <si>
    <t>Kane, Charles F.</t>
  </si>
  <si>
    <t>Crawford, Ronald</t>
  </si>
  <si>
    <t>Sandoval, James</t>
  </si>
  <si>
    <t>Stevenson, Michael</t>
  </si>
  <si>
    <t>Graham, David</t>
  </si>
  <si>
    <t>Buchanan, Dennis</t>
  </si>
  <si>
    <t>Cochran, Andrea</t>
  </si>
  <si>
    <t>Craig, Alan</t>
  </si>
  <si>
    <t>Lecter, Hannibal</t>
  </si>
  <si>
    <t>Brown, Donald</t>
  </si>
  <si>
    <t>Morrison, Julie</t>
  </si>
  <si>
    <t>Thompson, Sara</t>
  </si>
  <si>
    <t>Patterson, Robert</t>
  </si>
  <si>
    <t>Daniels, Janet</t>
  </si>
  <si>
    <t>Davenport, Troy</t>
  </si>
  <si>
    <t>Day, David</t>
  </si>
  <si>
    <t>Henderson, Anthony</t>
  </si>
  <si>
    <t>McIntosh, Jeremy</t>
  </si>
  <si>
    <t>Rose, Mark</t>
  </si>
  <si>
    <t>Stephenson, Matthew</t>
  </si>
  <si>
    <t>Hunt, Norman</t>
  </si>
  <si>
    <t>Bradshaw, Sheryl</t>
  </si>
  <si>
    <t>Blake, Thomas</t>
  </si>
  <si>
    <t>Flynn, Melissa</t>
  </si>
  <si>
    <t>Hansen, Andrew</t>
  </si>
  <si>
    <t>Martinet, Jean</t>
  </si>
  <si>
    <t>Dalton, Carol</t>
  </si>
  <si>
    <t>Rivera, Timothy</t>
  </si>
  <si>
    <t>Keith, Thomas</t>
  </si>
  <si>
    <t>Leonard, Paul</t>
  </si>
  <si>
    <t>Firefly, Rufus T.</t>
  </si>
  <si>
    <t>Springer, Jerry</t>
  </si>
  <si>
    <t>Boesky, Alvin</t>
  </si>
  <si>
    <t>Thomas, Shannon</t>
  </si>
  <si>
    <t xml:space="preserve">Month: </t>
  </si>
  <si>
    <t>May</t>
  </si>
  <si>
    <t>Couches</t>
  </si>
  <si>
    <t>Recliners</t>
  </si>
  <si>
    <t>Coffee Tables</t>
  </si>
  <si>
    <t>End Tables</t>
  </si>
  <si>
    <t>Combined</t>
  </si>
  <si>
    <t xml:space="preserve">Product: </t>
  </si>
  <si>
    <t>January</t>
  </si>
  <si>
    <t>February</t>
  </si>
  <si>
    <t xml:space="preserve">Month Offset: </t>
  </si>
  <si>
    <t>March</t>
  </si>
  <si>
    <t>Caballero, Richard</t>
  </si>
  <si>
    <t xml:space="preserve">Product Offset: </t>
  </si>
  <si>
    <t>April</t>
  </si>
  <si>
    <t xml:space="preserve">Sales: </t>
  </si>
  <si>
    <t>June</t>
  </si>
  <si>
    <t>Collins, Quinn</t>
  </si>
  <si>
    <t>Single-formula &gt;&gt;</t>
  </si>
  <si>
    <t>July</t>
  </si>
  <si>
    <t>Garcia Sally</t>
  </si>
  <si>
    <t>August</t>
  </si>
  <si>
    <t>September</t>
  </si>
  <si>
    <t>October</t>
  </si>
  <si>
    <t>November</t>
  </si>
  <si>
    <t>December</t>
  </si>
  <si>
    <t>Total</t>
  </si>
  <si>
    <t>Leifheit, Kevin</t>
  </si>
  <si>
    <t>Employee Name</t>
  </si>
  <si>
    <t>Job Rating</t>
  </si>
  <si>
    <t>Salary</t>
  </si>
  <si>
    <t>Tax Rate</t>
  </si>
  <si>
    <t>Hire Date</t>
  </si>
  <si>
    <t>Years</t>
  </si>
  <si>
    <t>Dept</t>
  </si>
  <si>
    <t>Project &amp; Contract Services</t>
  </si>
  <si>
    <t>Operations</t>
  </si>
  <si>
    <t>Admin Training</t>
  </si>
  <si>
    <t>Adams, Scott</t>
  </si>
  <si>
    <t>Quality Control</t>
  </si>
  <si>
    <t>Rating</t>
  </si>
  <si>
    <t xml:space="preserve">Bonus1 </t>
  </si>
  <si>
    <t>Bonus2</t>
  </si>
  <si>
    <t>Peptide Chemistry</t>
  </si>
  <si>
    <t>Aguilar, Curtis</t>
  </si>
  <si>
    <t>Executive Education</t>
  </si>
  <si>
    <t>Process Development</t>
  </si>
  <si>
    <t>Alexander, Roger</t>
  </si>
  <si>
    <t>Professional Training Group</t>
  </si>
  <si>
    <t>Allen, Svetlana</t>
  </si>
  <si>
    <t>Strickland, Rae</t>
  </si>
  <si>
    <t>Manufacturing</t>
  </si>
  <si>
    <t>Logistics</t>
  </si>
  <si>
    <t>Alvarez, Carl</t>
  </si>
  <si>
    <t>Quality Assurance</t>
  </si>
  <si>
    <t>Anderson, Mark</t>
  </si>
  <si>
    <t>Andrews, Troy</t>
  </si>
  <si>
    <t>Gallagher, John</t>
  </si>
  <si>
    <t>Engineering/Maintenance</t>
  </si>
  <si>
    <t>Armstrong, Norman</t>
  </si>
  <si>
    <t>McKenzie, Micky</t>
  </si>
  <si>
    <t>Thornton, Chuck</t>
  </si>
  <si>
    <t>Arnold, Terry</t>
  </si>
  <si>
    <t>Austin, Bruce</t>
  </si>
  <si>
    <t>Environmental Health/Safety</t>
  </si>
  <si>
    <t>Bailey, Rebecca</t>
  </si>
  <si>
    <t>Baker, Lisa</t>
  </si>
  <si>
    <t>Compliance</t>
  </si>
  <si>
    <t>Research Center</t>
  </si>
  <si>
    <t>Barnes, Jeffrey</t>
  </si>
  <si>
    <t>Research/Development</t>
  </si>
  <si>
    <t>Pharmacokinetics</t>
  </si>
  <si>
    <t>ADC</t>
  </si>
  <si>
    <t>Major Mfg Projects</t>
  </si>
  <si>
    <t>Bell, Gregory</t>
  </si>
  <si>
    <t>Bennett, Bacardi</t>
  </si>
  <si>
    <t>Berry, Deborah</t>
  </si>
  <si>
    <t>Bishop, Robert</t>
  </si>
  <si>
    <t>Black, John</t>
  </si>
  <si>
    <t>Boyd, Mark</t>
  </si>
  <si>
    <t>Bradley, Thomas</t>
  </si>
  <si>
    <t>Brooks, Kevin</t>
  </si>
  <si>
    <t>Brown, Sperry</t>
  </si>
  <si>
    <t>Bryant, Dean</t>
  </si>
  <si>
    <t>Burke, Kristina</t>
  </si>
  <si>
    <t>Burns, Deborah</t>
  </si>
  <si>
    <t>Burton, Theo</t>
  </si>
  <si>
    <t>Butler, John</t>
  </si>
  <si>
    <t>Campbell, Verna</t>
  </si>
  <si>
    <t>Carlson, Kimberly</t>
  </si>
  <si>
    <t>Carpenter, Donald</t>
  </si>
  <si>
    <t>Carr, Julian</t>
  </si>
  <si>
    <t>Carroll, Justin</t>
  </si>
  <si>
    <t>Carter, Evangeline</t>
  </si>
  <si>
    <t>Castillo, Dennis</t>
  </si>
  <si>
    <t>Castro, Derrell</t>
  </si>
  <si>
    <t>Chapman, Dennis</t>
  </si>
  <si>
    <t>Chavez, Jacklyn</t>
  </si>
  <si>
    <t>Clark, Chris</t>
  </si>
  <si>
    <t>International Clinical Safety</t>
  </si>
  <si>
    <t>Cole, Troy</t>
  </si>
  <si>
    <t>Coleman, Karen</t>
  </si>
  <si>
    <t>Collins, William</t>
  </si>
  <si>
    <t>Cook, Patrick</t>
  </si>
  <si>
    <t>Cooper, Gary</t>
  </si>
  <si>
    <t>Cox, John</t>
  </si>
  <si>
    <t>Manufacturing Admin</t>
  </si>
  <si>
    <t>Crawford, Gretchen</t>
  </si>
  <si>
    <t>Cruz, Timothy</t>
  </si>
  <si>
    <t>Cunningham, Brian</t>
  </si>
  <si>
    <t>Daniels, Kevin</t>
  </si>
  <si>
    <t>Davis, Don</t>
  </si>
  <si>
    <t>Dean, Michael</t>
  </si>
  <si>
    <t>Diaz, Douglas</t>
  </si>
  <si>
    <t>Dixon, Susan</t>
  </si>
  <si>
    <t>Engineering/Operations</t>
  </si>
  <si>
    <t>Duncan, Herb</t>
  </si>
  <si>
    <t>Dunn, Jonathan</t>
  </si>
  <si>
    <t>Edwards, Deborah</t>
  </si>
  <si>
    <t>Elliott, Cheryl</t>
  </si>
  <si>
    <t>Ellis, Brian</t>
  </si>
  <si>
    <t>Ellison, Melyssa</t>
  </si>
  <si>
    <t>Evans, Brian</t>
  </si>
  <si>
    <t>Ferguson, Ann</t>
  </si>
  <si>
    <t>Fernandez, Cinnamon</t>
  </si>
  <si>
    <t>Fisher, Doug</t>
  </si>
  <si>
    <t>Flores, Brenda</t>
  </si>
  <si>
    <t>Ford, Juan</t>
  </si>
  <si>
    <t>Foster, Linda</t>
  </si>
  <si>
    <t>Fox, John</t>
  </si>
  <si>
    <t>Franklin, Debra</t>
  </si>
  <si>
    <t>Freeman, Raquel</t>
  </si>
  <si>
    <t>Fuller, Gerald</t>
  </si>
  <si>
    <t>Garcia, Lynne</t>
  </si>
  <si>
    <t>Garcia, Sandi</t>
  </si>
  <si>
    <t>Gardner, Cris</t>
  </si>
  <si>
    <t>Garrett, Chris</t>
  </si>
  <si>
    <t>Garrett, David</t>
  </si>
  <si>
    <t>Garza, Christopher</t>
  </si>
  <si>
    <t>George, Lynette</t>
  </si>
  <si>
    <t>Gibson, John</t>
  </si>
  <si>
    <t>Gilbert, Sandra</t>
  </si>
  <si>
    <t>Gomez, Janet</t>
  </si>
  <si>
    <t>Gonzales, Boyd</t>
  </si>
  <si>
    <t>Gonzalez, Dana</t>
  </si>
  <si>
    <t>Gordon, Robert</t>
  </si>
  <si>
    <t>Audit Services</t>
  </si>
  <si>
    <t>Graham, Kevin</t>
  </si>
  <si>
    <t>Grant, Andrew</t>
  </si>
  <si>
    <t>Gray, Williams</t>
  </si>
  <si>
    <t>Green, Troy</t>
  </si>
  <si>
    <t>Greene, Douglas</t>
  </si>
  <si>
    <t>Griffin, Todd</t>
  </si>
  <si>
    <t>Gutierrez, Jon</t>
  </si>
  <si>
    <t>Guzman, Ted</t>
  </si>
  <si>
    <t>Hall, Chris</t>
  </si>
  <si>
    <t>Hamilton, Carol</t>
  </si>
  <si>
    <t>Hansen, Shira</t>
  </si>
  <si>
    <t>Hanson, Wendy</t>
  </si>
  <si>
    <t>AdminTraining</t>
  </si>
  <si>
    <t>Harper, Juli</t>
  </si>
  <si>
    <t>Harris, David</t>
  </si>
  <si>
    <t>Harrison, Polly</t>
  </si>
  <si>
    <t>Hart, John</t>
  </si>
  <si>
    <t>Harvey, Max</t>
  </si>
  <si>
    <t>Hawkins, Lateef</t>
  </si>
  <si>
    <t>Hayes, Steve</t>
  </si>
  <si>
    <t>Henderson, Ryan</t>
  </si>
  <si>
    <t>Henry, Melanie</t>
  </si>
  <si>
    <t>Hernandez, Charles</t>
  </si>
  <si>
    <t>Herrera, Debra</t>
  </si>
  <si>
    <t>Hicks, David</t>
  </si>
  <si>
    <t>Hill, Lara</t>
  </si>
  <si>
    <t>Hoffman, Kevin</t>
  </si>
  <si>
    <t>Holmes, Thomas</t>
  </si>
  <si>
    <t>Howard, Charles</t>
  </si>
  <si>
    <t>Howell, Scott</t>
  </si>
  <si>
    <t>Hudson, Carrie</t>
  </si>
  <si>
    <t>Hughes, Eric</t>
  </si>
  <si>
    <t>Hunt, Rachel</t>
  </si>
  <si>
    <t>Hunter, Lorna</t>
  </si>
  <si>
    <t>Jackson, Koleen</t>
  </si>
  <si>
    <t>Jacobs, John</t>
  </si>
  <si>
    <t>James, Duane</t>
  </si>
  <si>
    <t>Jenkins, Robert</t>
  </si>
  <si>
    <t>Jensen, John</t>
  </si>
  <si>
    <t>Jimenez, Michael</t>
  </si>
  <si>
    <t>Johnson, Chris</t>
  </si>
  <si>
    <t>Johnston, Richard</t>
  </si>
  <si>
    <t>Jones, Catherine</t>
  </si>
  <si>
    <t>Jordan, Bryant</t>
  </si>
  <si>
    <t>Kelley, Timothy</t>
  </si>
  <si>
    <t>Kelly, Jennifer</t>
  </si>
  <si>
    <t>Kennedy, Matt</t>
  </si>
  <si>
    <t>Kim, Donald</t>
  </si>
  <si>
    <t>King, Jimmy</t>
  </si>
  <si>
    <t>Knight, Rebecca</t>
  </si>
  <si>
    <t>Lane, Adam</t>
  </si>
  <si>
    <t>Larson, Marc</t>
  </si>
  <si>
    <t>Lawrence, Annie</t>
  </si>
  <si>
    <t>Lawson, Erik</t>
  </si>
  <si>
    <t>Lee, Donna</t>
  </si>
  <si>
    <t>Lewis, Deborah</t>
  </si>
  <si>
    <t>Long, Traci</t>
  </si>
  <si>
    <t>Lopez, Richard</t>
  </si>
  <si>
    <t>Lopez, Timothy</t>
  </si>
  <si>
    <t>Lynch, Sharon</t>
  </si>
  <si>
    <t>Marshall, Marisa</t>
  </si>
  <si>
    <t>Martin, Debra</t>
  </si>
  <si>
    <t>Martinez, Dac Vinh</t>
  </si>
  <si>
    <t>Martinez, Steph</t>
  </si>
  <si>
    <t>Mason, Michael</t>
  </si>
  <si>
    <t>Matthews, Mark</t>
  </si>
  <si>
    <t>Mccoy, Anthony</t>
  </si>
  <si>
    <t>Mcdonald, Carol</t>
  </si>
  <si>
    <t>Medina, Chris</t>
  </si>
  <si>
    <t>Mendez, Andrea</t>
  </si>
  <si>
    <t>Mendoza, Danielle</t>
  </si>
  <si>
    <t>Meyer, Chad</t>
  </si>
  <si>
    <t>Miller, David</t>
  </si>
  <si>
    <t>Mills, Thomas</t>
  </si>
  <si>
    <t>Mitchell, Frank</t>
  </si>
  <si>
    <t>Montgomery, Randy</t>
  </si>
  <si>
    <t>Moore, Jenny</t>
  </si>
  <si>
    <t>Morales, Michelle</t>
  </si>
  <si>
    <t>Marketing</t>
  </si>
  <si>
    <t>Moreno, Eric</t>
  </si>
  <si>
    <t>Morgan, Ernest</t>
  </si>
  <si>
    <t>Morris, Shannon</t>
  </si>
  <si>
    <t>Morrison, Lisa</t>
  </si>
  <si>
    <t>Obrien, Madelyn</t>
  </si>
  <si>
    <t>Mueller, Philip</t>
  </si>
  <si>
    <t>Munoz, Dean</t>
  </si>
  <si>
    <t>Murphy, David</t>
  </si>
  <si>
    <t>Murray, Florianne</t>
  </si>
  <si>
    <t>Myers, Richard</t>
  </si>
  <si>
    <t>Nelson, Kathleen</t>
  </si>
  <si>
    <t>Nguyen, Brady</t>
  </si>
  <si>
    <t>Nichols, Jan</t>
  </si>
  <si>
    <t>Obrien, Michelle</t>
  </si>
  <si>
    <t>Oliver, John</t>
  </si>
  <si>
    <t>Olson, Gay</t>
  </si>
  <si>
    <t>Ortiz, John</t>
  </si>
  <si>
    <t>Owens, Karin</t>
  </si>
  <si>
    <t>Palmer, Anthony</t>
  </si>
  <si>
    <t>Parker, Cathy</t>
  </si>
  <si>
    <t>Patel, Debbie</t>
  </si>
  <si>
    <t>Patterson, Mark</t>
  </si>
  <si>
    <t>Payne, John</t>
  </si>
  <si>
    <t>Perez, Teri</t>
  </si>
  <si>
    <t>Perkins, Ken</t>
  </si>
  <si>
    <t>Perry, Tia</t>
  </si>
  <si>
    <t>Peters, Terry</t>
  </si>
  <si>
    <t>Peterson, Todd</t>
  </si>
  <si>
    <t>Phillips, Rajean</t>
  </si>
  <si>
    <t>Pierce, Therese</t>
  </si>
  <si>
    <t>Porter, Christopher</t>
  </si>
  <si>
    <t>Powell, Jeffrey</t>
  </si>
  <si>
    <t>Price, Edward</t>
  </si>
  <si>
    <t>Ramirez, Lincoln</t>
  </si>
  <si>
    <t>Ramos, Kent</t>
  </si>
  <si>
    <t>Public Relations</t>
  </si>
  <si>
    <t>Ray, Clint</t>
  </si>
  <si>
    <t>Reed, David</t>
  </si>
  <si>
    <t>Reyes, Gregory</t>
  </si>
  <si>
    <t>Reynolds, Kathleen</t>
  </si>
  <si>
    <t>Rice, Laura</t>
  </si>
  <si>
    <t>Richards, Athanasios</t>
  </si>
  <si>
    <t>Richardson, Robert</t>
  </si>
  <si>
    <t>Riley, Sherri</t>
  </si>
  <si>
    <t>Rivera, William</t>
  </si>
  <si>
    <t>Roberts, Timothy</t>
  </si>
  <si>
    <t>Robertson, Richard</t>
  </si>
  <si>
    <t>Robinson, Matthew</t>
  </si>
  <si>
    <t>Rodriguez, Dale</t>
  </si>
  <si>
    <t>Rogers, Michael</t>
  </si>
  <si>
    <t>Romero, Shawn</t>
  </si>
  <si>
    <t>Rose, Donald</t>
  </si>
  <si>
    <t>Ross, Robert</t>
  </si>
  <si>
    <t>Ruiz, Gary</t>
  </si>
  <si>
    <t>Rush, Lamar</t>
  </si>
  <si>
    <t>Russell, Angela</t>
  </si>
  <si>
    <t>Ryan, Diane</t>
  </si>
  <si>
    <t>Salazar, Jackie</t>
  </si>
  <si>
    <t>Sanchez, Anthony</t>
  </si>
  <si>
    <t>Sanders, Christopher</t>
  </si>
  <si>
    <t>Schmidt, Kenneth</t>
  </si>
  <si>
    <t>Scott, Craig</t>
  </si>
  <si>
    <t>Shaw, Harold</t>
  </si>
  <si>
    <t>Silva, Michelle</t>
  </si>
  <si>
    <t>Simmons, Catherine</t>
  </si>
  <si>
    <t>Simpson, Rick</t>
  </si>
  <si>
    <t>Sims, Philip</t>
  </si>
  <si>
    <t>Smith, Corey</t>
  </si>
  <si>
    <t>Snyder, Ewan</t>
  </si>
  <si>
    <t>Soto, Dominic</t>
  </si>
  <si>
    <t>Spencer, Michael</t>
  </si>
  <si>
    <t>Stephens, Jen</t>
  </si>
  <si>
    <t>Stevens, Scott</t>
  </si>
  <si>
    <t>Stewart, Dwight</t>
  </si>
  <si>
    <t>Stone, Danny</t>
  </si>
  <si>
    <t>Sullivan, Kathleen</t>
  </si>
  <si>
    <t>Taylor, Patricia</t>
  </si>
  <si>
    <t>Thomas, Michael</t>
  </si>
  <si>
    <t>Thompson, Janet</t>
  </si>
  <si>
    <t>Torres, Michael</t>
  </si>
  <si>
    <t>Tran, Kim</t>
  </si>
  <si>
    <t>Tucker, David</t>
  </si>
  <si>
    <t>Turner, Michael</t>
  </si>
  <si>
    <t>Vargas, Lori</t>
  </si>
  <si>
    <t>Vasquez, Melissa</t>
  </si>
  <si>
    <t>Wagner, John</t>
  </si>
  <si>
    <t>Walker, Jesse</t>
  </si>
  <si>
    <t>Wallace, David</t>
  </si>
  <si>
    <t>Ward, Jaime</t>
  </si>
  <si>
    <t>Warren, Leonard</t>
  </si>
  <si>
    <t>Warren, Rick</t>
  </si>
  <si>
    <t>Washington, Terry</t>
  </si>
  <si>
    <t>Watkins, Amy</t>
  </si>
  <si>
    <t>Watson, Shari</t>
  </si>
  <si>
    <t>Weaver, Liesl</t>
  </si>
  <si>
    <t>Webb, Bonnie</t>
  </si>
  <si>
    <t>Weber, Robert</t>
  </si>
  <si>
    <t>Welch, Jill</t>
  </si>
  <si>
    <t>Wells, Jessica</t>
  </si>
  <si>
    <t>West, Ann</t>
  </si>
  <si>
    <t>Wheeler, Lee</t>
  </si>
  <si>
    <t>White, Gabriel</t>
  </si>
  <si>
    <t>Williams, Bobby</t>
  </si>
  <si>
    <t>Williamson, Susan</t>
  </si>
  <si>
    <t>Willis, Ray</t>
  </si>
  <si>
    <t>Wilson, Daniel</t>
  </si>
  <si>
    <t>Wood, Cindy</t>
  </si>
  <si>
    <t>Woods, Alexandra</t>
  </si>
  <si>
    <t>Wright, Lawrence</t>
  </si>
  <si>
    <t>Young, Karen</t>
  </si>
  <si>
    <t>RateTable</t>
  </si>
  <si>
    <t>Numerical Score</t>
  </si>
  <si>
    <t>Excellent</t>
  </si>
  <si>
    <t>Very Good</t>
  </si>
  <si>
    <t>Good</t>
  </si>
  <si>
    <t>Satisfactory</t>
  </si>
  <si>
    <t>Fair</t>
  </si>
  <si>
    <t>Poor</t>
  </si>
  <si>
    <t>Fail</t>
  </si>
  <si>
    <t>Checker, Charles</t>
  </si>
  <si>
    <t>Belli, Melvin</t>
  </si>
  <si>
    <t>Bench, John</t>
  </si>
  <si>
    <t>Cabot, Sebastian</t>
  </si>
  <si>
    <t>Custer, George</t>
  </si>
  <si>
    <t>Björling, Jussi</t>
  </si>
  <si>
    <t>Claypool, Ida</t>
  </si>
  <si>
    <t>Department</t>
  </si>
  <si>
    <t>112-00-4171</t>
  </si>
  <si>
    <t>114-00-0990</t>
  </si>
  <si>
    <t>115-00-5453</t>
  </si>
  <si>
    <t>116-00-2393</t>
  </si>
  <si>
    <t>Account Management</t>
  </si>
  <si>
    <t>117-00-3143</t>
  </si>
  <si>
    <t>118-00-6304</t>
  </si>
  <si>
    <t>119-00-4638</t>
  </si>
  <si>
    <t>Training</t>
  </si>
  <si>
    <t>122-00-9650</t>
  </si>
  <si>
    <t>122-00-1647</t>
  </si>
  <si>
    <t>Facilities/Engineering</t>
  </si>
  <si>
    <t>123-00-4906</t>
  </si>
  <si>
    <t>Product Development</t>
  </si>
  <si>
    <t>123-00-1652</t>
  </si>
  <si>
    <t>125-00-9987</t>
  </si>
  <si>
    <t>125-00-3650</t>
  </si>
  <si>
    <t>132-00-4327</t>
  </si>
  <si>
    <t>132-00-8226</t>
  </si>
  <si>
    <t>Creative</t>
  </si>
  <si>
    <t>132-00-7527</t>
  </si>
  <si>
    <t>133-00-0041</t>
  </si>
  <si>
    <t>133-00-3056</t>
  </si>
  <si>
    <t>133-00-7320</t>
  </si>
  <si>
    <t>134-00-5270</t>
  </si>
  <si>
    <t>135-00-9490</t>
  </si>
  <si>
    <t>136-00-4633</t>
  </si>
  <si>
    <t>138-00-0535</t>
  </si>
  <si>
    <t>144-00-8966</t>
  </si>
  <si>
    <t>145-00-4331</t>
  </si>
  <si>
    <t>145-00-5016</t>
  </si>
  <si>
    <t>147-00-2980</t>
  </si>
  <si>
    <t>149-00-2519</t>
  </si>
  <si>
    <t>150-00-0086</t>
  </si>
  <si>
    <t>154-00-5819</t>
  </si>
  <si>
    <t>157-00-5694</t>
  </si>
  <si>
    <t>Human Resources</t>
  </si>
  <si>
    <t>157-00-4272</t>
  </si>
  <si>
    <t>158-00-6093</t>
  </si>
  <si>
    <t>159-00-3488</t>
  </si>
  <si>
    <t>IT</t>
  </si>
  <si>
    <t>160-00-1460</t>
  </si>
  <si>
    <t>161-00-0365</t>
  </si>
  <si>
    <t>164-00-7640</t>
  </si>
  <si>
    <t>164-00-0089</t>
  </si>
  <si>
    <t>165-00-0161</t>
  </si>
  <si>
    <t>168-00-1155</t>
  </si>
  <si>
    <t>169-00-0210</t>
  </si>
  <si>
    <t>169-00-6248</t>
  </si>
  <si>
    <t>170-00-8617</t>
  </si>
  <si>
    <t>171-00-6035</t>
  </si>
  <si>
    <t>175-00-8155</t>
  </si>
  <si>
    <t>175-00-8845</t>
  </si>
  <si>
    <t>176-00-6080</t>
  </si>
  <si>
    <t>177-00-8808</t>
  </si>
  <si>
    <t>178-00-3027</t>
  </si>
  <si>
    <t>180-00-0615</t>
  </si>
  <si>
    <t>180-00-8681</t>
  </si>
  <si>
    <t>182-00-5638</t>
  </si>
  <si>
    <t>183-00-6400</t>
  </si>
  <si>
    <t>183-00-4601</t>
  </si>
  <si>
    <t>184-00-2521</t>
  </si>
  <si>
    <t>185-00-8808</t>
  </si>
  <si>
    <t>186-00-0986</t>
  </si>
  <si>
    <t>187-00-0749</t>
  </si>
  <si>
    <t>187-00-4424</t>
  </si>
  <si>
    <t>187-00-0559</t>
  </si>
  <si>
    <t>189-00-5475</t>
  </si>
  <si>
    <t>191-00-2592</t>
  </si>
  <si>
    <t>192-00-7644</t>
  </si>
  <si>
    <t>195-00-1395</t>
  </si>
  <si>
    <t>196-00-8245</t>
  </si>
  <si>
    <t>196-00-5175</t>
  </si>
  <si>
    <t>196-00-4651</t>
  </si>
  <si>
    <t>198-00-6015</t>
  </si>
  <si>
    <t>198-00-4815</t>
  </si>
  <si>
    <t>198-00-2803</t>
  </si>
  <si>
    <t>200-00-1327</t>
  </si>
  <si>
    <t>201-00-2518</t>
  </si>
  <si>
    <t>202-00-7824</t>
  </si>
  <si>
    <t>203-00-4099</t>
  </si>
  <si>
    <t>208-00-6005</t>
  </si>
  <si>
    <t>Environmental Compliance</t>
  </si>
  <si>
    <t>210-00-7671</t>
  </si>
  <si>
    <t>211-00-1007</t>
  </si>
  <si>
    <t>211-00-5392</t>
  </si>
  <si>
    <t>216-00-7289</t>
  </si>
  <si>
    <t>216-00-2482</t>
  </si>
  <si>
    <t>220-00-9829</t>
  </si>
  <si>
    <t>Green Building</t>
  </si>
  <si>
    <t>222-00-4579</t>
  </si>
  <si>
    <t>225-00-5236</t>
  </si>
  <si>
    <t>225-00-8251</t>
  </si>
  <si>
    <t>225-00-2735</t>
  </si>
  <si>
    <t>225-00-2266</t>
  </si>
  <si>
    <t>226-00-8178</t>
  </si>
  <si>
    <t>226-00-2041</t>
  </si>
  <si>
    <t>226-00-6793</t>
  </si>
  <si>
    <t>228-00-2984</t>
  </si>
  <si>
    <t>232-00-3029</t>
  </si>
  <si>
    <t>235-00-4630</t>
  </si>
  <si>
    <t>235-00-7637</t>
  </si>
  <si>
    <t>236-00-0210</t>
  </si>
  <si>
    <t>237-00-7469</t>
  </si>
  <si>
    <t>237-00-5168</t>
  </si>
  <si>
    <t>240-00-8346</t>
  </si>
  <si>
    <t>241-00-7711</t>
  </si>
  <si>
    <t>244-00-4782</t>
  </si>
  <si>
    <t>245-00-3070</t>
  </si>
  <si>
    <t>246-00-1186</t>
  </si>
  <si>
    <t>247-00-3062</t>
  </si>
  <si>
    <t>248-00-2530</t>
  </si>
  <si>
    <t>249-00-6642</t>
  </si>
  <si>
    <t>250-00-5577</t>
  </si>
  <si>
    <t>250-00-3171</t>
  </si>
  <si>
    <t>251-00-8864</t>
  </si>
  <si>
    <t>252-00-5876</t>
  </si>
  <si>
    <t>252-00-6271</t>
  </si>
  <si>
    <t>258-00-5059</t>
  </si>
  <si>
    <t>258-00-3162</t>
  </si>
  <si>
    <t>263-00-2698</t>
  </si>
  <si>
    <t>264-00-6318</t>
  </si>
  <si>
    <t>264-00-0258</t>
  </si>
  <si>
    <t>266-00-4954</t>
  </si>
  <si>
    <t>266-00-4878</t>
  </si>
  <si>
    <t>269-00-7384</t>
  </si>
  <si>
    <t>271-00-7077</t>
  </si>
  <si>
    <t>271-00-6302</t>
  </si>
  <si>
    <t>272-00-2753</t>
  </si>
  <si>
    <t>274-00-2690</t>
  </si>
  <si>
    <t>274-00-7251</t>
  </si>
  <si>
    <t>275-00-4995</t>
  </si>
  <si>
    <t>275-00-8269</t>
  </si>
  <si>
    <t>276-00-0033</t>
  </si>
  <si>
    <t>276-00-7670</t>
  </si>
  <si>
    <t>277-00-2530</t>
  </si>
  <si>
    <t>277-00-9082</t>
  </si>
  <si>
    <t>278-00-9982</t>
  </si>
  <si>
    <t>279-00-5316</t>
  </si>
  <si>
    <t>280-00-7597</t>
  </si>
  <si>
    <t>280-00-9638</t>
  </si>
  <si>
    <t>282-00-1078</t>
  </si>
  <si>
    <t>282-00-5355</t>
  </si>
  <si>
    <t>285-00-7128</t>
  </si>
  <si>
    <t>287-00-7580</t>
  </si>
  <si>
    <t>288-00-2134</t>
  </si>
  <si>
    <t>292-00-6373</t>
  </si>
  <si>
    <t>293-00-1226</t>
  </si>
  <si>
    <t>295-00-2645</t>
  </si>
  <si>
    <t>296-00-5901</t>
  </si>
  <si>
    <t>296-00-1755</t>
  </si>
  <si>
    <t>296-00-8639</t>
  </si>
  <si>
    <t>296-00-5860</t>
  </si>
  <si>
    <t>297-00-8182</t>
  </si>
  <si>
    <t>298-00-9862</t>
  </si>
  <si>
    <t>298-00-1737</t>
  </si>
  <si>
    <t>298-00-9650</t>
  </si>
  <si>
    <t>304-00-6415</t>
  </si>
  <si>
    <t>305-00-3365</t>
  </si>
  <si>
    <t>310-00-0258</t>
  </si>
  <si>
    <t>316-00-5079</t>
  </si>
  <si>
    <t>318-00-8428</t>
  </si>
  <si>
    <t>319-00-5817</t>
  </si>
  <si>
    <t>319-00-5440</t>
  </si>
  <si>
    <t>319-00-8332</t>
  </si>
  <si>
    <t>320-00-0533</t>
  </si>
  <si>
    <t>323-00-4986</t>
  </si>
  <si>
    <t>324-00-6819</t>
  </si>
  <si>
    <t>324-00-8262</t>
  </si>
  <si>
    <t>325-00-7964</t>
  </si>
  <si>
    <t>325-00-0907</t>
  </si>
  <si>
    <t>325-00-3476</t>
  </si>
  <si>
    <t>326-00-9737</t>
  </si>
  <si>
    <t>327-00-9087</t>
  </si>
  <si>
    <t>330-00-4895</t>
  </si>
  <si>
    <t>330-00-6708</t>
  </si>
  <si>
    <t>335-00-3968</t>
  </si>
  <si>
    <t>336-00-5858</t>
  </si>
  <si>
    <t>339-00-8975</t>
  </si>
  <si>
    <t>339-00-4449</t>
  </si>
  <si>
    <t>342-00-8179</t>
  </si>
  <si>
    <t>347-00-7120</t>
  </si>
  <si>
    <t>350-00-7898</t>
  </si>
  <si>
    <t>352-00-4558</t>
  </si>
  <si>
    <t>352-00-6424</t>
  </si>
  <si>
    <t>352-00-8324</t>
  </si>
  <si>
    <t>353-00-2495</t>
  </si>
  <si>
    <t>355-00-5982</t>
  </si>
  <si>
    <t>355-00-4654</t>
  </si>
  <si>
    <t>356-00-5233</t>
  </si>
  <si>
    <t>358-00-8834</t>
  </si>
  <si>
    <t>358-00-7304</t>
  </si>
  <si>
    <t>359-00-5596</t>
  </si>
  <si>
    <t>360-00-2858</t>
  </si>
  <si>
    <t>361-00-6711</t>
  </si>
  <si>
    <t>367-00-8620</t>
  </si>
  <si>
    <t>367-00-4064</t>
  </si>
  <si>
    <t>368-00-0382</t>
  </si>
  <si>
    <t>368-00-9712</t>
  </si>
  <si>
    <t>368-00-1349</t>
  </si>
  <si>
    <t>368-00-8983</t>
  </si>
  <si>
    <t>368-00-9354</t>
  </si>
  <si>
    <t>370-00-4802</t>
  </si>
  <si>
    <t>372-00-9331</t>
  </si>
  <si>
    <t>372-00-3335</t>
  </si>
  <si>
    <t>374-00-7129</t>
  </si>
  <si>
    <t>374-00-2996</t>
  </si>
  <si>
    <t>374-00-0175</t>
  </si>
  <si>
    <t>375-00-2017</t>
  </si>
  <si>
    <t>378-00-6977</t>
  </si>
  <si>
    <t>379-00-6668</t>
  </si>
  <si>
    <t>380-00-6845</t>
  </si>
  <si>
    <t>382-00-5618</t>
  </si>
  <si>
    <t>382-00-5286</t>
  </si>
  <si>
    <t>383-00-2370</t>
  </si>
  <si>
    <t>389-00-9646</t>
  </si>
  <si>
    <t>392-00-0656</t>
  </si>
  <si>
    <t>392-00-5739</t>
  </si>
  <si>
    <t>392-00-6767</t>
  </si>
  <si>
    <t>393-00-9472</t>
  </si>
  <si>
    <t>394-00-0236</t>
  </si>
  <si>
    <t>395-00-8542</t>
  </si>
  <si>
    <t>398-00-1038</t>
  </si>
  <si>
    <t>402-00-0671</t>
  </si>
  <si>
    <t>402-00-9103</t>
  </si>
  <si>
    <t>402-00-2862</t>
  </si>
  <si>
    <t>403-00-8091</t>
  </si>
  <si>
    <t>403-00-3977</t>
  </si>
  <si>
    <t>403-00-3432</t>
  </si>
  <si>
    <t>406-00-7951</t>
  </si>
  <si>
    <t>407-00-7443</t>
  </si>
  <si>
    <t>409-00-8986</t>
  </si>
  <si>
    <t>410-00-1850</t>
  </si>
  <si>
    <t>410-00-3795</t>
  </si>
  <si>
    <t>411-00-1893</t>
  </si>
  <si>
    <t>411-00-8933</t>
  </si>
  <si>
    <t>412-00-4189</t>
  </si>
  <si>
    <t>412-00-2910</t>
  </si>
  <si>
    <t>415-00-0090</t>
  </si>
  <si>
    <t>416-00-2380</t>
  </si>
  <si>
    <t>416-00-2967</t>
  </si>
  <si>
    <t>418-00-3151</t>
  </si>
  <si>
    <t>418-00-2751</t>
  </si>
  <si>
    <t>419-00-8479</t>
  </si>
  <si>
    <t>420-00-1161</t>
  </si>
  <si>
    <t>426-00-1974</t>
  </si>
  <si>
    <t>427-00-7460</t>
  </si>
  <si>
    <t>427-00-7916</t>
  </si>
  <si>
    <t>428-00-6544</t>
  </si>
  <si>
    <t>428-00-2703</t>
  </si>
  <si>
    <t>429-00-4495</t>
  </si>
  <si>
    <t>429-00-7741</t>
  </si>
  <si>
    <t>429-00-7471</t>
  </si>
  <si>
    <t>429-00-7210</t>
  </si>
  <si>
    <t>430-00-3074</t>
  </si>
  <si>
    <t>432-00-5963</t>
  </si>
  <si>
    <t>434-00-1839</t>
  </si>
  <si>
    <t>434-00-5332</t>
  </si>
  <si>
    <t>436-00-1777</t>
  </si>
  <si>
    <t>436-00-4606</t>
  </si>
  <si>
    <t>437-00-0743</t>
  </si>
  <si>
    <t>438-00-7602</t>
  </si>
  <si>
    <t>441-00-2775</t>
  </si>
  <si>
    <t>441-00-6999</t>
  </si>
  <si>
    <t>441-00-9754</t>
  </si>
  <si>
    <t>442-00-0133</t>
  </si>
  <si>
    <t>443-00-1998</t>
  </si>
  <si>
    <t>443-00-3613</t>
  </si>
  <si>
    <t>444-00-8352</t>
  </si>
  <si>
    <t>444-00-2738</t>
  </si>
  <si>
    <t>445-00-9708</t>
  </si>
  <si>
    <t>445-00-9320</t>
  </si>
  <si>
    <t>449-00-3469</t>
  </si>
  <si>
    <t>450-00-1599</t>
  </si>
  <si>
    <t>451-00-2456</t>
  </si>
  <si>
    <t>455-00-6466</t>
  </si>
  <si>
    <t>455-00-3707</t>
  </si>
  <si>
    <t>456-00-8519</t>
  </si>
  <si>
    <t>457-00-1973</t>
  </si>
  <si>
    <t>459-00-8115</t>
  </si>
  <si>
    <t>459-00-0100</t>
  </si>
  <si>
    <t>459-00-3811</t>
  </si>
  <si>
    <t>460-00-4597</t>
  </si>
  <si>
    <t>463-00-6396</t>
  </si>
  <si>
    <t>464-00-9886</t>
  </si>
  <si>
    <t>465-00-9876</t>
  </si>
  <si>
    <t>466-00-3510</t>
  </si>
  <si>
    <t>466-00-8684</t>
  </si>
  <si>
    <t>467-00-9440</t>
  </si>
  <si>
    <t>468-00-9041</t>
  </si>
  <si>
    <t>470-00-7257</t>
  </si>
  <si>
    <t>471-00-5026</t>
  </si>
  <si>
    <t>472-00-1626</t>
  </si>
  <si>
    <t>477-00-8896</t>
  </si>
  <si>
    <t>477-00-8716</t>
  </si>
  <si>
    <t>477-00-5071</t>
  </si>
  <si>
    <t>478-00-1789</t>
  </si>
  <si>
    <t>480-00-0956</t>
  </si>
  <si>
    <t>480-00-2541</t>
  </si>
  <si>
    <t>483-00-2035</t>
  </si>
  <si>
    <t>483-00-3751</t>
  </si>
  <si>
    <t>487-00-4289</t>
  </si>
  <si>
    <t>489-00-2789</t>
  </si>
  <si>
    <t>491-00-1055</t>
  </si>
  <si>
    <t>492-00-1568</t>
  </si>
  <si>
    <t>493-00-0353</t>
  </si>
  <si>
    <t>495-00-2073</t>
  </si>
  <si>
    <t>495-00-5401</t>
  </si>
  <si>
    <t>496-00-7469</t>
  </si>
  <si>
    <t>496-00-3845</t>
  </si>
  <si>
    <t>496-00-0423</t>
  </si>
  <si>
    <t>496-00-9966</t>
  </si>
  <si>
    <t>498-00-6769</t>
  </si>
  <si>
    <t>499-00-5056</t>
  </si>
  <si>
    <t>501-00-8936</t>
  </si>
  <si>
    <t>501-00-3738</t>
  </si>
  <si>
    <t>503-00-3558</t>
  </si>
  <si>
    <t>503-00-0710</t>
  </si>
  <si>
    <t>504-00-3033</t>
  </si>
  <si>
    <t>506-00-2301</t>
  </si>
  <si>
    <t>509-00-3201</t>
  </si>
  <si>
    <t>510-00-7726</t>
  </si>
  <si>
    <t>510-00-7270</t>
  </si>
  <si>
    <t>512-00-9455</t>
  </si>
  <si>
    <t>513-00-1239</t>
  </si>
  <si>
    <t>515-00-3023</t>
  </si>
  <si>
    <t>517-00-6295</t>
  </si>
  <si>
    <t>518-00-9982</t>
  </si>
  <si>
    <t>519-00-6651</t>
  </si>
  <si>
    <t>519-00-1677</t>
  </si>
  <si>
    <t>521-00-6027</t>
  </si>
  <si>
    <t>522-00-6924</t>
  </si>
  <si>
    <t>523-00-1822</t>
  </si>
  <si>
    <t>524-00-1545</t>
  </si>
  <si>
    <t>525-00-8270</t>
  </si>
  <si>
    <t>525-00-1913</t>
  </si>
  <si>
    <t>526-00-5092</t>
  </si>
  <si>
    <t>526-00-5485</t>
  </si>
  <si>
    <t>528-00-7442</t>
  </si>
  <si>
    <t>530-00-2235</t>
  </si>
  <si>
    <t>531-00-5309</t>
  </si>
  <si>
    <t>532-00-7710</t>
  </si>
  <si>
    <t>534-00-8319</t>
  </si>
  <si>
    <t>538-00-4123</t>
  </si>
  <si>
    <t>539-00-8717</t>
  </si>
  <si>
    <t>540-00-4052</t>
  </si>
  <si>
    <t>540-00-5736</t>
  </si>
  <si>
    <t>540-00-2628</t>
  </si>
  <si>
    <t>540-00-8402</t>
  </si>
  <si>
    <t>542-00-9928</t>
  </si>
  <si>
    <t>543-00-5811</t>
  </si>
  <si>
    <t>544-00-2285</t>
  </si>
  <si>
    <t>544-00-0658</t>
  </si>
  <si>
    <t>548-00-6229</t>
  </si>
  <si>
    <t>548-00-5910</t>
  </si>
  <si>
    <t>549-00-5297</t>
  </si>
  <si>
    <t>550-00-8491</t>
  </si>
  <si>
    <t>553-00-6436</t>
  </si>
  <si>
    <t>557-00-4740</t>
  </si>
  <si>
    <t>557-00-7305</t>
  </si>
  <si>
    <t>558-00-5216</t>
  </si>
  <si>
    <t>558-00-5492</t>
  </si>
  <si>
    <t>558-00-8371</t>
  </si>
  <si>
    <t>559-00-3266</t>
  </si>
  <si>
    <t>559-00-2062</t>
  </si>
  <si>
    <t>560-00-7725</t>
  </si>
  <si>
    <t>560-00-8224</t>
  </si>
  <si>
    <t>561-00-3247</t>
  </si>
  <si>
    <t>562-00-6290</t>
  </si>
  <si>
    <t>562-00-0121</t>
  </si>
  <si>
    <t>564-00-6807</t>
  </si>
  <si>
    <t>564-00-2529</t>
  </si>
  <si>
    <t>565-00-5523</t>
  </si>
  <si>
    <t>567-00-2033</t>
  </si>
  <si>
    <t>567-00-3511</t>
  </si>
  <si>
    <t>567-00-0969</t>
  </si>
  <si>
    <t>568-00-9763</t>
  </si>
  <si>
    <t>568-00-8819</t>
  </si>
  <si>
    <t>568-00-5143</t>
  </si>
  <si>
    <t>569-00-1458</t>
  </si>
  <si>
    <t>571-00-5026</t>
  </si>
  <si>
    <t>571-00-2187</t>
  </si>
  <si>
    <t>572-00-7380</t>
  </si>
  <si>
    <t>572-00-6605</t>
  </si>
  <si>
    <t>573-00-3730</t>
  </si>
  <si>
    <t>578-00-4967</t>
  </si>
  <si>
    <t>578-00-8537</t>
  </si>
  <si>
    <t>579-00-5418</t>
  </si>
  <si>
    <t>581-00-7323</t>
  </si>
  <si>
    <t>582-00-1567</t>
  </si>
  <si>
    <t>582-00-8533</t>
  </si>
  <si>
    <t>583-00-9473</t>
  </si>
  <si>
    <t>583-00-5788</t>
  </si>
  <si>
    <t>584-00-8457</t>
  </si>
  <si>
    <t>585-00-9908</t>
  </si>
  <si>
    <t>587-00-4571</t>
  </si>
  <si>
    <t>588-00-9337</t>
  </si>
  <si>
    <t>594-00-4217</t>
  </si>
  <si>
    <t>595-00-0961</t>
  </si>
  <si>
    <t>595-00-3346</t>
  </si>
  <si>
    <t>598-00-5110</t>
  </si>
  <si>
    <t>599-00-5207</t>
  </si>
  <si>
    <t>599-00-0074</t>
  </si>
  <si>
    <t>602-00-5059</t>
  </si>
  <si>
    <t>603-00-9925</t>
  </si>
  <si>
    <t>604-00-2414</t>
  </si>
  <si>
    <t>605-00-6812</t>
  </si>
  <si>
    <t>609-00-9395</t>
  </si>
  <si>
    <t>611-00-6697</t>
  </si>
  <si>
    <t>611-00-7380</t>
  </si>
  <si>
    <t>612-00-6106</t>
  </si>
  <si>
    <t>612-00-7918</t>
  </si>
  <si>
    <t>612-00-1035</t>
  </si>
  <si>
    <t>613-00-8396</t>
  </si>
  <si>
    <t>615-00-1047</t>
  </si>
  <si>
    <t>616-00-3868</t>
  </si>
  <si>
    <t>616-00-7357</t>
  </si>
  <si>
    <t>617-00-0103</t>
  </si>
  <si>
    <t>619-00-3343</t>
  </si>
  <si>
    <t>619-00-9656</t>
  </si>
  <si>
    <t>622-00-8587</t>
  </si>
  <si>
    <t>624-00-9263</t>
  </si>
  <si>
    <t>626-00-7977</t>
  </si>
  <si>
    <t>628-00-4143</t>
  </si>
  <si>
    <t>628-00-0452</t>
  </si>
  <si>
    <t>629-00-9808</t>
  </si>
  <si>
    <t>629-00-2103</t>
  </si>
  <si>
    <t>629-00-4246</t>
  </si>
  <si>
    <t>630-00-7988</t>
  </si>
  <si>
    <t>631-00-8003</t>
  </si>
  <si>
    <t>633-00-5875</t>
  </si>
  <si>
    <t>633-00-8361</t>
  </si>
  <si>
    <t>635-00-9263</t>
  </si>
  <si>
    <t>636-00-7559</t>
  </si>
  <si>
    <t>638-00-0673</t>
  </si>
  <si>
    <t>639-00-7014</t>
  </si>
  <si>
    <t>641-00-0205</t>
  </si>
  <si>
    <t>641-00-3386</t>
  </si>
  <si>
    <t>642-00-9261</t>
  </si>
  <si>
    <t>644-00-0811</t>
  </si>
  <si>
    <t>644-00-3573</t>
  </si>
  <si>
    <t>645-00-2142</t>
  </si>
  <si>
    <t>646-00-5818</t>
  </si>
  <si>
    <t>646-00-6840</t>
  </si>
  <si>
    <t>647-00-6037</t>
  </si>
  <si>
    <t>648-00-5012</t>
  </si>
  <si>
    <t>652-00-7464</t>
  </si>
  <si>
    <t>654-00-3574</t>
  </si>
  <si>
    <t>656-00-4448</t>
  </si>
  <si>
    <t>658-00-1560</t>
  </si>
  <si>
    <t>659-00-7909</t>
  </si>
  <si>
    <t>659-00-0060</t>
  </si>
  <si>
    <t>663-00-0794</t>
  </si>
  <si>
    <t>666-00-7784</t>
  </si>
  <si>
    <t>667-00-1171</t>
  </si>
  <si>
    <t>671-00-9248</t>
  </si>
  <si>
    <t>673-00-8346</t>
  </si>
  <si>
    <t>676-00-5492</t>
  </si>
  <si>
    <t>677-00-1725</t>
  </si>
  <si>
    <t>678-00-6592</t>
  </si>
  <si>
    <t>679-00-7007</t>
  </si>
  <si>
    <t>681-00-5654</t>
  </si>
  <si>
    <t>681-00-5012</t>
  </si>
  <si>
    <t>682-00-5240</t>
  </si>
  <si>
    <t>683-00-3709</t>
  </si>
  <si>
    <t>684-00-5670</t>
  </si>
  <si>
    <t>686-00-1726</t>
  </si>
  <si>
    <t>687-00-7932</t>
  </si>
  <si>
    <t>688-00-6661</t>
  </si>
  <si>
    <t>689-00-7347</t>
  </si>
  <si>
    <t>689-00-2191</t>
  </si>
  <si>
    <t>690-00-3990</t>
  </si>
  <si>
    <t>690-00-3892</t>
  </si>
  <si>
    <t>690-00-5845</t>
  </si>
  <si>
    <t>691-00-8633</t>
  </si>
  <si>
    <t>692-00-7525</t>
  </si>
  <si>
    <t>693-00-1179</t>
  </si>
  <si>
    <t>694-00-4228</t>
  </si>
  <si>
    <t>697-00-4556</t>
  </si>
  <si>
    <t>697-00-5571</t>
  </si>
  <si>
    <t>698-00-4073</t>
  </si>
  <si>
    <t>698-00-5662</t>
  </si>
  <si>
    <t>699-00-4090</t>
  </si>
  <si>
    <t>700-00-7102</t>
  </si>
  <si>
    <t>701-00-9919</t>
  </si>
  <si>
    <t>702-00-3432</t>
  </si>
  <si>
    <t>702-00-8217</t>
  </si>
  <si>
    <t>705-00-8163</t>
  </si>
  <si>
    <t>705-00-8309</t>
  </si>
  <si>
    <t>706-00-7501</t>
  </si>
  <si>
    <t>707-00-0901</t>
  </si>
  <si>
    <t>710-00-3370</t>
  </si>
  <si>
    <t>710-00-6099</t>
  </si>
  <si>
    <t>710-00-8897</t>
  </si>
  <si>
    <t>711-00-7716</t>
  </si>
  <si>
    <t>712-00-5799</t>
  </si>
  <si>
    <t>713-00-4721</t>
  </si>
  <si>
    <t>713-00-5877</t>
  </si>
  <si>
    <t>714-00-0417</t>
  </si>
  <si>
    <t>714-00-7665</t>
  </si>
  <si>
    <t>719-00-7202</t>
  </si>
  <si>
    <t>721-00-6304</t>
  </si>
  <si>
    <t>721-00-5086</t>
  </si>
  <si>
    <t>721-00-5410</t>
  </si>
  <si>
    <t>724-00-7373</t>
  </si>
  <si>
    <t>726-00-7115</t>
  </si>
  <si>
    <t>Oneal, William</t>
  </si>
  <si>
    <t>727-00-3353</t>
  </si>
  <si>
    <t>729-00-0230</t>
  </si>
  <si>
    <t>729-00-5407</t>
  </si>
  <si>
    <t>731-00-3080</t>
  </si>
  <si>
    <t>737-00-3353</t>
  </si>
  <si>
    <t>739-00-5625</t>
  </si>
  <si>
    <t>740-00-8063</t>
  </si>
  <si>
    <t>740-00-0681</t>
  </si>
  <si>
    <t>744-00-1673</t>
  </si>
  <si>
    <t>744-00-8106</t>
  </si>
  <si>
    <t>745-00-2871</t>
  </si>
  <si>
    <t>746-00-5110</t>
  </si>
  <si>
    <t>748-00-0224</t>
  </si>
  <si>
    <t>749-00-7626</t>
  </si>
  <si>
    <t>750-00-0878</t>
  </si>
  <si>
    <t>751-00-0509</t>
  </si>
  <si>
    <t>754-00-7607</t>
  </si>
  <si>
    <t>756-00-7752</t>
  </si>
  <si>
    <t>756-00-5963</t>
  </si>
  <si>
    <t>757-00-1229</t>
  </si>
  <si>
    <t>758-00-0659</t>
  </si>
  <si>
    <t>759-00-9755</t>
  </si>
  <si>
    <t>760-00-3136</t>
  </si>
  <si>
    <t>760-00-1779</t>
  </si>
  <si>
    <t>760-00-8343</t>
  </si>
  <si>
    <t>761-00-0775</t>
  </si>
  <si>
    <t>761-00-6419</t>
  </si>
  <si>
    <t>763-00-7682</t>
  </si>
  <si>
    <t>764-00-8188</t>
  </si>
  <si>
    <t>765-00-1771</t>
  </si>
  <si>
    <t>768-00-5335</t>
  </si>
  <si>
    <t>769-00-8387</t>
  </si>
  <si>
    <t>769-00-9823</t>
  </si>
  <si>
    <t>769-00-6763</t>
  </si>
  <si>
    <t>771-00-9774</t>
  </si>
  <si>
    <t>775-00-2809</t>
  </si>
  <si>
    <t>776-00-8388</t>
  </si>
  <si>
    <t>776-00-6307</t>
  </si>
  <si>
    <t>779-00-4027</t>
  </si>
  <si>
    <t>780-00-8341</t>
  </si>
  <si>
    <t>781-00-8076</t>
  </si>
  <si>
    <t>781-00-9074</t>
  </si>
  <si>
    <t>781-00-5646</t>
  </si>
  <si>
    <t>782-00-1758</t>
  </si>
  <si>
    <t>782-00-9211</t>
  </si>
  <si>
    <t>785-00-7258</t>
  </si>
  <si>
    <t>785-00-9105</t>
  </si>
  <si>
    <t>786-00-7328</t>
  </si>
  <si>
    <t>788-00-6335</t>
  </si>
  <si>
    <t>788-00-7684</t>
  </si>
  <si>
    <t>788-00-4504</t>
  </si>
  <si>
    <t>789-00-4683</t>
  </si>
  <si>
    <t>789-00-2601</t>
  </si>
  <si>
    <t>789-00-8380</t>
  </si>
  <si>
    <t>789-00-1812</t>
  </si>
  <si>
    <t>790-00-3227</t>
  </si>
  <si>
    <t>792-00-8834</t>
  </si>
  <si>
    <t>794-00-4254</t>
  </si>
  <si>
    <t>795-00-8732</t>
  </si>
  <si>
    <t>796-00-5096</t>
  </si>
  <si>
    <t>796-00-8101</t>
  </si>
  <si>
    <t>798-00-9136</t>
  </si>
  <si>
    <t>801-00-0860</t>
  </si>
  <si>
    <t>801-00-2360</t>
  </si>
  <si>
    <t>801-00-2488</t>
  </si>
  <si>
    <t>805-00-2378</t>
  </si>
  <si>
    <t>808-00-3869</t>
  </si>
  <si>
    <t>808-00-3622</t>
  </si>
  <si>
    <t>809-00-4130</t>
  </si>
  <si>
    <t>809-00-1216</t>
  </si>
  <si>
    <t>810-00-6566</t>
  </si>
  <si>
    <t>811-00-9107</t>
  </si>
  <si>
    <t>812-00-7524</t>
  </si>
  <si>
    <t>812-00-5892</t>
  </si>
  <si>
    <t>815-00-1964</t>
  </si>
  <si>
    <t>816-00-5489</t>
  </si>
  <si>
    <t>816-00-2845</t>
  </si>
  <si>
    <t>818-00-0233</t>
  </si>
  <si>
    <t>820-00-7769</t>
  </si>
  <si>
    <t>821-00-8956</t>
  </si>
  <si>
    <t>822-00-4601</t>
  </si>
  <si>
    <t>824-00-0310</t>
  </si>
  <si>
    <t>825-00-4108</t>
  </si>
  <si>
    <t>825-00-4363</t>
  </si>
  <si>
    <t>826-00-6627</t>
  </si>
  <si>
    <t>827-00-7441</t>
  </si>
  <si>
    <t>827-00-1047</t>
  </si>
  <si>
    <t>828-00-8767</t>
  </si>
  <si>
    <t>829-00-3742</t>
  </si>
  <si>
    <t>829-00-7320</t>
  </si>
  <si>
    <t>829-00-8449</t>
  </si>
  <si>
    <t>831-00-0450</t>
  </si>
  <si>
    <t>833-00-4903</t>
  </si>
  <si>
    <t>833-00-1164</t>
  </si>
  <si>
    <t>835-00-7811</t>
  </si>
  <si>
    <t>836-00-2377</t>
  </si>
  <si>
    <t>839-00-3601</t>
  </si>
  <si>
    <t>840-00-6021</t>
  </si>
  <si>
    <t>841-00-4999</t>
  </si>
  <si>
    <t>842-00-7484</t>
  </si>
  <si>
    <t>843-00-6664</t>
  </si>
  <si>
    <t>844-00-1465</t>
  </si>
  <si>
    <t>844-00-8279</t>
  </si>
  <si>
    <t>845-00-0798</t>
  </si>
  <si>
    <t>846-00-6696</t>
  </si>
  <si>
    <t>846-00-2437</t>
  </si>
  <si>
    <t>847-00-7836</t>
  </si>
  <si>
    <t>847-00-0292</t>
  </si>
  <si>
    <t>848-00-1331</t>
  </si>
  <si>
    <t>848-00-5364</t>
  </si>
  <si>
    <t>848-00-6065</t>
  </si>
  <si>
    <t>849-00-8734</t>
  </si>
  <si>
    <t>850-00-6222</t>
  </si>
  <si>
    <t>850-00-3614</t>
  </si>
  <si>
    <t>851-00-5747</t>
  </si>
  <si>
    <t>853-00-5842</t>
  </si>
  <si>
    <t>853-00-0995</t>
  </si>
  <si>
    <t>854-00-8717</t>
  </si>
  <si>
    <t>855-00-0539</t>
  </si>
  <si>
    <t>855-00-1940</t>
  </si>
  <si>
    <t>856-00-9686</t>
  </si>
  <si>
    <t>856-00-7005</t>
  </si>
  <si>
    <t>856-00-4028</t>
  </si>
  <si>
    <t>857-00-7139</t>
  </si>
  <si>
    <t>858-00-9241</t>
  </si>
  <si>
    <t>859-00-6135</t>
  </si>
  <si>
    <t>859-00-1428</t>
  </si>
  <si>
    <t>860-00-8697</t>
  </si>
  <si>
    <t>862-00-1247</t>
  </si>
  <si>
    <t>863-00-9097</t>
  </si>
  <si>
    <t>863-00-0351</t>
  </si>
  <si>
    <t>863-00-3405</t>
  </si>
  <si>
    <t>863-00-3029</t>
  </si>
  <si>
    <t>864-00-7521</t>
  </si>
  <si>
    <t>864-00-2162</t>
  </si>
  <si>
    <t>866-00-9151</t>
  </si>
  <si>
    <t>866-00-0351</t>
  </si>
  <si>
    <t>867-00-9250</t>
  </si>
  <si>
    <t>869-00-2673</t>
  </si>
  <si>
    <t>871-00-6737</t>
  </si>
  <si>
    <t>871-00-5289</t>
  </si>
  <si>
    <t>873-00-1670</t>
  </si>
  <si>
    <t>873-00-4432</t>
  </si>
  <si>
    <t>874-00-4610</t>
  </si>
  <si>
    <t>875-00-8394</t>
  </si>
  <si>
    <t>875-00-8181</t>
  </si>
  <si>
    <t>879-00-4327</t>
  </si>
  <si>
    <t>880-00-0247</t>
  </si>
  <si>
    <t>881-00-1106</t>
  </si>
  <si>
    <t>883-00-7481</t>
  </si>
  <si>
    <t>883-00-2269</t>
  </si>
  <si>
    <t>883-00-8791</t>
  </si>
  <si>
    <t>883-00-6541</t>
  </si>
  <si>
    <t>886-00-1264</t>
  </si>
  <si>
    <t>888-00-7096</t>
  </si>
  <si>
    <t>889-00-3932</t>
  </si>
  <si>
    <t>891-00-4487</t>
  </si>
  <si>
    <t>892-00-7616</t>
  </si>
  <si>
    <t>892-00-6096</t>
  </si>
  <si>
    <t>894-00-4436</t>
  </si>
  <si>
    <t>895-00-4663</t>
  </si>
  <si>
    <t>895-00-2812</t>
  </si>
  <si>
    <t>895-00-2504</t>
  </si>
  <si>
    <t>900-00-6149</t>
  </si>
  <si>
    <t>900-00-8760</t>
  </si>
  <si>
    <t>901-00-0810</t>
  </si>
  <si>
    <t>902-00-0591</t>
  </si>
  <si>
    <t>903-00-9808</t>
  </si>
  <si>
    <t>904-00-4635</t>
  </si>
  <si>
    <t>904-00-8524</t>
  </si>
  <si>
    <t>905-00-5833</t>
  </si>
  <si>
    <t>906-00-6664</t>
  </si>
  <si>
    <t>907-00-2868</t>
  </si>
  <si>
    <t>909-00-7012</t>
  </si>
  <si>
    <t>910-00-1207</t>
  </si>
  <si>
    <t>912-00-6485</t>
  </si>
  <si>
    <t>915-00-6251</t>
  </si>
  <si>
    <t>916-00-0791</t>
  </si>
  <si>
    <t>917-00-6575</t>
  </si>
  <si>
    <t>917-00-9509</t>
  </si>
  <si>
    <t>920-00-7636</t>
  </si>
  <si>
    <t>920-00-9263</t>
  </si>
  <si>
    <t>922-00-5239</t>
  </si>
  <si>
    <t>926-00-1709</t>
  </si>
  <si>
    <t>926-00-5139</t>
  </si>
  <si>
    <t>926-00-8439</t>
  </si>
  <si>
    <t>927-00-2843</t>
  </si>
  <si>
    <t>927-00-2260</t>
  </si>
  <si>
    <t>929-00-6127</t>
  </si>
  <si>
    <t>929-00-9064</t>
  </si>
  <si>
    <t>933-00-8420</t>
  </si>
  <si>
    <t>933-00-9458</t>
  </si>
  <si>
    <t>934-00-1666</t>
  </si>
  <si>
    <t>935-00-0539</t>
  </si>
  <si>
    <t>939-00-1323</t>
  </si>
  <si>
    <t>939-00-3736</t>
  </si>
  <si>
    <t>939-00-3033</t>
  </si>
  <si>
    <t>941-00-3970</t>
  </si>
  <si>
    <t>946-00-2588</t>
  </si>
  <si>
    <t>946-00-7434</t>
  </si>
  <si>
    <t>948-00-5604</t>
  </si>
  <si>
    <t>950-00-7489</t>
  </si>
  <si>
    <t>950-00-0069</t>
  </si>
  <si>
    <t>950-00-8074</t>
  </si>
  <si>
    <t>950-00-2946</t>
  </si>
  <si>
    <t>952-00-5470</t>
  </si>
  <si>
    <t>953-00-1490</t>
  </si>
  <si>
    <t>953-00-0312</t>
  </si>
  <si>
    <t>954-00-4440</t>
  </si>
  <si>
    <t>954-00-8527</t>
  </si>
  <si>
    <t>959-00-4354</t>
  </si>
  <si>
    <t>960-00-0444</t>
  </si>
  <si>
    <t>961-00-2132</t>
  </si>
  <si>
    <t>962-00-4215</t>
  </si>
  <si>
    <t>963-00-7603</t>
  </si>
  <si>
    <t>966-00-0270</t>
  </si>
  <si>
    <t>967-00-7735</t>
  </si>
  <si>
    <t>968-00-4777</t>
  </si>
  <si>
    <t>970-00-3354</t>
  </si>
  <si>
    <t>970-00-7327</t>
  </si>
  <si>
    <t>971-00-3702</t>
  </si>
  <si>
    <t>972-00-3041</t>
  </si>
  <si>
    <t>974-00-8703</t>
  </si>
  <si>
    <t>979-00-7433</t>
  </si>
  <si>
    <t>980-00-3379</t>
  </si>
  <si>
    <t>982-00-0179</t>
  </si>
  <si>
    <t>983-00-6861</t>
  </si>
  <si>
    <t>984-00-7817</t>
  </si>
  <si>
    <t>985-00-1341</t>
  </si>
  <si>
    <t>985-00-5309</t>
  </si>
  <si>
    <t>986-00-5541</t>
  </si>
  <si>
    <t>987-00-3705</t>
  </si>
  <si>
    <t>988-00-8172</t>
  </si>
  <si>
    <t>989-00-7527</t>
  </si>
  <si>
    <t>990-00-0871</t>
  </si>
  <si>
    <t>991-00-1301</t>
  </si>
  <si>
    <t>993-00-5282</t>
  </si>
  <si>
    <t>993-00-6935</t>
  </si>
  <si>
    <t>994-00-3763</t>
  </si>
  <si>
    <t>994-00-5178</t>
  </si>
  <si>
    <t>997-00-0797</t>
  </si>
  <si>
    <t>998-00-2689</t>
  </si>
  <si>
    <t>998-00-2619</t>
  </si>
  <si>
    <t>999-00-2126</t>
  </si>
  <si>
    <t>Quarter</t>
  </si>
  <si>
    <t>CHOOSE</t>
  </si>
  <si>
    <t>SWITCH</t>
  </si>
  <si>
    <t>ID</t>
  </si>
  <si>
    <t>GPA</t>
  </si>
  <si>
    <t>Letter Grade</t>
  </si>
  <si>
    <t>A</t>
  </si>
  <si>
    <t xml:space="preserve"> =SWITCH(E2,"Excellent",99,"Very Good",92,"Good",85,"Satisfactory",78,"Fair",71,"Poor",65,50)</t>
  </si>
  <si>
    <t>B</t>
  </si>
  <si>
    <t>C</t>
  </si>
  <si>
    <t>D</t>
  </si>
  <si>
    <t>Shipping Zone</t>
  </si>
  <si>
    <t>607B91</t>
  </si>
  <si>
    <t>675R19</t>
  </si>
  <si>
    <t>201P62</t>
  </si>
  <si>
    <t>979E16</t>
  </si>
  <si>
    <t>853E46</t>
  </si>
  <si>
    <t>887C47</t>
  </si>
  <si>
    <t>161E76</t>
  </si>
  <si>
    <t>Zones</t>
  </si>
  <si>
    <t>592E50</t>
  </si>
  <si>
    <t>577E87</t>
  </si>
  <si>
    <t>791E74</t>
  </si>
  <si>
    <t>507E53</t>
  </si>
  <si>
    <t>Status</t>
  </si>
  <si>
    <t>New Comp.</t>
  </si>
  <si>
    <t>Average</t>
  </si>
  <si>
    <t>Contract</t>
  </si>
  <si>
    <t>Full Time</t>
  </si>
  <si>
    <t>Half-Time</t>
  </si>
  <si>
    <t>Hourly</t>
  </si>
  <si>
    <t>Dominc, Duane</t>
  </si>
  <si>
    <t>Ellison, Melissa</t>
  </si>
  <si>
    <t>Oconnor, Kent</t>
  </si>
  <si>
    <t>Woodward, Timothy</t>
  </si>
  <si>
    <t>Coleman, Randi</t>
  </si>
  <si>
    <t>Benefits</t>
  </si>
  <si>
    <t>R</t>
  </si>
  <si>
    <t>M</t>
  </si>
  <si>
    <t>DM</t>
  </si>
  <si>
    <t>DMR</t>
  </si>
  <si>
    <t>DR</t>
  </si>
  <si>
    <t>Super</t>
  </si>
  <si>
    <t>Lousy</t>
  </si>
  <si>
    <t>Castro, Chris</t>
  </si>
  <si>
    <t>Search last-to-first (bottom-up)</t>
  </si>
  <si>
    <t>Wildcard search</t>
  </si>
  <si>
    <t>License</t>
  </si>
  <si>
    <t>Multiple cell return with sums</t>
  </si>
  <si>
    <t>Find last sales date for:</t>
  </si>
  <si>
    <t>First employee with the letter P in License</t>
  </si>
  <si>
    <t>658R260</t>
  </si>
  <si>
    <t>Roy, Karen</t>
  </si>
  <si>
    <t>Professional Training</t>
  </si>
  <si>
    <t>34B306S</t>
  </si>
  <si>
    <t>506C63W</t>
  </si>
  <si>
    <t>55B644S</t>
  </si>
  <si>
    <t>Malone, Carla</t>
  </si>
  <si>
    <t>590L78D</t>
  </si>
  <si>
    <t>185K78V</t>
  </si>
  <si>
    <t>234M18S</t>
  </si>
  <si>
    <t>Perez, Cynthia</t>
  </si>
  <si>
    <t>771J379</t>
  </si>
  <si>
    <t>Mehta, Zubin</t>
  </si>
  <si>
    <t>889B181</t>
  </si>
  <si>
    <t>680U356</t>
  </si>
  <si>
    <t>70U4703</t>
  </si>
  <si>
    <t>48T1289</t>
  </si>
  <si>
    <t>462Q483</t>
  </si>
  <si>
    <t>777Y221</t>
  </si>
  <si>
    <t>844P827</t>
  </si>
  <si>
    <t>590L78M</t>
  </si>
  <si>
    <t>167S199</t>
  </si>
  <si>
    <t>229Y962</t>
  </si>
  <si>
    <t>404D899</t>
  </si>
  <si>
    <t>549Q848</t>
  </si>
  <si>
    <t>551Z696</t>
  </si>
  <si>
    <t>934M306</t>
  </si>
  <si>
    <t>654Z313</t>
  </si>
  <si>
    <t>185K78S</t>
  </si>
  <si>
    <t>587E959</t>
  </si>
  <si>
    <t>927R755</t>
  </si>
  <si>
    <t>684H969</t>
  </si>
  <si>
    <t>185Z407</t>
  </si>
  <si>
    <t>644D640</t>
  </si>
  <si>
    <t>583T784</t>
  </si>
  <si>
    <t>201F829</t>
  </si>
  <si>
    <t>881R691</t>
  </si>
  <si>
    <t>780T379</t>
  </si>
  <si>
    <t>921H555</t>
  </si>
  <si>
    <t>915E656</t>
  </si>
  <si>
    <t>641E430</t>
  </si>
  <si>
    <t>830Y579</t>
  </si>
  <si>
    <t>639C586</t>
  </si>
  <si>
    <t>523V500</t>
  </si>
  <si>
    <t>624K383</t>
  </si>
  <si>
    <t>745A701</t>
  </si>
  <si>
    <t>284J903</t>
  </si>
  <si>
    <t>971U565</t>
  </si>
  <si>
    <t>805X867</t>
  </si>
  <si>
    <t>Alexander, Chuck</t>
  </si>
  <si>
    <t>892R643</t>
  </si>
  <si>
    <t>880N571</t>
  </si>
  <si>
    <t>712M426</t>
  </si>
  <si>
    <t>368Q590</t>
  </si>
  <si>
    <t>486U316</t>
  </si>
  <si>
    <t>388W304</t>
  </si>
  <si>
    <t>121X257</t>
  </si>
  <si>
    <t>334M145</t>
  </si>
  <si>
    <t>818H792</t>
  </si>
  <si>
    <t>207L625</t>
  </si>
  <si>
    <t>879R732</t>
  </si>
  <si>
    <t>536G515</t>
  </si>
  <si>
    <t>940M762</t>
  </si>
  <si>
    <t>886N739</t>
  </si>
  <si>
    <t>634M755</t>
  </si>
  <si>
    <t>386L914</t>
  </si>
  <si>
    <t>185Z745</t>
  </si>
  <si>
    <t>572R909</t>
  </si>
  <si>
    <t>702G659</t>
  </si>
  <si>
    <t>538T928</t>
  </si>
  <si>
    <t>830Q202</t>
  </si>
  <si>
    <t>161R529</t>
  </si>
  <si>
    <t>429C669</t>
  </si>
  <si>
    <t>540Z535</t>
  </si>
  <si>
    <t>510A490</t>
  </si>
  <si>
    <t>761U408</t>
  </si>
  <si>
    <t>315W720</t>
  </si>
  <si>
    <t>572Q433</t>
  </si>
  <si>
    <t>733Z382</t>
  </si>
  <si>
    <t>172B330</t>
  </si>
  <si>
    <t>524S425</t>
  </si>
  <si>
    <t>953N347</t>
  </si>
  <si>
    <t>868R982</t>
  </si>
  <si>
    <t>883Y375</t>
  </si>
  <si>
    <t>115J320</t>
  </si>
  <si>
    <t>192Q678</t>
  </si>
  <si>
    <t>142K883</t>
  </si>
  <si>
    <t>437Z210</t>
  </si>
  <si>
    <t>442A498</t>
  </si>
  <si>
    <t>337C156</t>
  </si>
  <si>
    <t>692N394</t>
  </si>
  <si>
    <t>259T927</t>
  </si>
  <si>
    <t>794S364</t>
  </si>
  <si>
    <t>951Z965</t>
  </si>
  <si>
    <t>612B175</t>
  </si>
  <si>
    <t>378V596</t>
  </si>
  <si>
    <t>540C581</t>
  </si>
  <si>
    <t>893Y378</t>
  </si>
  <si>
    <t>686U157</t>
  </si>
  <si>
    <t>684Q981</t>
  </si>
  <si>
    <t>681W294</t>
  </si>
  <si>
    <t>199C389</t>
  </si>
  <si>
    <t>848V423</t>
  </si>
  <si>
    <t>742Z494</t>
  </si>
  <si>
    <t>491J619</t>
  </si>
  <si>
    <t>916B248</t>
  </si>
  <si>
    <t>963Q228</t>
  </si>
  <si>
    <t>852G553</t>
  </si>
  <si>
    <t>921M815</t>
  </si>
  <si>
    <t>956Z123</t>
  </si>
  <si>
    <t>803E402</t>
  </si>
  <si>
    <t>831H270</t>
  </si>
  <si>
    <t>179Q209</t>
  </si>
  <si>
    <t>213S300</t>
  </si>
  <si>
    <t>844L155</t>
  </si>
  <si>
    <t>285Z183</t>
  </si>
  <si>
    <t>261D384</t>
  </si>
  <si>
    <t>905C769</t>
  </si>
  <si>
    <t>807G130</t>
  </si>
  <si>
    <t>470N421</t>
  </si>
  <si>
    <t>113T426</t>
  </si>
  <si>
    <t>950R856</t>
  </si>
  <si>
    <t>795X515</t>
  </si>
  <si>
    <t>512D467</t>
  </si>
  <si>
    <t>501D483</t>
  </si>
  <si>
    <t>563N619</t>
  </si>
  <si>
    <t>756V554</t>
  </si>
  <si>
    <t>485Z976</t>
  </si>
  <si>
    <t>619D615</t>
  </si>
  <si>
    <t>874G186</t>
  </si>
  <si>
    <t>167X160</t>
  </si>
  <si>
    <t>573Z928</t>
  </si>
  <si>
    <t>694Q914</t>
  </si>
  <si>
    <t>945N935</t>
  </si>
  <si>
    <t>702T784</t>
  </si>
  <si>
    <t>905T347</t>
  </si>
  <si>
    <t>568Z835</t>
  </si>
  <si>
    <t>422Q347</t>
  </si>
  <si>
    <t>325W395</t>
  </si>
  <si>
    <t>612B734</t>
  </si>
  <si>
    <t>163A672</t>
  </si>
  <si>
    <t>170A962</t>
  </si>
  <si>
    <t>439U227</t>
  </si>
  <si>
    <t>358E421</t>
  </si>
  <si>
    <t>281U313</t>
  </si>
  <si>
    <t>690R505</t>
  </si>
  <si>
    <t>945T430</t>
  </si>
  <si>
    <t>415S708</t>
  </si>
  <si>
    <t>335X378</t>
  </si>
  <si>
    <t>441Y753</t>
  </si>
  <si>
    <t>573N225</t>
  </si>
  <si>
    <t>300C957</t>
  </si>
  <si>
    <t>499H822</t>
  </si>
  <si>
    <t>666T949</t>
  </si>
  <si>
    <t>509W361</t>
  </si>
  <si>
    <t>987E690</t>
  </si>
  <si>
    <t>711W633</t>
  </si>
  <si>
    <t>860K555</t>
  </si>
  <si>
    <t>333S234</t>
  </si>
  <si>
    <t>662G118</t>
  </si>
  <si>
    <t>113K798</t>
  </si>
  <si>
    <t>688W214</t>
  </si>
  <si>
    <t>444W156</t>
  </si>
  <si>
    <t>983H615</t>
  </si>
  <si>
    <t>961M785</t>
  </si>
  <si>
    <t>208H610</t>
  </si>
  <si>
    <t>646N743</t>
  </si>
  <si>
    <t>483S132</t>
  </si>
  <si>
    <t>654U415</t>
  </si>
  <si>
    <t>799S322</t>
  </si>
  <si>
    <t>588Q740</t>
  </si>
  <si>
    <t>595X596</t>
  </si>
  <si>
    <t>140M275</t>
  </si>
  <si>
    <t>932M317</t>
  </si>
  <si>
    <t>954F163</t>
  </si>
  <si>
    <t>934A938</t>
  </si>
  <si>
    <t>894Q868</t>
  </si>
  <si>
    <t>304A749</t>
  </si>
  <si>
    <t>726T521</t>
  </si>
  <si>
    <t>373E148</t>
  </si>
  <si>
    <t>797K347</t>
  </si>
  <si>
    <t>465Y565</t>
  </si>
  <si>
    <t>651M860</t>
  </si>
  <si>
    <t>935C139</t>
  </si>
  <si>
    <t>436U374</t>
  </si>
  <si>
    <t>623L992</t>
  </si>
  <si>
    <t>345V633</t>
  </si>
  <si>
    <t>847C717</t>
  </si>
  <si>
    <t>188N911</t>
  </si>
  <si>
    <t>736K111</t>
  </si>
  <si>
    <t>608U408</t>
  </si>
  <si>
    <t>763A277</t>
  </si>
  <si>
    <t>116M970</t>
  </si>
  <si>
    <t>878H699</t>
  </si>
  <si>
    <t>795L326</t>
  </si>
  <si>
    <t>834B329</t>
  </si>
  <si>
    <t>718V814</t>
  </si>
  <si>
    <t>242G631</t>
  </si>
  <si>
    <t>225U972</t>
  </si>
  <si>
    <t>366R838</t>
  </si>
  <si>
    <t>411V354</t>
  </si>
  <si>
    <t>169T870</t>
  </si>
  <si>
    <t>748Q220</t>
  </si>
  <si>
    <t>580A459</t>
  </si>
  <si>
    <t>315T518</t>
  </si>
  <si>
    <t>772T765</t>
  </si>
  <si>
    <t>645W790</t>
  </si>
  <si>
    <t>233T515</t>
  </si>
  <si>
    <t>524A740</t>
  </si>
  <si>
    <t>938J575</t>
  </si>
  <si>
    <t>273D286</t>
  </si>
  <si>
    <t>211Q726</t>
  </si>
  <si>
    <t>511D542</t>
  </si>
  <si>
    <t>822M899</t>
  </si>
  <si>
    <t>295B584</t>
  </si>
  <si>
    <t>944S816</t>
  </si>
  <si>
    <t>111S780</t>
  </si>
  <si>
    <t>676H470</t>
  </si>
  <si>
    <t>848B365</t>
  </si>
  <si>
    <t>450B647</t>
  </si>
  <si>
    <t>761T212</t>
  </si>
  <si>
    <t>544G744</t>
  </si>
  <si>
    <t>370S628</t>
  </si>
  <si>
    <t>209R824</t>
  </si>
  <si>
    <t>125Q212</t>
  </si>
  <si>
    <t>518Z739</t>
  </si>
  <si>
    <t>819U449</t>
  </si>
  <si>
    <t>244Q728</t>
  </si>
  <si>
    <t>683E870</t>
  </si>
  <si>
    <t>374Z931</t>
  </si>
  <si>
    <t>812N225</t>
  </si>
  <si>
    <t>851V914</t>
  </si>
  <si>
    <t>739V409</t>
  </si>
  <si>
    <t>608W154</t>
  </si>
  <si>
    <t>713X880</t>
  </si>
  <si>
    <t>796G654</t>
  </si>
  <si>
    <t>662S738</t>
  </si>
  <si>
    <t>225T663</t>
  </si>
  <si>
    <t>177F303</t>
  </si>
  <si>
    <t>389J958</t>
  </si>
  <si>
    <t>859V913</t>
  </si>
  <si>
    <t>207F615</t>
  </si>
  <si>
    <t>296G936</t>
  </si>
  <si>
    <t>838H633</t>
  </si>
  <si>
    <t>797V467</t>
  </si>
  <si>
    <t>995A919</t>
  </si>
  <si>
    <t>359E519</t>
  </si>
  <si>
    <t>247A758</t>
  </si>
  <si>
    <t>225J719</t>
  </si>
  <si>
    <t>521H379</t>
  </si>
  <si>
    <t>181V322</t>
  </si>
  <si>
    <t>264V143</t>
  </si>
  <si>
    <t>544J741</t>
  </si>
  <si>
    <t>256S668</t>
  </si>
  <si>
    <t>244S720</t>
  </si>
  <si>
    <t>159Q507</t>
  </si>
  <si>
    <t>508Y256</t>
  </si>
  <si>
    <t>296H152</t>
  </si>
  <si>
    <t>908D992</t>
  </si>
  <si>
    <t>836E130</t>
  </si>
  <si>
    <t>265Y593</t>
  </si>
  <si>
    <t>281Y929</t>
  </si>
  <si>
    <t>909A864</t>
  </si>
  <si>
    <t>567H927</t>
  </si>
  <si>
    <t>866M588</t>
  </si>
  <si>
    <t>128N219</t>
  </si>
  <si>
    <t>790H228</t>
  </si>
  <si>
    <t>224N789</t>
  </si>
  <si>
    <t>727U485</t>
  </si>
  <si>
    <t>796A673</t>
  </si>
  <si>
    <t>410S578</t>
  </si>
  <si>
    <t>420K508</t>
  </si>
  <si>
    <t>124Z340</t>
  </si>
  <si>
    <t>659C619</t>
  </si>
  <si>
    <t>732W567</t>
  </si>
  <si>
    <t>495G847</t>
  </si>
  <si>
    <t>757U991</t>
  </si>
  <si>
    <t>793X858</t>
  </si>
  <si>
    <t>358K374</t>
  </si>
  <si>
    <t>280U954</t>
  </si>
  <si>
    <t>544W770</t>
  </si>
  <si>
    <t>762L221</t>
  </si>
  <si>
    <t>203L489</t>
  </si>
  <si>
    <t>547H371</t>
  </si>
  <si>
    <t>662W421</t>
  </si>
  <si>
    <t>760V325</t>
  </si>
  <si>
    <t>183Q739</t>
  </si>
  <si>
    <t>150F312</t>
  </si>
  <si>
    <t>649V528</t>
  </si>
  <si>
    <t>184J236</t>
  </si>
  <si>
    <t>531L319</t>
  </si>
  <si>
    <t>246B635</t>
  </si>
  <si>
    <t>698R430</t>
  </si>
  <si>
    <t>708G586</t>
  </si>
  <si>
    <t>696R349</t>
  </si>
  <si>
    <t>779J833</t>
  </si>
  <si>
    <t>785Q920</t>
  </si>
  <si>
    <t>984Q671</t>
  </si>
  <si>
    <t>617N401</t>
  </si>
  <si>
    <t>338U849</t>
  </si>
  <si>
    <t>134Q850</t>
  </si>
  <si>
    <t>225Q831</t>
  </si>
  <si>
    <t>213D638</t>
  </si>
  <si>
    <t>134E222</t>
  </si>
  <si>
    <t>447E852</t>
  </si>
  <si>
    <t>786T838</t>
  </si>
  <si>
    <t>321L945</t>
  </si>
  <si>
    <t>267Q710</t>
  </si>
  <si>
    <t>955U571</t>
  </si>
  <si>
    <t>347R926</t>
  </si>
  <si>
    <t>233T378</t>
  </si>
  <si>
    <t>180B208</t>
  </si>
  <si>
    <t>909A758</t>
  </si>
  <si>
    <t>620G965</t>
  </si>
  <si>
    <t>341R243</t>
  </si>
  <si>
    <t>750Y665</t>
  </si>
  <si>
    <t>160G419</t>
  </si>
  <si>
    <t>956T882</t>
  </si>
  <si>
    <t>487R317</t>
  </si>
  <si>
    <t>781Q353</t>
  </si>
  <si>
    <t>616Q346</t>
  </si>
  <si>
    <t>577B921</t>
  </si>
  <si>
    <t>208T119</t>
  </si>
  <si>
    <t>558K207</t>
  </si>
  <si>
    <t>286L643</t>
  </si>
  <si>
    <t>374L324</t>
  </si>
  <si>
    <t>763V589</t>
  </si>
  <si>
    <t>500V210</t>
  </si>
  <si>
    <t>229Z512</t>
  </si>
  <si>
    <t>891X497</t>
  </si>
  <si>
    <t>143X910</t>
  </si>
  <si>
    <t>888B890</t>
  </si>
  <si>
    <t>855W195</t>
  </si>
  <si>
    <t>839L807</t>
  </si>
  <si>
    <t>297J455</t>
  </si>
  <si>
    <t>504W849</t>
  </si>
  <si>
    <t>131D222</t>
  </si>
  <si>
    <t>380E357</t>
  </si>
  <si>
    <t>603A961</t>
  </si>
  <si>
    <t>364A393</t>
  </si>
  <si>
    <t>306E535</t>
  </si>
  <si>
    <t>469Z490</t>
  </si>
  <si>
    <t>233J669</t>
  </si>
  <si>
    <t>703S629</t>
  </si>
  <si>
    <t>668K962</t>
  </si>
  <si>
    <t>285S869</t>
  </si>
  <si>
    <t>495X155</t>
  </si>
  <si>
    <t>983F515</t>
  </si>
  <si>
    <t>912N775</t>
  </si>
  <si>
    <t>506Y170</t>
  </si>
  <si>
    <t>377H469</t>
  </si>
  <si>
    <t>488G947</t>
  </si>
  <si>
    <t>202G485</t>
  </si>
  <si>
    <t>449Z420</t>
  </si>
  <si>
    <t>502N765</t>
  </si>
  <si>
    <t>698B715</t>
  </si>
  <si>
    <t>663X808</t>
  </si>
  <si>
    <t>944G250</t>
  </si>
  <si>
    <t>910F376</t>
  </si>
  <si>
    <t>147T808</t>
  </si>
  <si>
    <t>570J183</t>
  </si>
  <si>
    <t>574F547</t>
  </si>
  <si>
    <t>192A694</t>
  </si>
  <si>
    <t>832A323</t>
  </si>
  <si>
    <t>409B123</t>
  </si>
  <si>
    <t>206J545</t>
  </si>
  <si>
    <t>867F549</t>
  </si>
  <si>
    <t>892X576</t>
  </si>
  <si>
    <t>436D145</t>
  </si>
  <si>
    <t>464B348</t>
  </si>
  <si>
    <t>957J383</t>
  </si>
  <si>
    <t>806S248</t>
  </si>
  <si>
    <t>473N825</t>
  </si>
  <si>
    <t>173N722</t>
  </si>
  <si>
    <t>710Q731</t>
  </si>
  <si>
    <t>587D539</t>
  </si>
  <si>
    <t>387H140</t>
  </si>
  <si>
    <t>824D126</t>
  </si>
  <si>
    <t>649Y281</t>
  </si>
  <si>
    <t>537R880</t>
  </si>
  <si>
    <t>794N797</t>
  </si>
  <si>
    <t>559A368</t>
  </si>
  <si>
    <t>497G477</t>
  </si>
  <si>
    <t>864C550</t>
  </si>
  <si>
    <t>164Y467</t>
  </si>
  <si>
    <t>475S400</t>
  </si>
  <si>
    <t>483T195</t>
  </si>
  <si>
    <t>726E545</t>
  </si>
  <si>
    <t>407S802</t>
  </si>
  <si>
    <t>808C470</t>
  </si>
  <si>
    <t>475E583</t>
  </si>
  <si>
    <t>679B625</t>
  </si>
  <si>
    <t>452G262</t>
  </si>
  <si>
    <t>987F744</t>
  </si>
  <si>
    <t>238K190</t>
  </si>
  <si>
    <t>572Q952</t>
  </si>
  <si>
    <t>859Y779</t>
  </si>
  <si>
    <t>911U838</t>
  </si>
  <si>
    <t>650H492</t>
  </si>
  <si>
    <t>479Q899</t>
  </si>
  <si>
    <t>990L198</t>
  </si>
  <si>
    <t>931F789</t>
  </si>
  <si>
    <t>143Q556</t>
  </si>
  <si>
    <t>209J274</t>
  </si>
  <si>
    <t>801Z260</t>
  </si>
  <si>
    <t>454M370</t>
  </si>
  <si>
    <t>591C785</t>
  </si>
  <si>
    <t>232B565</t>
  </si>
  <si>
    <t>615M989</t>
  </si>
  <si>
    <t>439V435</t>
  </si>
  <si>
    <t>157R193</t>
  </si>
  <si>
    <t>727X685</t>
  </si>
  <si>
    <t>124Q759</t>
  </si>
  <si>
    <t>734N432</t>
  </si>
  <si>
    <t>594T538</t>
  </si>
  <si>
    <t>763D219</t>
  </si>
  <si>
    <t>671J553</t>
  </si>
  <si>
    <t>534Z252</t>
  </si>
  <si>
    <t>263W785</t>
  </si>
  <si>
    <t>704F197</t>
  </si>
  <si>
    <t>914H668</t>
  </si>
  <si>
    <t>909R548</t>
  </si>
  <si>
    <t>320S237</t>
  </si>
  <si>
    <t>600X702</t>
  </si>
  <si>
    <t>848U966</t>
  </si>
  <si>
    <t>837Q617</t>
  </si>
  <si>
    <t>538J890</t>
  </si>
  <si>
    <t>476W705</t>
  </si>
  <si>
    <t>827X239</t>
  </si>
  <si>
    <t>922E927</t>
  </si>
  <si>
    <t>818S669</t>
  </si>
  <si>
    <t>396L519</t>
  </si>
  <si>
    <t>617S324</t>
  </si>
  <si>
    <t>226U202</t>
  </si>
  <si>
    <t>124X501</t>
  </si>
  <si>
    <t>228E521</t>
  </si>
  <si>
    <t>464H870</t>
  </si>
  <si>
    <t>523L810</t>
  </si>
  <si>
    <t>951Z870</t>
  </si>
  <si>
    <t>268X416</t>
  </si>
  <si>
    <t>328A642</t>
  </si>
  <si>
    <t>359L445</t>
  </si>
  <si>
    <t>281D177</t>
  </si>
  <si>
    <t>459F589</t>
  </si>
  <si>
    <t>478U481</t>
  </si>
  <si>
    <t>816F486</t>
  </si>
  <si>
    <t>850R341</t>
  </si>
  <si>
    <t>418S606</t>
  </si>
  <si>
    <t>659C867</t>
  </si>
  <si>
    <t>412Z412</t>
  </si>
  <si>
    <t>505K127</t>
  </si>
  <si>
    <t>591M324</t>
  </si>
  <si>
    <t>366W946</t>
  </si>
  <si>
    <t>537Z387</t>
  </si>
  <si>
    <t>279V479</t>
  </si>
  <si>
    <t>820U437</t>
  </si>
  <si>
    <t>712B341</t>
  </si>
  <si>
    <t>333K539</t>
  </si>
  <si>
    <t>806B871</t>
  </si>
  <si>
    <t>428U939</t>
  </si>
  <si>
    <t>731E898</t>
  </si>
  <si>
    <t>419V822</t>
  </si>
  <si>
    <t>707Q848</t>
  </si>
  <si>
    <t>697M608</t>
  </si>
  <si>
    <t>358V574</t>
  </si>
  <si>
    <t>339V121</t>
  </si>
  <si>
    <t>476Q934</t>
  </si>
  <si>
    <t>978Q972</t>
  </si>
  <si>
    <t>330S769</t>
  </si>
  <si>
    <t>508R136</t>
  </si>
  <si>
    <t>528H244</t>
  </si>
  <si>
    <t>371Q510</t>
  </si>
  <si>
    <t>370C728</t>
  </si>
  <si>
    <t>766G977</t>
  </si>
  <si>
    <t>594Q755</t>
  </si>
  <si>
    <t>653K887</t>
  </si>
  <si>
    <t>468T861</t>
  </si>
  <si>
    <t>317G562</t>
  </si>
  <si>
    <t>234Y612</t>
  </si>
  <si>
    <t>199S820</t>
  </si>
  <si>
    <t>256C170</t>
  </si>
  <si>
    <t>211W639</t>
  </si>
  <si>
    <t>632L894</t>
  </si>
  <si>
    <t>554Y200</t>
  </si>
  <si>
    <t>765B691</t>
  </si>
  <si>
    <t>222Q501</t>
  </si>
  <si>
    <t>585D555</t>
  </si>
  <si>
    <t>980M763</t>
  </si>
  <si>
    <t>906R165</t>
  </si>
  <si>
    <t>417V623</t>
  </si>
  <si>
    <t>472F398</t>
  </si>
  <si>
    <t>484D872</t>
  </si>
  <si>
    <t>372J573</t>
  </si>
  <si>
    <t>950B426</t>
  </si>
  <si>
    <t>501K245</t>
  </si>
  <si>
    <t>336X127</t>
  </si>
  <si>
    <t>141X311</t>
  </si>
  <si>
    <t>861K526</t>
  </si>
  <si>
    <t>953T673</t>
  </si>
  <si>
    <t>152K505</t>
  </si>
  <si>
    <t>925G455</t>
  </si>
  <si>
    <t>283M642</t>
  </si>
  <si>
    <t>393X510</t>
  </si>
  <si>
    <t>240U218</t>
  </si>
  <si>
    <t>453S625</t>
  </si>
  <si>
    <t>457M682</t>
  </si>
  <si>
    <t>272T534</t>
  </si>
  <si>
    <t>771U315</t>
  </si>
  <si>
    <t>392H411</t>
  </si>
  <si>
    <t>754G648</t>
  </si>
  <si>
    <t>732J784</t>
  </si>
  <si>
    <t>221R780</t>
  </si>
  <si>
    <t>512Y396</t>
  </si>
  <si>
    <t>754F673</t>
  </si>
  <si>
    <t>380X386</t>
  </si>
  <si>
    <t>369F843</t>
  </si>
  <si>
    <t>896C482</t>
  </si>
  <si>
    <t>625C895</t>
  </si>
  <si>
    <t>762A924</t>
  </si>
  <si>
    <t>785M740</t>
  </si>
  <si>
    <t>115N590</t>
  </si>
  <si>
    <t>113Q358</t>
  </si>
  <si>
    <t>793C401</t>
  </si>
  <si>
    <t>997H964</t>
  </si>
  <si>
    <t>851K850</t>
  </si>
  <si>
    <t>627H853</t>
  </si>
  <si>
    <t>452H321</t>
  </si>
  <si>
    <t>688G306</t>
  </si>
  <si>
    <t>378V918</t>
  </si>
  <si>
    <t>686U312</t>
  </si>
  <si>
    <t>781L843</t>
  </si>
  <si>
    <t>231H308</t>
  </si>
  <si>
    <t>856K875</t>
  </si>
  <si>
    <t>292T832</t>
  </si>
  <si>
    <t>397J724</t>
  </si>
  <si>
    <t>273Q565</t>
  </si>
  <si>
    <t>658Y371</t>
  </si>
  <si>
    <t>737W709</t>
  </si>
  <si>
    <t>155Z552</t>
  </si>
  <si>
    <t>522N520</t>
  </si>
  <si>
    <t>149L245</t>
  </si>
  <si>
    <t>233H300</t>
  </si>
  <si>
    <t>434C689</t>
  </si>
  <si>
    <t>900W526</t>
  </si>
  <si>
    <t>180Y932</t>
  </si>
  <si>
    <t>774K772</t>
  </si>
  <si>
    <t>263L523</t>
  </si>
  <si>
    <t>652B802</t>
  </si>
  <si>
    <t>207C219</t>
  </si>
  <si>
    <t>536Q678</t>
  </si>
  <si>
    <t>158Q295</t>
  </si>
  <si>
    <t>979J745</t>
  </si>
  <si>
    <t>826W973</t>
  </si>
  <si>
    <t>201Q263</t>
  </si>
  <si>
    <t>368S402</t>
  </si>
  <si>
    <t>514Q286</t>
  </si>
  <si>
    <t>811F636</t>
  </si>
  <si>
    <t>729F188</t>
  </si>
  <si>
    <t>383K951</t>
  </si>
  <si>
    <t>881L378</t>
  </si>
  <si>
    <t>988J273</t>
  </si>
  <si>
    <t>546C562</t>
  </si>
  <si>
    <t>310N639</t>
  </si>
  <si>
    <t>135D616</t>
  </si>
  <si>
    <t>811X871</t>
  </si>
  <si>
    <t>999G499</t>
  </si>
  <si>
    <t>828W522</t>
  </si>
  <si>
    <t>736X525</t>
  </si>
  <si>
    <t>481J753</t>
  </si>
  <si>
    <t>793S281</t>
  </si>
  <si>
    <t>619G362</t>
  </si>
  <si>
    <t>955C212</t>
  </si>
  <si>
    <t>777W970</t>
  </si>
  <si>
    <t>205T552</t>
  </si>
  <si>
    <t>724X402</t>
  </si>
  <si>
    <t>723Z435</t>
  </si>
  <si>
    <t>963F182</t>
  </si>
  <si>
    <t>252J164</t>
  </si>
  <si>
    <t>905K480</t>
  </si>
  <si>
    <t>860U263</t>
  </si>
  <si>
    <t>167D622</t>
  </si>
  <si>
    <t>148X163</t>
  </si>
  <si>
    <t>664G789</t>
  </si>
  <si>
    <t>217Q454</t>
  </si>
  <si>
    <t>814Q766</t>
  </si>
  <si>
    <t>6P1Q212</t>
  </si>
  <si>
    <t>870L426</t>
  </si>
  <si>
    <t>795H923</t>
  </si>
  <si>
    <t>939V735</t>
  </si>
  <si>
    <t>570F118</t>
  </si>
  <si>
    <t>232K448</t>
  </si>
  <si>
    <t>517B372</t>
  </si>
  <si>
    <t>134Q156</t>
  </si>
  <si>
    <t>367R925</t>
  </si>
  <si>
    <t>665R836</t>
  </si>
  <si>
    <t>228X898</t>
  </si>
  <si>
    <t>221V462</t>
  </si>
  <si>
    <t>749E393</t>
  </si>
  <si>
    <t>836K830</t>
  </si>
  <si>
    <t>571K363</t>
  </si>
  <si>
    <t>425J170</t>
  </si>
  <si>
    <t>875A620</t>
  </si>
  <si>
    <t>550L789</t>
  </si>
  <si>
    <t>342F122</t>
  </si>
  <si>
    <t>406D242</t>
  </si>
  <si>
    <t>788F426</t>
  </si>
  <si>
    <t>541M808</t>
  </si>
  <si>
    <t>697V706</t>
  </si>
  <si>
    <t>146E683</t>
  </si>
  <si>
    <t>396N306</t>
  </si>
  <si>
    <t>875H960</t>
  </si>
  <si>
    <t>552E755</t>
  </si>
  <si>
    <t>127W846</t>
  </si>
  <si>
    <t>703E417</t>
  </si>
  <si>
    <t>225A766</t>
  </si>
  <si>
    <t>840E830</t>
  </si>
  <si>
    <t>486Q852</t>
  </si>
  <si>
    <t>333L831</t>
  </si>
  <si>
    <t>781N944</t>
  </si>
  <si>
    <t>269N892</t>
  </si>
  <si>
    <t>208E212</t>
  </si>
  <si>
    <t>160J180</t>
  </si>
  <si>
    <t>167Q116</t>
  </si>
  <si>
    <t>318Y937</t>
  </si>
  <si>
    <t>739A696</t>
  </si>
  <si>
    <t>496Y639</t>
  </si>
  <si>
    <t>743Q647</t>
  </si>
  <si>
    <t>622L530</t>
  </si>
  <si>
    <t>729W178</t>
  </si>
  <si>
    <t>480E861</t>
  </si>
  <si>
    <t>735Q814</t>
  </si>
  <si>
    <t>572L701</t>
  </si>
  <si>
    <t>843H892</t>
  </si>
  <si>
    <t>148X220</t>
  </si>
  <si>
    <t>996X405</t>
  </si>
  <si>
    <t>612D124</t>
  </si>
  <si>
    <t>906L941</t>
  </si>
  <si>
    <t>181Z971</t>
  </si>
  <si>
    <t>745T375</t>
  </si>
  <si>
    <t>569Z950</t>
  </si>
  <si>
    <t>293V935</t>
  </si>
  <si>
    <t>329Z184</t>
  </si>
  <si>
    <t>906Y307</t>
  </si>
  <si>
    <t>825Z215</t>
  </si>
  <si>
    <t>573F494</t>
  </si>
  <si>
    <t>342T174</t>
  </si>
  <si>
    <t>390E798</t>
  </si>
  <si>
    <t>581Q443</t>
  </si>
  <si>
    <t>948M677</t>
  </si>
  <si>
    <t>589E996</t>
  </si>
  <si>
    <t>334J937</t>
  </si>
  <si>
    <t>315A873</t>
  </si>
  <si>
    <t>775C457</t>
  </si>
  <si>
    <t>234Y525</t>
  </si>
  <si>
    <t>186V678</t>
  </si>
  <si>
    <t>230S823</t>
  </si>
  <si>
    <t>464G870</t>
  </si>
  <si>
    <t>367J992</t>
  </si>
  <si>
    <t>861M806</t>
  </si>
  <si>
    <t>571U558</t>
  </si>
  <si>
    <t>672C477</t>
  </si>
  <si>
    <t>951Y598</t>
  </si>
  <si>
    <t>821F400</t>
  </si>
  <si>
    <t>530W351</t>
  </si>
  <si>
    <t>773A150</t>
  </si>
  <si>
    <t>335E422</t>
  </si>
  <si>
    <t>399Q151</t>
  </si>
  <si>
    <t>361J712</t>
  </si>
  <si>
    <t>798D497</t>
  </si>
  <si>
    <t>221N918</t>
  </si>
  <si>
    <t>200G966</t>
  </si>
  <si>
    <t>205N346</t>
  </si>
  <si>
    <t>884E869</t>
  </si>
  <si>
    <t>269U740</t>
  </si>
  <si>
    <t>480Q506</t>
  </si>
  <si>
    <t>500H722</t>
  </si>
  <si>
    <t>186D242</t>
  </si>
  <si>
    <t>465N480</t>
  </si>
  <si>
    <t>248B909</t>
  </si>
  <si>
    <t>280M995</t>
  </si>
  <si>
    <t>365C916</t>
  </si>
  <si>
    <t>175V208</t>
  </si>
  <si>
    <t>456D601</t>
  </si>
  <si>
    <t>343Q147</t>
  </si>
  <si>
    <t>806D507</t>
  </si>
  <si>
    <t>288T186</t>
  </si>
  <si>
    <t>944M476</t>
  </si>
  <si>
    <t>535D753</t>
  </si>
  <si>
    <t>376G795</t>
  </si>
  <si>
    <t>239A898</t>
  </si>
  <si>
    <t>430Q447</t>
  </si>
  <si>
    <t>934R404</t>
  </si>
  <si>
    <t>122B850</t>
  </si>
  <si>
    <t>528J708</t>
  </si>
  <si>
    <t>134Y730</t>
  </si>
  <si>
    <t>368Q628</t>
  </si>
  <si>
    <t>781W892</t>
  </si>
  <si>
    <t>823R628</t>
  </si>
  <si>
    <t>424K987</t>
  </si>
  <si>
    <t>574B249</t>
  </si>
  <si>
    <t>530K528</t>
  </si>
  <si>
    <t>551L399</t>
  </si>
  <si>
    <t>857D126</t>
  </si>
  <si>
    <t>133C645</t>
  </si>
  <si>
    <t>464E292</t>
  </si>
  <si>
    <t>875F944</t>
  </si>
  <si>
    <t>405Y831</t>
  </si>
  <si>
    <t>518C125</t>
  </si>
  <si>
    <t>207N387</t>
  </si>
  <si>
    <t>887G879</t>
  </si>
  <si>
    <t>424F440</t>
  </si>
  <si>
    <t>293F767</t>
  </si>
  <si>
    <t>667L578</t>
  </si>
  <si>
    <t>384M260</t>
  </si>
  <si>
    <t>215A204</t>
  </si>
  <si>
    <t>958B415</t>
  </si>
  <si>
    <t>308A965</t>
  </si>
  <si>
    <t>702L677</t>
  </si>
  <si>
    <t>562N446</t>
  </si>
  <si>
    <t>590L341</t>
  </si>
  <si>
    <t>242W652</t>
  </si>
  <si>
    <t>141W269</t>
  </si>
  <si>
    <t>989Y852</t>
  </si>
  <si>
    <t>790M555</t>
  </si>
  <si>
    <t>550J388</t>
  </si>
  <si>
    <t>310X329</t>
  </si>
  <si>
    <t>642E534</t>
  </si>
  <si>
    <t>352K382</t>
  </si>
  <si>
    <t>665F632</t>
  </si>
  <si>
    <t>584Q695</t>
  </si>
  <si>
    <t>194Q949</t>
  </si>
  <si>
    <t>876Q945</t>
  </si>
  <si>
    <t>683D174</t>
  </si>
  <si>
    <t>508S973</t>
  </si>
  <si>
    <t>796N261</t>
  </si>
  <si>
    <t>585Y853</t>
  </si>
  <si>
    <t>981U406</t>
  </si>
  <si>
    <t>566B127</t>
  </si>
  <si>
    <t>865K356</t>
  </si>
  <si>
    <t>487H220</t>
  </si>
  <si>
    <t>890D347</t>
  </si>
  <si>
    <t>516G609</t>
  </si>
  <si>
    <t>462M284</t>
  </si>
  <si>
    <t>598F425</t>
  </si>
  <si>
    <t>226A943</t>
  </si>
  <si>
    <t>Film</t>
  </si>
  <si>
    <t>Yr</t>
  </si>
  <si>
    <t>Cost</t>
  </si>
  <si>
    <t>Price</t>
  </si>
  <si>
    <t>Year</t>
  </si>
  <si>
    <t>The Blob</t>
  </si>
  <si>
    <t xml:space="preserve"> =INDEX(F:F,MATCH(A2&amp;B2,E:E&amp;G:G,0))</t>
  </si>
  <si>
    <t>China Girl</t>
  </si>
  <si>
    <t>The Chase</t>
  </si>
  <si>
    <t xml:space="preserve"> =XLOOKUP(A4&amp;B4,  E:E&amp;G:G,  F:F)</t>
  </si>
  <si>
    <t>The Detective</t>
  </si>
  <si>
    <t>SS #</t>
  </si>
  <si>
    <t>Find largest value in Columns D thru H</t>
  </si>
  <si>
    <t>Accounting</t>
  </si>
  <si>
    <t xml:space="preserve"> =MAX(VLOOKUP(K2,C:H,{2,3,4,5,6},0))</t>
  </si>
  <si>
    <t>Administration</t>
  </si>
  <si>
    <t>Portnoy, Harold</t>
  </si>
  <si>
    <t>Total the values in Columns D thru 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</si>
</sst>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000\-00\-0000"/>
    <numFmt numFmtId="165" formatCode="_(* #,##0.00_);_(* \(#,##0.00\);_(* &quot;-&quot;??_);_(@_)"/>
    <numFmt numFmtId="166" formatCode="0.0%"/>
    <numFmt numFmtId="167" formatCode="#.0%"/>
    <numFmt numFmtId="168" formatCode="D/M/YYYY"/>
    <numFmt numFmtId="169" formatCode="dd/MM/yyyy"/>
    <numFmt numFmtId="170" formatCode="#,##0.00;(#,##0.00)"/>
    <numFmt numFmtId="171" formatCode="General_)"/>
    <numFmt numFmtId="172" formatCode="_(* #,##0_);_(* \(#,##0\);_(* &quot;-&quot;??_);_(@_)"/>
    <numFmt numFmtId="173" formatCode="0.00%;\(0.00%\)"/>
    <numFmt numFmtId="174" formatCode="0.0000"/>
    <numFmt numFmtId="175" formatCode="_(* #,##0.0_);_(* \(#,##0.0\);_(* &quot;-&quot;??_);_(@_)"/>
    <numFmt numFmtId="176" formatCode="0.0"/>
    <numFmt numFmtId="177" formatCode="0.00_)"/>
  </numFmts>
  <fonts count="6">
    <font>
      <sz val="10.0"/>
      <color rgb="FF000000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/>
    <font>
      <b/>
      <color theme="1"/>
      <name val="Calibri"/>
      <scheme val="minor"/>
    </font>
    <font>
      <color theme="1"/>
      <name val="Calibri"/>
      <scheme val="minor"/>
    </font>
  </fonts>
  <fills count="21">
    <fill>
      <patternFill patternType="none"/>
    </fill>
    <fill>
      <patternFill patternType="lightGray"/>
    </fill>
    <fill>
      <patternFill patternType="solid">
        <fgColor rgb="FFCCFFCC"/>
        <bgColor rgb="FFCCFFCC"/>
      </patternFill>
    </fill>
    <fill>
      <patternFill patternType="solid">
        <fgColor rgb="FFFF99FF"/>
        <bgColor rgb="FFFF99FF"/>
      </patternFill>
    </fill>
    <fill>
      <patternFill patternType="solid">
        <fgColor rgb="FF66CCFF"/>
        <bgColor rgb="FF66CCFF"/>
      </patternFill>
    </fill>
    <fill>
      <patternFill patternType="solid">
        <fgColor rgb="FFA4C2F4"/>
        <bgColor rgb="FFA4C2F4"/>
      </patternFill>
    </fill>
    <fill>
      <patternFill patternType="solid">
        <fgColor rgb="FFEFEFEF"/>
        <bgColor rgb="FFEFEFEF"/>
      </patternFill>
    </fill>
    <fill>
      <patternFill patternType="solid">
        <fgColor rgb="FFCCECFF"/>
        <bgColor rgb="FFCCECFF"/>
      </patternFill>
    </fill>
    <fill>
      <patternFill patternType="solid">
        <fgColor rgb="FF99FF99"/>
        <bgColor rgb="FF99FF99"/>
      </patternFill>
    </fill>
    <fill>
      <patternFill patternType="solid">
        <fgColor rgb="FFFFFFCC"/>
        <bgColor rgb="FFFFFFCC"/>
      </patternFill>
    </fill>
    <fill>
      <patternFill patternType="solid">
        <fgColor rgb="FFBDD6EE"/>
        <bgColor rgb="FFBDD6EE"/>
      </patternFill>
    </fill>
    <fill>
      <patternFill patternType="solid">
        <fgColor rgb="FFF3F3F3"/>
        <bgColor rgb="FFF3F3F3"/>
      </patternFill>
    </fill>
    <fill>
      <patternFill patternType="solid">
        <fgColor rgb="FF99CCFF"/>
        <bgColor rgb="FF99CCFF"/>
      </patternFill>
    </fill>
    <fill>
      <patternFill patternType="solid">
        <fgColor rgb="FFFFFF99"/>
        <bgColor rgb="FFFFFF99"/>
      </patternFill>
    </fill>
    <fill>
      <patternFill patternType="solid">
        <fgColor rgb="FFFFD965"/>
        <bgColor rgb="FFFFD965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rgb="FF92D050"/>
        <bgColor rgb="FF92D050"/>
      </patternFill>
    </fill>
    <fill>
      <patternFill patternType="solid">
        <fgColor rgb="FFB4C6E7"/>
        <bgColor rgb="FFB4C6E7"/>
      </patternFill>
    </fill>
    <fill>
      <patternFill patternType="solid">
        <fgColor rgb="FFFEF2CB"/>
        <bgColor rgb="FFFEF2CB"/>
      </patternFill>
    </fill>
    <fill>
      <patternFill patternType="solid">
        <fgColor rgb="FF66FFFF"/>
        <bgColor rgb="FF66FFFF"/>
      </patternFill>
    </fill>
  </fills>
  <borders count="33">
    <border/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left/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 style="thin">
        <color rgb="FFBFBFBF"/>
      </bottom>
    </border>
    <border>
      <top/>
      <bottom style="thin">
        <color rgb="FFBFBFBF"/>
      </bottom>
    </border>
    <border>
      <right/>
      <top/>
      <bottom style="thin">
        <color rgb="FFBFBFBF"/>
      </bottom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</border>
    <border>
      <left/>
      <right style="thin">
        <color rgb="FFBFBFBF"/>
      </right>
      <top/>
      <bottom/>
    </border>
    <border>
      <left style="thin">
        <color rgb="FFBFBFBF"/>
      </left>
      <right/>
      <top/>
      <bottom/>
    </border>
    <border>
      <left style="thin">
        <color rgb="FFBFBFBF"/>
      </left>
      <right style="thin">
        <color rgb="FFBFBFBF"/>
      </right>
      <top style="thin">
        <color rgb="FFBFBFBF"/>
      </top>
      <bottom/>
    </border>
    <border>
      <left style="thin">
        <color rgb="FFBFBFBF"/>
      </left>
      <right style="thin">
        <color rgb="FFBFBFBF"/>
      </right>
      <top style="thin">
        <color rgb="FFBFBFBF"/>
      </top>
    </border>
    <border>
      <left style="thin">
        <color rgb="FFBFBFBF"/>
      </left>
      <right style="thin">
        <color rgb="FFBFBFBF"/>
      </right>
    </border>
    <border>
      <left style="thin">
        <color rgb="FFBFBFBF"/>
      </left>
      <right style="thin">
        <color rgb="FFBFBFBF"/>
      </right>
      <bottom style="thin">
        <color rgb="FFBFBFBF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BFBFBF"/>
      </right>
      <top style="thin">
        <color rgb="FF000000"/>
      </top>
      <bottom style="thin">
        <color rgb="FFBFBFBF"/>
      </bottom>
    </border>
    <border>
      <left style="thin">
        <color rgb="FFBFBFBF"/>
      </left>
      <right style="thin">
        <color rgb="FFBFBFBF"/>
      </right>
      <top style="thin">
        <color rgb="FF000000"/>
      </top>
      <bottom style="thin">
        <color rgb="FFBFBFBF"/>
      </bottom>
    </border>
    <border>
      <left style="thin">
        <color rgb="FFBFBFBF"/>
      </left>
      <right style="thin">
        <color rgb="FF000000"/>
      </right>
      <top style="thin">
        <color rgb="FF000000"/>
      </top>
      <bottom style="thin">
        <color rgb="FFBFBFBF"/>
      </bottom>
    </border>
    <border>
      <left style="medium">
        <color rgb="FF000000"/>
      </left>
    </border>
    <border>
      <right style="medium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C0C0C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0">
    <xf borderId="0" fillId="0" fontId="0" numFmtId="0" xfId="0" applyAlignment="1" applyFont="1">
      <alignment readingOrder="0" shrinkToFit="0" vertical="bottom" wrapText="0"/>
    </xf>
    <xf borderId="1" fillId="2" fontId="1" numFmtId="164" xfId="0" applyAlignment="1" applyBorder="1" applyFill="1" applyFont="1" applyNumberFormat="1">
      <alignment horizontal="center" shrinkToFit="0" wrapText="1"/>
    </xf>
    <xf borderId="1" fillId="2" fontId="1" numFmtId="165" xfId="0" applyAlignment="1" applyBorder="1" applyFont="1" applyNumberFormat="1">
      <alignment horizontal="center" shrinkToFit="0" wrapText="1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/>
    </xf>
    <xf borderId="1" fillId="2" fontId="1" numFmtId="166" xfId="0" applyAlignment="1" applyBorder="1" applyFont="1" applyNumberFormat="1">
      <alignment horizontal="center"/>
    </xf>
    <xf borderId="0" fillId="0" fontId="1" numFmtId="164" xfId="0" applyAlignment="1" applyFont="1" applyNumberFormat="1">
      <alignment horizontal="center"/>
    </xf>
    <xf borderId="2" fillId="3" fontId="1" numFmtId="164" xfId="0" applyAlignment="1" applyBorder="1" applyFill="1" applyFont="1" applyNumberFormat="1">
      <alignment horizontal="left"/>
    </xf>
    <xf borderId="2" fillId="3" fontId="1" numFmtId="0" xfId="0" applyBorder="1" applyFont="1"/>
    <xf borderId="0" fillId="0" fontId="2" numFmtId="0" xfId="0" applyFont="1"/>
    <xf borderId="3" fillId="0" fontId="1" numFmtId="0" xfId="0" applyAlignment="1" applyBorder="1" applyFont="1">
      <alignment horizontal="center"/>
    </xf>
    <xf borderId="4" fillId="0" fontId="3" numFmtId="0" xfId="0" applyBorder="1" applyFont="1"/>
    <xf borderId="5" fillId="0" fontId="3" numFmtId="0" xfId="0" applyBorder="1" applyFont="1"/>
    <xf borderId="0" fillId="0" fontId="2" numFmtId="165" xfId="0" applyFont="1" applyNumberFormat="1"/>
    <xf borderId="0" fillId="0" fontId="2" numFmtId="3" xfId="0" applyAlignment="1" applyFont="1" applyNumberFormat="1">
      <alignment horizontal="right"/>
    </xf>
    <xf borderId="0" fillId="0" fontId="2" numFmtId="166" xfId="0" applyFont="1" applyNumberFormat="1"/>
    <xf borderId="0" fillId="0" fontId="2" numFmtId="10" xfId="0" applyFont="1" applyNumberFormat="1"/>
    <xf borderId="2" fillId="3" fontId="2" numFmtId="0" xfId="0" applyBorder="1" applyFont="1"/>
    <xf borderId="2" fillId="4" fontId="1" numFmtId="0" xfId="0" applyBorder="1" applyFill="1" applyFont="1"/>
    <xf borderId="2" fillId="4" fontId="2" numFmtId="0" xfId="0" applyBorder="1" applyFont="1"/>
    <xf borderId="2" fillId="4" fontId="2" numFmtId="167" xfId="0" applyBorder="1" applyFont="1" applyNumberFormat="1"/>
    <xf borderId="0" fillId="0" fontId="2" numFmtId="164" xfId="0" applyAlignment="1" applyFont="1" applyNumberFormat="1">
      <alignment horizontal="right"/>
    </xf>
    <xf borderId="0" fillId="0" fontId="2" numFmtId="164" xfId="0" applyFont="1" applyNumberFormat="1"/>
    <xf borderId="1" fillId="2" fontId="1" numFmtId="164" xfId="0" applyAlignment="1" applyBorder="1" applyFont="1" applyNumberFormat="1">
      <alignment horizontal="left" vertical="top"/>
    </xf>
    <xf borderId="1" fillId="2" fontId="1" numFmtId="164" xfId="0" applyAlignment="1" applyBorder="1" applyFont="1" applyNumberFormat="1">
      <alignment horizontal="center" vertical="top"/>
    </xf>
    <xf borderId="0" fillId="5" fontId="4" numFmtId="0" xfId="0" applyAlignment="1" applyFill="1" applyFont="1">
      <alignment readingOrder="0"/>
    </xf>
    <xf borderId="0" fillId="5" fontId="5" numFmtId="0" xfId="0" applyFont="1"/>
    <xf borderId="0" fillId="0" fontId="1" numFmtId="0" xfId="0" applyAlignment="1" applyFont="1">
      <alignment readingOrder="0"/>
    </xf>
    <xf borderId="0" fillId="0" fontId="2" numFmtId="164" xfId="0" applyAlignment="1" applyFont="1" applyNumberFormat="1">
      <alignment horizontal="center"/>
    </xf>
    <xf borderId="0" fillId="0" fontId="5" numFmtId="0" xfId="0" applyFont="1"/>
    <xf borderId="0" fillId="6" fontId="2" numFmtId="164" xfId="0" applyAlignment="1" applyFill="1" applyFont="1" applyNumberFormat="1">
      <alignment horizontal="center"/>
    </xf>
    <xf borderId="0" fillId="0" fontId="2" numFmtId="0" xfId="0" applyAlignment="1" applyFont="1">
      <alignment readingOrder="0"/>
    </xf>
    <xf borderId="0" fillId="6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2" numFmtId="4" xfId="0" applyFont="1" applyNumberFormat="1"/>
    <xf borderId="6" fillId="7" fontId="1" numFmtId="0" xfId="0" applyAlignment="1" applyBorder="1" applyFill="1" applyFont="1">
      <alignment horizontal="center"/>
    </xf>
    <xf borderId="7" fillId="0" fontId="3" numFmtId="0" xfId="0" applyBorder="1" applyFont="1"/>
    <xf borderId="8" fillId="0" fontId="3" numFmtId="0" xfId="0" applyBorder="1" applyFont="1"/>
    <xf borderId="9" fillId="8" fontId="1" numFmtId="3" xfId="0" applyAlignment="1" applyBorder="1" applyFill="1" applyFont="1" applyNumberFormat="1">
      <alignment horizontal="center"/>
    </xf>
    <xf borderId="9" fillId="8" fontId="1" numFmtId="168" xfId="0" applyAlignment="1" applyBorder="1" applyFont="1" applyNumberFormat="1">
      <alignment horizontal="center"/>
    </xf>
    <xf borderId="9" fillId="8" fontId="1" numFmtId="168" xfId="0" applyAlignment="1" applyBorder="1" applyFont="1" applyNumberFormat="1">
      <alignment horizontal="right"/>
    </xf>
    <xf borderId="0" fillId="0" fontId="1" numFmtId="0" xfId="0" applyFont="1"/>
    <xf borderId="10" fillId="3" fontId="1" numFmtId="169" xfId="0" applyAlignment="1" applyBorder="1" applyFont="1" applyNumberFormat="1">
      <alignment horizontal="right"/>
    </xf>
    <xf borderId="11" fillId="3" fontId="1" numFmtId="170" xfId="0" applyAlignment="1" applyBorder="1" applyFont="1" applyNumberFormat="1">
      <alignment horizontal="right"/>
    </xf>
    <xf borderId="10" fillId="3" fontId="1" numFmtId="0" xfId="0" applyAlignment="1" applyBorder="1" applyFont="1">
      <alignment horizontal="right"/>
    </xf>
    <xf borderId="11" fillId="3" fontId="1" numFmtId="0" xfId="0" applyAlignment="1" applyBorder="1" applyFont="1">
      <alignment horizontal="right"/>
    </xf>
    <xf borderId="12" fillId="7" fontId="1" numFmtId="0" xfId="0" applyAlignment="1" applyBorder="1" applyFont="1">
      <alignment horizontal="right" vertical="center"/>
    </xf>
    <xf borderId="0" fillId="0" fontId="2" numFmtId="169" xfId="0" applyFont="1" applyNumberFormat="1"/>
    <xf borderId="0" fillId="0" fontId="2" numFmtId="170" xfId="0" applyFont="1" applyNumberFormat="1"/>
    <xf borderId="0" fillId="0" fontId="2" numFmtId="168" xfId="0" applyFont="1" applyNumberFormat="1"/>
    <xf borderId="13" fillId="9" fontId="1" numFmtId="0" xfId="0" applyAlignment="1" applyBorder="1" applyFill="1" applyFont="1">
      <alignment horizontal="center" textRotation="90" vertical="center"/>
    </xf>
    <xf borderId="9" fillId="9" fontId="1" numFmtId="0" xfId="0" applyBorder="1" applyFont="1"/>
    <xf borderId="14" fillId="0" fontId="3" numFmtId="0" xfId="0" applyBorder="1" applyFont="1"/>
    <xf borderId="15" fillId="0" fontId="3" numFmtId="0" xfId="0" applyBorder="1" applyFont="1"/>
    <xf borderId="0" fillId="0" fontId="2" numFmtId="4" xfId="0" applyAlignment="1" applyFont="1" applyNumberFormat="1">
      <alignment horizontal="center"/>
    </xf>
    <xf borderId="1" fillId="2" fontId="1" numFmtId="164" xfId="0" applyAlignment="1" applyBorder="1" applyFont="1" applyNumberFormat="1">
      <alignment vertical="top"/>
    </xf>
    <xf borderId="1" fillId="2" fontId="1" numFmtId="3" xfId="0" applyAlignment="1" applyBorder="1" applyFont="1" applyNumberFormat="1">
      <alignment horizontal="right" vertical="top"/>
    </xf>
    <xf borderId="1" fillId="10" fontId="1" numFmtId="164" xfId="0" applyAlignment="1" applyBorder="1" applyFill="1" applyFont="1" applyNumberFormat="1">
      <alignment horizontal="center" vertical="top"/>
    </xf>
    <xf borderId="1" fillId="10" fontId="1" numFmtId="0" xfId="0" applyAlignment="1" applyBorder="1" applyFont="1">
      <alignment horizontal="center" vertical="top"/>
    </xf>
    <xf borderId="0" fillId="0" fontId="2" numFmtId="3" xfId="0" applyFont="1" applyNumberFormat="1"/>
    <xf borderId="9" fillId="8" fontId="1" numFmtId="0" xfId="0" applyAlignment="1" applyBorder="1" applyFont="1">
      <alignment horizontal="left"/>
    </xf>
    <xf borderId="9" fillId="8" fontId="1" numFmtId="3" xfId="0" applyAlignment="1" applyBorder="1" applyFont="1" applyNumberFormat="1">
      <alignment horizontal="left"/>
    </xf>
    <xf borderId="0" fillId="11" fontId="2" numFmtId="0" xfId="0" applyFill="1" applyFont="1"/>
    <xf borderId="0" fillId="0" fontId="2" numFmtId="171" xfId="0" applyAlignment="1" applyFont="1" applyNumberFormat="1">
      <alignment horizontal="left"/>
    </xf>
    <xf borderId="0" fillId="0" fontId="1" numFmtId="0" xfId="0" applyAlignment="1" applyFont="1">
      <alignment horizontal="right"/>
    </xf>
    <xf borderId="0" fillId="0" fontId="2" numFmtId="0" xfId="0" applyAlignment="1" applyFont="1">
      <alignment horizontal="right"/>
    </xf>
    <xf borderId="1" fillId="0" fontId="2" numFmtId="0" xfId="0" applyBorder="1" applyFont="1"/>
    <xf borderId="1" fillId="12" fontId="1" numFmtId="3" xfId="0" applyAlignment="1" applyBorder="1" applyFill="1" applyFont="1" applyNumberFormat="1">
      <alignment horizontal="right"/>
    </xf>
    <xf borderId="1" fillId="2" fontId="1" numFmtId="0" xfId="0" applyBorder="1" applyFont="1"/>
    <xf borderId="1" fillId="13" fontId="2" numFmtId="3" xfId="0" applyBorder="1" applyFill="1" applyFont="1" applyNumberFormat="1"/>
    <xf borderId="1" fillId="13" fontId="1" numFmtId="3" xfId="0" applyBorder="1" applyFont="1" applyNumberFormat="1"/>
    <xf borderId="1" fillId="2" fontId="1" numFmtId="0" xfId="0" applyAlignment="1" applyBorder="1" applyFont="1">
      <alignment horizontal="center" vertical="top"/>
    </xf>
    <xf borderId="1" fillId="2" fontId="1" numFmtId="0" xfId="0" applyAlignment="1" applyBorder="1" applyFont="1">
      <alignment horizontal="left" vertical="top"/>
    </xf>
    <xf borderId="1" fillId="2" fontId="1" numFmtId="172" xfId="0" applyAlignment="1" applyBorder="1" applyFont="1" applyNumberFormat="1">
      <alignment horizontal="center" vertical="top"/>
    </xf>
    <xf borderId="1" fillId="2" fontId="1" numFmtId="9" xfId="0" applyAlignment="1" applyBorder="1" applyFont="1" applyNumberFormat="1">
      <alignment vertical="top"/>
    </xf>
    <xf borderId="1" fillId="13" fontId="2" numFmtId="0" xfId="0" applyBorder="1" applyFont="1"/>
    <xf borderId="9" fillId="8" fontId="1" numFmtId="0" xfId="0" applyAlignment="1" applyBorder="1" applyFont="1">
      <alignment horizontal="left" vertical="top"/>
    </xf>
    <xf borderId="9" fillId="8" fontId="1" numFmtId="168" xfId="0" applyAlignment="1" applyBorder="1" applyFont="1" applyNumberFormat="1">
      <alignment vertical="top"/>
    </xf>
    <xf borderId="9" fillId="8" fontId="1" numFmtId="0" xfId="0" applyAlignment="1" applyBorder="1" applyFont="1">
      <alignment horizontal="right" vertical="top"/>
    </xf>
    <xf borderId="0" fillId="0" fontId="2" numFmtId="172" xfId="0" applyFont="1" applyNumberFormat="1"/>
    <xf borderId="9" fillId="7" fontId="1" numFmtId="0" xfId="0" applyAlignment="1" applyBorder="1" applyFont="1">
      <alignment vertical="top"/>
    </xf>
    <xf borderId="9" fillId="7" fontId="1" numFmtId="3" xfId="0" applyAlignment="1" applyBorder="1" applyFont="1" applyNumberFormat="1">
      <alignment horizontal="right" vertical="top"/>
    </xf>
    <xf borderId="0" fillId="0" fontId="2" numFmtId="172" xfId="0" applyAlignment="1" applyFont="1" applyNumberFormat="1">
      <alignment horizontal="center"/>
    </xf>
    <xf borderId="0" fillId="11" fontId="2" numFmtId="166" xfId="0" applyFont="1" applyNumberFormat="1"/>
    <xf borderId="0" fillId="0" fontId="2" numFmtId="9" xfId="0" applyFont="1" applyNumberFormat="1"/>
    <xf borderId="1" fillId="13" fontId="2" numFmtId="166" xfId="0" applyBorder="1" applyFont="1" applyNumberFormat="1"/>
    <xf borderId="1" fillId="13" fontId="1" numFmtId="0" xfId="0" applyBorder="1" applyFont="1"/>
    <xf borderId="9" fillId="14" fontId="2" numFmtId="0" xfId="0" applyAlignment="1" applyBorder="1" applyFill="1" applyFont="1">
      <alignment horizontal="center"/>
    </xf>
    <xf borderId="9" fillId="14" fontId="2" numFmtId="0" xfId="0" applyAlignment="1" applyBorder="1" applyFont="1">
      <alignment horizontal="right"/>
    </xf>
    <xf borderId="1" fillId="7" fontId="1" numFmtId="3" xfId="0" applyBorder="1" applyFont="1" applyNumberFormat="1"/>
    <xf borderId="1" fillId="7" fontId="2" numFmtId="0" xfId="0" applyAlignment="1" applyBorder="1" applyFont="1">
      <alignment horizontal="center"/>
    </xf>
    <xf borderId="9" fillId="14" fontId="1" numFmtId="0" xfId="0" applyAlignment="1" applyBorder="1" applyFont="1">
      <alignment horizontal="center"/>
    </xf>
    <xf borderId="9" fillId="14" fontId="2" numFmtId="3" xfId="0" applyAlignment="1" applyBorder="1" applyFont="1" applyNumberFormat="1">
      <alignment horizontal="right"/>
    </xf>
    <xf borderId="1" fillId="7" fontId="2" numFmtId="10" xfId="0" applyBorder="1" applyFont="1" applyNumberFormat="1"/>
    <xf borderId="0" fillId="11" fontId="2" numFmtId="9" xfId="0" applyFont="1" applyNumberFormat="1"/>
    <xf borderId="1" fillId="2" fontId="1" numFmtId="172" xfId="0" applyAlignment="1" applyBorder="1" applyFont="1" applyNumberFormat="1">
      <alignment horizontal="right" vertical="top"/>
    </xf>
    <xf borderId="1" fillId="2" fontId="1" numFmtId="0" xfId="0" applyAlignment="1" applyBorder="1" applyFont="1">
      <alignment vertical="top"/>
    </xf>
    <xf borderId="0" fillId="0" fontId="1" numFmtId="173" xfId="0" applyAlignment="1" applyFont="1" applyNumberFormat="1">
      <alignment shrinkToFit="0" vertical="top" wrapText="1"/>
    </xf>
    <xf borderId="0" fillId="11" fontId="2" numFmtId="166" xfId="0" applyAlignment="1" applyFont="1" applyNumberFormat="1">
      <alignment horizontal="center"/>
    </xf>
    <xf borderId="1" fillId="13" fontId="2" numFmtId="172" xfId="0" applyBorder="1" applyFont="1" applyNumberFormat="1"/>
    <xf borderId="16" fillId="2" fontId="1" numFmtId="0" xfId="0" applyAlignment="1" applyBorder="1" applyFont="1">
      <alignment horizontal="center"/>
    </xf>
    <xf borderId="17" fillId="0" fontId="3" numFmtId="0" xfId="0" applyBorder="1" applyFont="1"/>
    <xf borderId="1" fillId="15" fontId="1" numFmtId="0" xfId="0" applyBorder="1" applyFill="1" applyFont="1"/>
    <xf borderId="18" fillId="2" fontId="2" numFmtId="0" xfId="0" applyBorder="1" applyFont="1"/>
    <xf borderId="19" fillId="2" fontId="2" numFmtId="0" xfId="0" applyBorder="1" applyFont="1"/>
    <xf borderId="20" fillId="2" fontId="2" numFmtId="0" xfId="0" applyBorder="1" applyFont="1"/>
    <xf borderId="21" fillId="0" fontId="2" numFmtId="0" xfId="0" applyBorder="1" applyFont="1"/>
    <xf borderId="22" fillId="0" fontId="2" numFmtId="0" xfId="0" applyBorder="1" applyFont="1"/>
    <xf borderId="0" fillId="0" fontId="2" numFmtId="0" xfId="0" applyAlignment="1" applyFont="1">
      <alignment horizontal="left"/>
    </xf>
    <xf borderId="23" fillId="0" fontId="2" numFmtId="0" xfId="0" applyBorder="1" applyFont="1"/>
    <xf borderId="24" fillId="0" fontId="2" numFmtId="0" xfId="0" applyBorder="1" applyFont="1"/>
    <xf borderId="25" fillId="0" fontId="2" numFmtId="0" xfId="0" applyBorder="1" applyFont="1"/>
    <xf borderId="26" fillId="0" fontId="2" numFmtId="0" xfId="0" applyBorder="1" applyFont="1"/>
    <xf borderId="27" fillId="0" fontId="2" numFmtId="0" xfId="0" applyBorder="1" applyFont="1"/>
    <xf borderId="0" fillId="16" fontId="2" numFmtId="0" xfId="0" applyFill="1" applyFont="1"/>
    <xf borderId="1" fillId="2" fontId="1" numFmtId="172" xfId="0" applyAlignment="1" applyBorder="1" applyFont="1" applyNumberFormat="1">
      <alignment vertical="top"/>
    </xf>
    <xf borderId="1" fillId="2" fontId="1" numFmtId="15" xfId="0" applyAlignment="1" applyBorder="1" applyFont="1" applyNumberFormat="1">
      <alignment horizontal="right" vertical="top"/>
    </xf>
    <xf borderId="1" fillId="2" fontId="1" numFmtId="0" xfId="0" applyAlignment="1" applyBorder="1" applyFont="1">
      <alignment horizontal="right" vertical="top"/>
    </xf>
    <xf borderId="0" fillId="0" fontId="2" numFmtId="15" xfId="0" applyFont="1" applyNumberFormat="1"/>
    <xf borderId="0" fillId="0" fontId="2" numFmtId="1" xfId="0" applyAlignment="1" applyFont="1" applyNumberFormat="1">
      <alignment horizontal="center"/>
    </xf>
    <xf borderId="0" fillId="0" fontId="2" numFmtId="174" xfId="0" applyFont="1" applyNumberFormat="1"/>
    <xf borderId="0" fillId="0" fontId="1" numFmtId="15" xfId="0" applyAlignment="1" applyFont="1" applyNumberFormat="1">
      <alignment horizontal="right" shrinkToFit="0" vertical="top" wrapText="1"/>
    </xf>
    <xf borderId="0" fillId="0" fontId="1" numFmtId="173" xfId="0" applyAlignment="1" applyFont="1" applyNumberFormat="1">
      <alignment horizontal="right" shrinkToFit="0" vertical="top" wrapText="1"/>
    </xf>
    <xf borderId="0" fillId="0" fontId="1" numFmtId="173" xfId="0" applyAlignment="1" applyFont="1" applyNumberFormat="1">
      <alignment horizontal="center" shrinkToFit="0" vertical="top" wrapText="1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vertical="center"/>
    </xf>
    <xf borderId="0" fillId="0" fontId="1" numFmtId="175" xfId="0" applyFont="1" applyNumberFormat="1"/>
    <xf borderId="0" fillId="0" fontId="2" numFmtId="176" xfId="0" applyFont="1" applyNumberFormat="1"/>
    <xf borderId="0" fillId="0" fontId="2" numFmtId="175" xfId="0" applyFont="1" applyNumberFormat="1"/>
    <xf borderId="3" fillId="15" fontId="1" numFmtId="0" xfId="0" applyAlignment="1" applyBorder="1" applyFont="1">
      <alignment horizontal="center"/>
    </xf>
    <xf borderId="28" fillId="17" fontId="1" numFmtId="0" xfId="0" applyAlignment="1" applyBorder="1" applyFill="1" applyFont="1">
      <alignment horizontal="center" textRotation="90" vertical="center"/>
    </xf>
    <xf borderId="29" fillId="0" fontId="3" numFmtId="0" xfId="0" applyBorder="1" applyFont="1"/>
    <xf borderId="30" fillId="0" fontId="3" numFmtId="0" xfId="0" applyBorder="1" applyFont="1"/>
    <xf borderId="3" fillId="15" fontId="2" numFmtId="0" xfId="0" applyAlignment="1" applyBorder="1" applyFont="1">
      <alignment horizontal="center"/>
    </xf>
    <xf borderId="28" fillId="17" fontId="2" numFmtId="0" xfId="0" applyAlignment="1" applyBorder="1" applyFont="1">
      <alignment horizontal="center" textRotation="90" vertical="center"/>
    </xf>
    <xf borderId="1" fillId="2" fontId="1" numFmtId="164" xfId="0" applyAlignment="1" applyBorder="1" applyFont="1" applyNumberFormat="1">
      <alignment horizontal="right" vertical="top"/>
    </xf>
    <xf borderId="1" fillId="18" fontId="1" numFmtId="164" xfId="0" applyAlignment="1" applyBorder="1" applyFill="1" applyFont="1" applyNumberFormat="1">
      <alignment horizontal="center" vertical="top"/>
    </xf>
    <xf borderId="1" fillId="18" fontId="1" numFmtId="0" xfId="0" applyAlignment="1" applyBorder="1" applyFont="1">
      <alignment horizontal="center" vertical="top"/>
    </xf>
    <xf borderId="1" fillId="2" fontId="1" numFmtId="168" xfId="0" applyAlignment="1" applyBorder="1" applyFont="1" applyNumberFormat="1">
      <alignment horizontal="right" vertical="top"/>
    </xf>
    <xf borderId="31" fillId="0" fontId="1" numFmtId="0" xfId="0" applyAlignment="1" applyBorder="1" applyFont="1">
      <alignment vertical="top"/>
    </xf>
    <xf borderId="9" fillId="8" fontId="1" numFmtId="164" xfId="0" applyAlignment="1" applyBorder="1" applyFont="1" applyNumberFormat="1">
      <alignment horizontal="center" vertical="top"/>
    </xf>
    <xf borderId="9" fillId="8" fontId="1" numFmtId="0" xfId="0" applyAlignment="1" applyBorder="1" applyFont="1">
      <alignment vertical="top"/>
    </xf>
    <xf borderId="9" fillId="8" fontId="1" numFmtId="168" xfId="0" applyAlignment="1" applyBorder="1" applyFont="1" applyNumberFormat="1">
      <alignment horizontal="right" vertical="top"/>
    </xf>
    <xf borderId="9" fillId="8" fontId="1" numFmtId="172" xfId="0" applyAlignment="1" applyBorder="1" applyFont="1" applyNumberFormat="1">
      <alignment horizontal="right" vertical="top"/>
    </xf>
    <xf borderId="32" fillId="19" fontId="2" numFmtId="0" xfId="0" applyBorder="1" applyFill="1" applyFont="1"/>
    <xf borderId="1" fillId="20" fontId="1" numFmtId="0" xfId="0" applyAlignment="1" applyBorder="1" applyFill="1" applyFont="1">
      <alignment horizontal="left" vertical="top"/>
    </xf>
    <xf borderId="1" fillId="20" fontId="1" numFmtId="0" xfId="0" applyAlignment="1" applyBorder="1" applyFont="1">
      <alignment horizontal="center" vertical="top"/>
    </xf>
    <xf borderId="1" fillId="20" fontId="1" numFmtId="3" xfId="0" applyAlignment="1" applyBorder="1" applyFont="1" applyNumberFormat="1">
      <alignment horizontal="right" vertical="top"/>
    </xf>
    <xf borderId="1" fillId="20" fontId="1" numFmtId="166" xfId="0" applyAlignment="1" applyBorder="1" applyFont="1" applyNumberFormat="1">
      <alignment horizontal="right" vertical="top"/>
    </xf>
    <xf borderId="1" fillId="15" fontId="1" numFmtId="0" xfId="0" applyAlignment="1" applyBorder="1" applyFont="1">
      <alignment vertical="top"/>
    </xf>
    <xf borderId="1" fillId="15" fontId="1" numFmtId="0" xfId="0" applyAlignment="1" applyBorder="1" applyFont="1">
      <alignment horizontal="left" vertical="top"/>
    </xf>
    <xf borderId="1" fillId="15" fontId="1" numFmtId="15" xfId="0" applyAlignment="1" applyBorder="1" applyFont="1" applyNumberFormat="1">
      <alignment horizontal="right" vertical="top"/>
    </xf>
    <xf borderId="1" fillId="15" fontId="1" numFmtId="0" xfId="0" applyAlignment="1" applyBorder="1" applyFont="1">
      <alignment horizontal="center" vertical="top"/>
    </xf>
    <xf borderId="9" fillId="14" fontId="1" numFmtId="0" xfId="0" applyBorder="1" applyFont="1"/>
    <xf borderId="0" fillId="0" fontId="5" numFmtId="0" xfId="0" applyAlignment="1" applyFont="1">
      <alignment readingOrder="0"/>
    </xf>
    <xf borderId="2" fillId="15" fontId="2" numFmtId="0" xfId="0" applyBorder="1" applyFont="1"/>
    <xf borderId="2" fillId="15" fontId="1" numFmtId="0" xfId="0" applyBorder="1" applyFont="1"/>
    <xf borderId="0" fillId="0" fontId="1" numFmtId="0" xfId="0" applyAlignment="1" applyFont="1">
      <alignment horizontal="left"/>
    </xf>
    <xf borderId="0" fillId="0" fontId="1" numFmtId="165" xfId="0" applyFont="1" applyNumberFormat="1"/>
    <xf borderId="0" fillId="0" fontId="2" numFmtId="177" xfId="0" applyAlignment="1" applyFont="1" applyNumberForma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219075</xdr:colOff>
      <xdr:row>4</xdr:row>
      <xdr:rowOff>161925</xdr:rowOff>
    </xdr:from>
    <xdr:ext cx="3524250" cy="2952750"/>
    <xdr:sp>
      <xdr:nvSpPr>
        <xdr:cNvPr id="3" name="Shape 3"/>
        <xdr:cNvSpPr txBox="1"/>
      </xdr:nvSpPr>
      <xdr:spPr>
        <a:xfrm>
          <a:off x="3588638" y="2308388"/>
          <a:ext cx="3514725" cy="2943225"/>
        </a:xfrm>
        <a:prstGeom prst="rect">
          <a:avLst/>
        </a:prstGeom>
        <a:solidFill>
          <a:srgbClr val="F7CAAC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XLOOKUP</a:t>
          </a:r>
          <a:r>
            <a:rPr b="1" lang="en-US" sz="16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arguments</a:t>
          </a:r>
          <a:endParaRPr b="1" sz="1600" u="none" strike="noStrike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lookup_value</a:t>
          </a:r>
          <a:r>
            <a:rPr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The lookup value.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lookup_array</a:t>
          </a:r>
          <a:r>
            <a:rPr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The range to search.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return_array  </a:t>
          </a:r>
          <a:r>
            <a:rPr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The range containing the result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to extract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if_not_found </a:t>
          </a:r>
          <a:r>
            <a:rPr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-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[optional] </a:t>
          </a:r>
          <a:r>
            <a:rPr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What to display when result is not found</a:t>
          </a:r>
          <a:endParaRPr sz="1100" u="none" strike="noStrike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match_mode</a:t>
          </a:r>
          <a:r>
            <a:rPr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[optional] 	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</a:t>
          </a:r>
          <a:r>
            <a:rPr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0 = exact match (default),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-1 = exact match or next smallest,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 1 = exact match or next larger,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 2 = wildcard match.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search_mode</a:t>
          </a:r>
          <a:r>
            <a:rPr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- [optional]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 1 = search from first (default),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-1 = search from last,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 2 = binary search ascending,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-2 = binary search descending.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114300</xdr:colOff>
      <xdr:row>6</xdr:row>
      <xdr:rowOff>142875</xdr:rowOff>
    </xdr:from>
    <xdr:ext cx="1057275" cy="914400"/>
    <xdr:sp>
      <xdr:nvSpPr>
        <xdr:cNvPr id="4" name="Shape 4"/>
        <xdr:cNvSpPr txBox="1"/>
      </xdr:nvSpPr>
      <xdr:spPr>
        <a:xfrm>
          <a:off x="4822125" y="3327563"/>
          <a:ext cx="1047750" cy="904875"/>
        </a:xfrm>
        <a:prstGeom prst="rect">
          <a:avLst/>
        </a:prstGeom>
        <a:solidFill>
          <a:srgbClr val="CCFFCC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45700" spcFirstLastPara="1" rIns="0" wrap="square" tIns="365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Look up the cost of these films, based on the Master List located in cells E2:G11</a:t>
          </a:r>
          <a:endParaRPr sz="1400"/>
        </a:p>
      </xdr:txBody>
    </xdr:sp>
    <xdr:clientData fLocksWithSheet="0"/>
  </xdr:oneCellAnchor>
  <xdr:oneCellAnchor>
    <xdr:from>
      <xdr:col>2</xdr:col>
      <xdr:colOff>142875</xdr:colOff>
      <xdr:row>7</xdr:row>
      <xdr:rowOff>28575</xdr:rowOff>
    </xdr:from>
    <xdr:ext cx="95250" cy="381000"/>
    <xdr:grpSp>
      <xdr:nvGrpSpPr>
        <xdr:cNvPr id="2" name="Shape 2"/>
        <xdr:cNvGrpSpPr/>
      </xdr:nvGrpSpPr>
      <xdr:grpSpPr>
        <a:xfrm>
          <a:off x="5160338" y="3737138"/>
          <a:ext cx="371400" cy="85800"/>
          <a:chOff x="5160338" y="3737138"/>
          <a:chExt cx="371400" cy="85800"/>
        </a:xfrm>
      </xdr:grpSpPr>
      <xdr:cxnSp>
        <xdr:nvCxnSpPr>
          <xdr:cNvPr id="5" name="Shape 5"/>
          <xdr:cNvCxnSpPr>
            <a:stCxn id="4" idx="3"/>
          </xdr:cNvCxnSpPr>
        </xdr:nvCxnSpPr>
        <xdr:spPr>
          <a:xfrm rot="-5400000">
            <a:off x="5160338" y="3737138"/>
            <a:ext cx="371400" cy="85800"/>
          </a:xfrm>
          <a:prstGeom prst="bentConnector2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2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75"/>
  <cols>
    <col customWidth="1" min="1" max="1" width="7.57"/>
    <col customWidth="1" min="2" max="2" width="5.86"/>
    <col customWidth="1" min="3" max="3" width="10.86"/>
    <col customWidth="1" min="4" max="4" width="9.57"/>
    <col customWidth="1" min="5" max="5" width="4.14"/>
    <col customWidth="1" min="6" max="6" width="12.86"/>
    <col customWidth="1" min="7" max="7" width="39.43"/>
    <col customWidth="1" min="8" max="9" width="2.14"/>
    <col customWidth="1" min="10" max="10" width="12.0"/>
    <col customWidth="1" min="11" max="11" width="6.43"/>
    <col customWidth="1" min="12" max="12" width="1.14"/>
    <col customWidth="1" min="13" max="13" width="6.43"/>
    <col customWidth="1" min="14" max="15" width="5.14"/>
    <col customWidth="1" min="16" max="21" width="4.86"/>
    <col customWidth="1" min="22" max="26" width="9.14"/>
  </cols>
  <sheetData>
    <row r="1" ht="15.75" customHeight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6"/>
      <c r="I1" s="6"/>
      <c r="J1" s="7" t="s">
        <v>5</v>
      </c>
      <c r="K1" s="8" t="s">
        <v>7</v>
      </c>
      <c r="L1" s="9"/>
      <c r="M1" s="9"/>
      <c r="N1" s="10" t="s">
        <v>8</v>
      </c>
      <c r="O1" s="11"/>
      <c r="P1" s="11"/>
      <c r="Q1" s="11"/>
      <c r="R1" s="11"/>
      <c r="S1" s="11"/>
      <c r="T1" s="11"/>
      <c r="U1" s="12"/>
      <c r="V1" s="9"/>
      <c r="W1" s="9"/>
      <c r="X1" s="9"/>
      <c r="Y1" s="9"/>
      <c r="Z1" s="9"/>
    </row>
    <row r="2">
      <c r="A2" s="9" t="s">
        <v>9</v>
      </c>
      <c r="B2" s="9">
        <v>30.0</v>
      </c>
      <c r="C2" s="13">
        <v>21.01</v>
      </c>
      <c r="D2" s="13">
        <f t="shared" ref="D2:D109" si="1">C2*80</f>
        <v>1680.8</v>
      </c>
      <c r="E2" s="14">
        <v>3.0</v>
      </c>
      <c r="F2" s="9" t="s">
        <v>10</v>
      </c>
      <c r="G2" s="15">
        <f t="array" ref="G2">VLOOKUP(VLOOKUP(F2,J:K,2,0),$M$2:$U$9,E2+2,0)</f>
        <v>0.005</v>
      </c>
      <c r="H2" s="16"/>
      <c r="I2" s="16"/>
      <c r="J2" s="17" t="s">
        <v>11</v>
      </c>
      <c r="K2" s="17" t="s">
        <v>12</v>
      </c>
      <c r="L2" s="9"/>
      <c r="M2" s="18" t="s">
        <v>7</v>
      </c>
      <c r="N2" s="19">
        <v>0.0</v>
      </c>
      <c r="O2" s="19">
        <v>1.0</v>
      </c>
      <c r="P2" s="19">
        <v>2.0</v>
      </c>
      <c r="Q2" s="19">
        <v>3.0</v>
      </c>
      <c r="R2" s="19">
        <v>4.0</v>
      </c>
      <c r="S2" s="19">
        <v>5.0</v>
      </c>
      <c r="T2" s="19">
        <v>6.0</v>
      </c>
      <c r="U2" s="19">
        <v>7.0</v>
      </c>
      <c r="V2" s="9"/>
      <c r="W2" s="9"/>
      <c r="X2" s="9"/>
      <c r="Y2" s="9"/>
      <c r="Z2" s="9"/>
    </row>
    <row r="3">
      <c r="A3" s="9" t="s">
        <v>13</v>
      </c>
      <c r="B3" s="9">
        <v>44.0</v>
      </c>
      <c r="C3" s="13">
        <v>34.32</v>
      </c>
      <c r="D3" s="13">
        <f t="shared" si="1"/>
        <v>2745.6</v>
      </c>
      <c r="E3" s="14">
        <v>4.0</v>
      </c>
      <c r="F3" s="9" t="s">
        <v>14</v>
      </c>
      <c r="G3" s="15">
        <f t="array" ref="G3">VLOOKUP(VLOOKUP(F3,J:K,2,0),$M$2:$U$9,E3+2,0)</f>
        <v>0.006</v>
      </c>
      <c r="H3" s="16"/>
      <c r="I3" s="16"/>
      <c r="J3" s="17" t="s">
        <v>15</v>
      </c>
      <c r="K3" s="17" t="s">
        <v>16</v>
      </c>
      <c r="L3" s="9"/>
      <c r="M3" s="19" t="s">
        <v>12</v>
      </c>
      <c r="N3" s="20">
        <v>0.00975</v>
      </c>
      <c r="O3" s="20">
        <v>0.008</v>
      </c>
      <c r="P3" s="20">
        <v>0.006</v>
      </c>
      <c r="Q3" s="20">
        <v>0.005</v>
      </c>
      <c r="R3" s="20">
        <v>0.004</v>
      </c>
      <c r="S3" s="20">
        <v>0.003</v>
      </c>
      <c r="T3" s="20">
        <v>0.002</v>
      </c>
      <c r="U3" s="20">
        <v>0.002</v>
      </c>
      <c r="V3" s="9"/>
      <c r="W3" s="9"/>
      <c r="X3" s="9"/>
      <c r="Y3" s="9"/>
      <c r="Z3" s="9"/>
    </row>
    <row r="4">
      <c r="A4" s="9" t="s">
        <v>17</v>
      </c>
      <c r="B4" s="9">
        <v>34.0</v>
      </c>
      <c r="C4" s="13">
        <v>22.81</v>
      </c>
      <c r="D4" s="13">
        <f t="shared" si="1"/>
        <v>1824.8</v>
      </c>
      <c r="E4" s="14">
        <v>4.0</v>
      </c>
      <c r="F4" s="9" t="s">
        <v>18</v>
      </c>
      <c r="G4" s="15">
        <f t="array" ref="G4">VLOOKUP(VLOOKUP(F4,J:K,2,0),$M$2:$U$9,E4+2,0)</f>
        <v>0.006</v>
      </c>
      <c r="H4" s="16"/>
      <c r="I4" s="16"/>
      <c r="J4" s="17" t="s">
        <v>19</v>
      </c>
      <c r="K4" s="17" t="s">
        <v>20</v>
      </c>
      <c r="L4" s="9"/>
      <c r="M4" s="19" t="s">
        <v>16</v>
      </c>
      <c r="N4" s="20">
        <v>0.013500000000000002</v>
      </c>
      <c r="O4" s="20">
        <v>0.011</v>
      </c>
      <c r="P4" s="20">
        <v>0.009000000000000001</v>
      </c>
      <c r="Q4" s="20">
        <v>0.007</v>
      </c>
      <c r="R4" s="20">
        <v>0.006</v>
      </c>
      <c r="S4" s="20">
        <v>0.005</v>
      </c>
      <c r="T4" s="20">
        <v>0.004</v>
      </c>
      <c r="U4" s="20">
        <v>0.003</v>
      </c>
      <c r="V4" s="9"/>
      <c r="W4" s="9"/>
      <c r="X4" s="9"/>
      <c r="Y4" s="9"/>
      <c r="Z4" s="9"/>
    </row>
    <row r="5">
      <c r="A5" s="9" t="s">
        <v>21</v>
      </c>
      <c r="B5" s="9">
        <v>31.0</v>
      </c>
      <c r="C5" s="13">
        <v>39.04</v>
      </c>
      <c r="D5" s="13">
        <f t="shared" si="1"/>
        <v>3123.2</v>
      </c>
      <c r="E5" s="14">
        <v>0.0</v>
      </c>
      <c r="F5" s="9" t="s">
        <v>22</v>
      </c>
      <c r="G5" s="15">
        <f t="array" ref="G5">VLOOKUP(VLOOKUP(F5,J:K,2,0),$M$2:$U$9,E5+2,0)</f>
        <v>0.0108</v>
      </c>
      <c r="H5" s="16"/>
      <c r="I5" s="16"/>
      <c r="J5" s="17" t="s">
        <v>23</v>
      </c>
      <c r="K5" s="17" t="s">
        <v>12</v>
      </c>
      <c r="L5" s="9"/>
      <c r="M5" s="19" t="s">
        <v>20</v>
      </c>
      <c r="N5" s="20">
        <v>0.010499999999999999</v>
      </c>
      <c r="O5" s="20">
        <v>0.008</v>
      </c>
      <c r="P5" s="20">
        <v>0.006</v>
      </c>
      <c r="Q5" s="20">
        <v>0.005</v>
      </c>
      <c r="R5" s="20">
        <v>0.004</v>
      </c>
      <c r="S5" s="20">
        <v>0.003</v>
      </c>
      <c r="T5" s="20">
        <v>0.002</v>
      </c>
      <c r="U5" s="20">
        <v>0.002</v>
      </c>
      <c r="V5" s="9"/>
      <c r="W5" s="9"/>
      <c r="X5" s="9"/>
      <c r="Y5" s="9"/>
      <c r="Z5" s="9"/>
    </row>
    <row r="6">
      <c r="A6" s="9" t="s">
        <v>24</v>
      </c>
      <c r="B6" s="9">
        <v>35.0</v>
      </c>
      <c r="C6" s="13">
        <v>18.89</v>
      </c>
      <c r="D6" s="13">
        <f t="shared" si="1"/>
        <v>1511.2</v>
      </c>
      <c r="E6" s="14">
        <v>4.0</v>
      </c>
      <c r="F6" s="9" t="s">
        <v>25</v>
      </c>
      <c r="G6" s="15">
        <f t="array" ref="G6">VLOOKUP(VLOOKUP(F6,J:K,2,0),$M$2:$U$9,E6+2,0)</f>
        <v>0.006</v>
      </c>
      <c r="H6" s="16"/>
      <c r="I6" s="16"/>
      <c r="J6" s="17" t="s">
        <v>26</v>
      </c>
      <c r="K6" s="17" t="s">
        <v>16</v>
      </c>
      <c r="L6" s="9"/>
      <c r="M6" s="19" t="s">
        <v>27</v>
      </c>
      <c r="N6" s="20">
        <v>0.009000000000000001</v>
      </c>
      <c r="O6" s="20">
        <v>0.007</v>
      </c>
      <c r="P6" s="20">
        <v>0.006</v>
      </c>
      <c r="Q6" s="20">
        <v>0.005</v>
      </c>
      <c r="R6" s="20">
        <v>0.004</v>
      </c>
      <c r="S6" s="20">
        <v>0.003</v>
      </c>
      <c r="T6" s="20">
        <v>0.002</v>
      </c>
      <c r="U6" s="20">
        <v>0.002</v>
      </c>
      <c r="V6" s="9"/>
      <c r="W6" s="9"/>
      <c r="X6" s="9"/>
      <c r="Y6" s="9"/>
      <c r="Z6" s="9"/>
    </row>
    <row r="7">
      <c r="A7" s="9" t="s">
        <v>28</v>
      </c>
      <c r="B7" s="9">
        <v>39.0</v>
      </c>
      <c r="C7" s="13">
        <v>26.01</v>
      </c>
      <c r="D7" s="13">
        <f t="shared" si="1"/>
        <v>2080.8</v>
      </c>
      <c r="E7" s="14">
        <v>4.0</v>
      </c>
      <c r="F7" s="9" t="s">
        <v>29</v>
      </c>
      <c r="G7" s="15">
        <f t="array" ref="G7">VLOOKUP(VLOOKUP(F7,J:K,2,0),$M$2:$U$9,E7+2,0)</f>
        <v>0.004</v>
      </c>
      <c r="H7" s="16"/>
      <c r="I7" s="16"/>
      <c r="J7" s="17" t="s">
        <v>30</v>
      </c>
      <c r="K7" s="17" t="s">
        <v>27</v>
      </c>
      <c r="L7" s="9"/>
      <c r="M7" s="19" t="s">
        <v>31</v>
      </c>
      <c r="N7" s="20">
        <v>0.014249999999999999</v>
      </c>
      <c r="O7" s="20">
        <v>0.011</v>
      </c>
      <c r="P7" s="20">
        <v>0.009000000000000001</v>
      </c>
      <c r="Q7" s="20">
        <v>0.007</v>
      </c>
      <c r="R7" s="20">
        <v>0.006</v>
      </c>
      <c r="S7" s="20">
        <v>0.005</v>
      </c>
      <c r="T7" s="20">
        <v>0.004</v>
      </c>
      <c r="U7" s="20">
        <v>0.003</v>
      </c>
      <c r="V7" s="9"/>
      <c r="W7" s="9"/>
      <c r="X7" s="9"/>
      <c r="Y7" s="9"/>
      <c r="Z7" s="9"/>
    </row>
    <row r="8">
      <c r="A8" s="9" t="s">
        <v>32</v>
      </c>
      <c r="B8" s="9">
        <v>46.0</v>
      </c>
      <c r="C8" s="13">
        <v>23.91</v>
      </c>
      <c r="D8" s="13">
        <f t="shared" si="1"/>
        <v>1912.8</v>
      </c>
      <c r="E8" s="14">
        <v>0.0</v>
      </c>
      <c r="F8" s="9" t="s">
        <v>33</v>
      </c>
      <c r="G8" s="15">
        <f t="array" ref="G8">VLOOKUP(VLOOKUP(F8,J:K,2,0),$M$2:$U$9,E8+2,0)</f>
        <v>0.0105</v>
      </c>
      <c r="H8" s="16"/>
      <c r="I8" s="16"/>
      <c r="J8" s="17" t="s">
        <v>34</v>
      </c>
      <c r="K8" s="17" t="s">
        <v>35</v>
      </c>
      <c r="L8" s="9"/>
      <c r="M8" s="19" t="s">
        <v>36</v>
      </c>
      <c r="N8" s="20">
        <v>0.0108</v>
      </c>
      <c r="O8" s="20">
        <v>0.009000000000000001</v>
      </c>
      <c r="P8" s="20">
        <v>0.007</v>
      </c>
      <c r="Q8" s="20">
        <v>0.006</v>
      </c>
      <c r="R8" s="20">
        <v>0.005</v>
      </c>
      <c r="S8" s="20">
        <v>0.004</v>
      </c>
      <c r="T8" s="20">
        <v>0.003</v>
      </c>
      <c r="U8" s="20">
        <v>0.002</v>
      </c>
      <c r="V8" s="9"/>
      <c r="W8" s="9"/>
      <c r="X8" s="9"/>
      <c r="Y8" s="9"/>
      <c r="Z8" s="9"/>
    </row>
    <row r="9">
      <c r="A9" s="9" t="s">
        <v>37</v>
      </c>
      <c r="B9" s="9">
        <v>41.0</v>
      </c>
      <c r="C9" s="13">
        <v>27.2</v>
      </c>
      <c r="D9" s="13">
        <f t="shared" si="1"/>
        <v>2176</v>
      </c>
      <c r="E9" s="14">
        <v>7.0</v>
      </c>
      <c r="F9" s="9" t="s">
        <v>38</v>
      </c>
      <c r="G9" s="15">
        <f t="array" ref="G9">VLOOKUP(VLOOKUP(F9,J:K,2,0),$M$2:$U$9,E9+2,0)</f>
        <v>0.002</v>
      </c>
      <c r="H9" s="16"/>
      <c r="I9" s="16"/>
      <c r="J9" s="17" t="s">
        <v>39</v>
      </c>
      <c r="K9" s="17" t="s">
        <v>31</v>
      </c>
      <c r="L9" s="9"/>
      <c r="M9" s="19" t="s">
        <v>35</v>
      </c>
      <c r="N9" s="20">
        <v>0.012</v>
      </c>
      <c r="O9" s="20">
        <v>0.01</v>
      </c>
      <c r="P9" s="20">
        <v>0.008</v>
      </c>
      <c r="Q9" s="20">
        <v>0.006</v>
      </c>
      <c r="R9" s="20">
        <v>0.005</v>
      </c>
      <c r="S9" s="20">
        <v>0.004</v>
      </c>
      <c r="T9" s="20">
        <v>0.003</v>
      </c>
      <c r="U9" s="20">
        <v>0.002</v>
      </c>
      <c r="V9" s="9"/>
      <c r="W9" s="9"/>
      <c r="X9" s="9"/>
      <c r="Y9" s="9"/>
      <c r="Z9" s="9"/>
    </row>
    <row r="10">
      <c r="A10" s="9" t="s">
        <v>40</v>
      </c>
      <c r="B10" s="9">
        <v>37.0</v>
      </c>
      <c r="C10" s="13">
        <v>27.0</v>
      </c>
      <c r="D10" s="13">
        <f t="shared" si="1"/>
        <v>2160</v>
      </c>
      <c r="E10" s="14">
        <v>4.0</v>
      </c>
      <c r="F10" s="9" t="s">
        <v>41</v>
      </c>
      <c r="G10" s="15">
        <f t="array" ref="G10">VLOOKUP(VLOOKUP(F10,J:K,2,0),$M$2:$U$9,E10+2,0)</f>
        <v>0.006</v>
      </c>
      <c r="H10" s="16"/>
      <c r="I10" s="16"/>
      <c r="J10" s="17" t="s">
        <v>14</v>
      </c>
      <c r="K10" s="17" t="s">
        <v>31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9" t="s">
        <v>42</v>
      </c>
      <c r="B11" s="9">
        <v>39.0</v>
      </c>
      <c r="C11" s="13">
        <v>19.46</v>
      </c>
      <c r="D11" s="13">
        <f t="shared" si="1"/>
        <v>1556.8</v>
      </c>
      <c r="E11" s="14">
        <v>4.0</v>
      </c>
      <c r="F11" s="9" t="s">
        <v>43</v>
      </c>
      <c r="G11" s="15">
        <f t="array" ref="G11">VLOOKUP(VLOOKUP(F11,J:K,2,0),$M$2:$U$9,E11+2,0)</f>
        <v>0.004</v>
      </c>
      <c r="H11" s="16"/>
      <c r="I11" s="16"/>
      <c r="J11" s="17" t="s">
        <v>10</v>
      </c>
      <c r="K11" s="17" t="s">
        <v>12</v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9" t="s">
        <v>44</v>
      </c>
      <c r="B12" s="9">
        <v>30.0</v>
      </c>
      <c r="C12" s="13">
        <v>30.5</v>
      </c>
      <c r="D12" s="13">
        <f t="shared" si="1"/>
        <v>2440</v>
      </c>
      <c r="E12" s="14">
        <v>5.0</v>
      </c>
      <c r="F12" s="9" t="s">
        <v>45</v>
      </c>
      <c r="G12" s="15">
        <f t="array" ref="G12">VLOOKUP(VLOOKUP(F12,J:K,2,0),$M$2:$U$9,E12+2,0)</f>
        <v>0.004</v>
      </c>
      <c r="H12" s="16"/>
      <c r="I12" s="16"/>
      <c r="J12" s="17" t="s">
        <v>46</v>
      </c>
      <c r="K12" s="17" t="s">
        <v>12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9" t="s">
        <v>47</v>
      </c>
      <c r="B13" s="9">
        <v>43.0</v>
      </c>
      <c r="C13" s="13">
        <v>19.88</v>
      </c>
      <c r="D13" s="13">
        <f t="shared" si="1"/>
        <v>1590.4</v>
      </c>
      <c r="E13" s="14">
        <v>3.0</v>
      </c>
      <c r="F13" s="9" t="s">
        <v>48</v>
      </c>
      <c r="G13" s="15">
        <f t="array" ref="G13">VLOOKUP(VLOOKUP(F13,J:K,2,0),$M$2:$U$9,E13+2,0)</f>
        <v>0.005</v>
      </c>
      <c r="H13" s="16"/>
      <c r="I13" s="16"/>
      <c r="J13" s="17" t="s">
        <v>18</v>
      </c>
      <c r="K13" s="17" t="s">
        <v>16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9" t="s">
        <v>49</v>
      </c>
      <c r="B14" s="9">
        <v>31.0</v>
      </c>
      <c r="C14" s="13">
        <v>33.48</v>
      </c>
      <c r="D14" s="13">
        <f t="shared" si="1"/>
        <v>2678.4</v>
      </c>
      <c r="E14" s="14">
        <v>5.0</v>
      </c>
      <c r="F14" s="9" t="s">
        <v>50</v>
      </c>
      <c r="G14" s="15">
        <f t="array" ref="G14">VLOOKUP(VLOOKUP(F14,J:K,2,0),$M$2:$U$9,E14+2,0)</f>
        <v>0.003</v>
      </c>
      <c r="H14" s="16"/>
      <c r="I14" s="16"/>
      <c r="J14" s="17" t="s">
        <v>43</v>
      </c>
      <c r="K14" s="17" t="s">
        <v>27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9" t="s">
        <v>51</v>
      </c>
      <c r="B15" s="9">
        <v>37.0</v>
      </c>
      <c r="C15" s="13">
        <v>20.7</v>
      </c>
      <c r="D15" s="13">
        <f t="shared" si="1"/>
        <v>1656</v>
      </c>
      <c r="E15" s="14">
        <v>7.0</v>
      </c>
      <c r="F15" s="9" t="s">
        <v>52</v>
      </c>
      <c r="G15" s="15">
        <f t="array" ref="G15">VLOOKUP(VLOOKUP(F15,J:K,2,0),$M$2:$U$9,E15+2,0)</f>
        <v>0.002</v>
      </c>
      <c r="H15" s="16"/>
      <c r="I15" s="16"/>
      <c r="J15" s="17" t="s">
        <v>53</v>
      </c>
      <c r="K15" s="17" t="s">
        <v>36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9" t="s">
        <v>54</v>
      </c>
      <c r="B16" s="9">
        <v>48.0</v>
      </c>
      <c r="C16" s="13">
        <v>28.18</v>
      </c>
      <c r="D16" s="13">
        <f t="shared" si="1"/>
        <v>2254.4</v>
      </c>
      <c r="E16" s="14">
        <v>6.0</v>
      </c>
      <c r="F16" s="9" t="s">
        <v>11</v>
      </c>
      <c r="G16" s="15">
        <f t="array" ref="G16">VLOOKUP(VLOOKUP(F16,J:K,2,0),$M$2:$U$9,E16+2,0)</f>
        <v>0.002</v>
      </c>
      <c r="H16" s="16"/>
      <c r="I16" s="16"/>
      <c r="J16" s="17" t="s">
        <v>22</v>
      </c>
      <c r="K16" s="17" t="s">
        <v>36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9" t="s">
        <v>55</v>
      </c>
      <c r="B17" s="9">
        <v>41.0</v>
      </c>
      <c r="C17" s="13">
        <v>30.44</v>
      </c>
      <c r="D17" s="13">
        <f t="shared" si="1"/>
        <v>2435.2</v>
      </c>
      <c r="E17" s="14">
        <v>3.0</v>
      </c>
      <c r="F17" s="9" t="s">
        <v>52</v>
      </c>
      <c r="G17" s="15">
        <f t="array" ref="G17">VLOOKUP(VLOOKUP(F17,J:K,2,0),$M$2:$U$9,E17+2,0)</f>
        <v>0.005</v>
      </c>
      <c r="H17" s="16"/>
      <c r="I17" s="16"/>
      <c r="J17" s="17" t="s">
        <v>56</v>
      </c>
      <c r="K17" s="17" t="s">
        <v>36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9" t="s">
        <v>57</v>
      </c>
      <c r="B18" s="9">
        <v>36.0</v>
      </c>
      <c r="C18" s="13">
        <v>26.08</v>
      </c>
      <c r="D18" s="13">
        <f t="shared" si="1"/>
        <v>2086.4</v>
      </c>
      <c r="E18" s="14">
        <v>4.0</v>
      </c>
      <c r="F18" s="9" t="s">
        <v>58</v>
      </c>
      <c r="G18" s="15">
        <f t="array" ref="G18">VLOOKUP(VLOOKUP(F18,J:K,2,0),$M$2:$U$9,E18+2,0)</f>
        <v>0.005</v>
      </c>
      <c r="H18" s="16"/>
      <c r="I18" s="16"/>
      <c r="J18" s="17" t="s">
        <v>58</v>
      </c>
      <c r="K18" s="17" t="s">
        <v>36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9" t="s">
        <v>59</v>
      </c>
      <c r="B19" s="9">
        <v>48.0</v>
      </c>
      <c r="C19" s="13">
        <v>25.3</v>
      </c>
      <c r="D19" s="13">
        <f t="shared" si="1"/>
        <v>2024</v>
      </c>
      <c r="E19" s="14">
        <v>0.0</v>
      </c>
      <c r="F19" s="9" t="s">
        <v>60</v>
      </c>
      <c r="G19" s="15">
        <f t="array" ref="G19">VLOOKUP(VLOOKUP(F19,J:K,2,0),$M$2:$U$9,E19+2,0)</f>
        <v>0.01425</v>
      </c>
      <c r="H19" s="16"/>
      <c r="I19" s="16"/>
      <c r="J19" s="17" t="s">
        <v>61</v>
      </c>
      <c r="K19" s="17" t="s">
        <v>12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9" t="s">
        <v>62</v>
      </c>
      <c r="B20" s="9">
        <v>31.0</v>
      </c>
      <c r="C20" s="13">
        <v>18.64</v>
      </c>
      <c r="D20" s="13">
        <f t="shared" si="1"/>
        <v>1491.2</v>
      </c>
      <c r="E20" s="14">
        <v>7.0</v>
      </c>
      <c r="F20" s="9" t="s">
        <v>63</v>
      </c>
      <c r="G20" s="15">
        <f t="array" ref="G20">VLOOKUP(VLOOKUP(F20,J:K,2,0),$M$2:$U$9,E20+2,0)</f>
        <v>0.002</v>
      </c>
      <c r="H20" s="16"/>
      <c r="I20" s="16"/>
      <c r="J20" s="17" t="s">
        <v>64</v>
      </c>
      <c r="K20" s="17" t="s">
        <v>12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9" t="s">
        <v>65</v>
      </c>
      <c r="B21" s="9">
        <v>38.0</v>
      </c>
      <c r="C21" s="13">
        <v>28.85</v>
      </c>
      <c r="D21" s="13">
        <f t="shared" si="1"/>
        <v>2308</v>
      </c>
      <c r="E21" s="14">
        <v>4.0</v>
      </c>
      <c r="F21" s="9" t="s">
        <v>61</v>
      </c>
      <c r="G21" s="15">
        <f t="array" ref="G21">VLOOKUP(VLOOKUP(F21,J:K,2,0),$M$2:$U$9,E21+2,0)</f>
        <v>0.004</v>
      </c>
      <c r="H21" s="16"/>
      <c r="I21" s="16"/>
      <c r="J21" s="17" t="s">
        <v>66</v>
      </c>
      <c r="K21" s="17" t="s">
        <v>35</v>
      </c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9" t="s">
        <v>67</v>
      </c>
      <c r="B22" s="9">
        <v>41.0</v>
      </c>
      <c r="C22" s="13">
        <v>30.06</v>
      </c>
      <c r="D22" s="13">
        <f t="shared" si="1"/>
        <v>2404.8</v>
      </c>
      <c r="E22" s="14">
        <v>4.0</v>
      </c>
      <c r="F22" s="9" t="s">
        <v>68</v>
      </c>
      <c r="G22" s="15">
        <f t="array" ref="G22">VLOOKUP(VLOOKUP(F22,J:K,2,0),$M$2:$U$9,E22+2,0)</f>
        <v>0.006</v>
      </c>
      <c r="H22" s="16"/>
      <c r="I22" s="16"/>
      <c r="J22" s="17" t="s">
        <v>69</v>
      </c>
      <c r="K22" s="17" t="s">
        <v>31</v>
      </c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9" t="s">
        <v>70</v>
      </c>
      <c r="B23" s="9">
        <v>34.0</v>
      </c>
      <c r="C23" s="13">
        <v>31.6</v>
      </c>
      <c r="D23" s="13">
        <f t="shared" si="1"/>
        <v>2528</v>
      </c>
      <c r="E23" s="14">
        <v>5.0</v>
      </c>
      <c r="F23" s="9" t="s">
        <v>71</v>
      </c>
      <c r="G23" s="15">
        <f t="array" ref="G23">VLOOKUP(VLOOKUP(F23,J:K,2,0),$M$2:$U$9,E23+2,0)</f>
        <v>0.004</v>
      </c>
      <c r="H23" s="16"/>
      <c r="I23" s="16"/>
      <c r="J23" s="17" t="s">
        <v>71</v>
      </c>
      <c r="K23" s="17" t="s">
        <v>35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9" t="s">
        <v>72</v>
      </c>
      <c r="B24" s="9">
        <v>34.0</v>
      </c>
      <c r="C24" s="13">
        <v>20.89</v>
      </c>
      <c r="D24" s="13">
        <f t="shared" si="1"/>
        <v>1671.2</v>
      </c>
      <c r="E24" s="14">
        <v>5.0</v>
      </c>
      <c r="F24" s="9" t="s">
        <v>73</v>
      </c>
      <c r="G24" s="15">
        <f t="array" ref="G24">VLOOKUP(VLOOKUP(F24,J:K,2,0),$M$2:$U$9,E24+2,0)</f>
        <v>0.004</v>
      </c>
      <c r="H24" s="16"/>
      <c r="I24" s="16"/>
      <c r="J24" s="17" t="s">
        <v>74</v>
      </c>
      <c r="K24" s="17" t="s">
        <v>36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9" t="s">
        <v>75</v>
      </c>
      <c r="B25" s="9">
        <v>30.0</v>
      </c>
      <c r="C25" s="13">
        <v>24.44</v>
      </c>
      <c r="D25" s="13">
        <f t="shared" si="1"/>
        <v>1955.2</v>
      </c>
      <c r="E25" s="14">
        <v>0.0</v>
      </c>
      <c r="F25" s="9" t="s">
        <v>60</v>
      </c>
      <c r="G25" s="15">
        <f t="array" ref="G25">VLOOKUP(VLOOKUP(F25,J:K,2,0),$M$2:$U$9,E25+2,0)</f>
        <v>0.01425</v>
      </c>
      <c r="H25" s="16"/>
      <c r="I25" s="16"/>
      <c r="J25" s="17" t="s">
        <v>76</v>
      </c>
      <c r="K25" s="17" t="s">
        <v>36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9" t="s">
        <v>77</v>
      </c>
      <c r="B26" s="9">
        <v>40.0</v>
      </c>
      <c r="C26" s="13">
        <v>30.68</v>
      </c>
      <c r="D26" s="13">
        <f t="shared" si="1"/>
        <v>2454.4</v>
      </c>
      <c r="E26" s="14">
        <v>5.0</v>
      </c>
      <c r="F26" s="9" t="s">
        <v>74</v>
      </c>
      <c r="G26" s="15">
        <f t="array" ref="G26">VLOOKUP(VLOOKUP(F26,J:K,2,0),$M$2:$U$9,E26+2,0)</f>
        <v>0.004</v>
      </c>
      <c r="H26" s="16"/>
      <c r="I26" s="16"/>
      <c r="J26" s="17" t="s">
        <v>78</v>
      </c>
      <c r="K26" s="17" t="s">
        <v>12</v>
      </c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9" t="s">
        <v>79</v>
      </c>
      <c r="B27" s="9">
        <v>37.0</v>
      </c>
      <c r="C27" s="13">
        <v>34.31</v>
      </c>
      <c r="D27" s="13">
        <f t="shared" si="1"/>
        <v>2744.8</v>
      </c>
      <c r="E27" s="14">
        <v>6.0</v>
      </c>
      <c r="F27" s="9" t="s">
        <v>80</v>
      </c>
      <c r="G27" s="15">
        <f t="array" ref="G27">VLOOKUP(VLOOKUP(F27,J:K,2,0),$M$2:$U$9,E27+2,0)</f>
        <v>0.003</v>
      </c>
      <c r="H27" s="16"/>
      <c r="I27" s="16"/>
      <c r="J27" s="17" t="s">
        <v>80</v>
      </c>
      <c r="K27" s="17" t="s">
        <v>36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 t="s">
        <v>81</v>
      </c>
      <c r="B28" s="9">
        <v>37.0</v>
      </c>
      <c r="C28" s="13">
        <v>33.5</v>
      </c>
      <c r="D28" s="13">
        <f t="shared" si="1"/>
        <v>2680</v>
      </c>
      <c r="E28" s="14">
        <v>5.0</v>
      </c>
      <c r="F28" s="9" t="s">
        <v>82</v>
      </c>
      <c r="G28" s="15">
        <f t="array" ref="G28">VLOOKUP(VLOOKUP(F28,J:K,2,0),$M$2:$U$9,E28+2,0)</f>
        <v>0.004</v>
      </c>
      <c r="H28" s="16"/>
      <c r="I28" s="16"/>
      <c r="J28" s="17" t="s">
        <v>29</v>
      </c>
      <c r="K28" s="17" t="s">
        <v>27</v>
      </c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 t="s">
        <v>83</v>
      </c>
      <c r="B29" s="9">
        <v>33.0</v>
      </c>
      <c r="C29" s="13">
        <v>19.39</v>
      </c>
      <c r="D29" s="13">
        <f t="shared" si="1"/>
        <v>1551.2</v>
      </c>
      <c r="E29" s="14">
        <v>7.0</v>
      </c>
      <c r="F29" s="9" t="s">
        <v>84</v>
      </c>
      <c r="G29" s="15">
        <f t="array" ref="G29">VLOOKUP(VLOOKUP(F29,J:K,2,0),$M$2:$U$9,E29+2,0)</f>
        <v>0.002</v>
      </c>
      <c r="H29" s="16"/>
      <c r="I29" s="16"/>
      <c r="J29" s="17" t="s">
        <v>85</v>
      </c>
      <c r="K29" s="17" t="s">
        <v>36</v>
      </c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 t="s">
        <v>86</v>
      </c>
      <c r="B30" s="9">
        <v>43.0</v>
      </c>
      <c r="C30" s="13">
        <v>20.37</v>
      </c>
      <c r="D30" s="13">
        <f t="shared" si="1"/>
        <v>1629.6</v>
      </c>
      <c r="E30" s="14">
        <v>1.0</v>
      </c>
      <c r="F30" s="9" t="s">
        <v>87</v>
      </c>
      <c r="G30" s="15">
        <f t="array" ref="G30">VLOOKUP(VLOOKUP(F30,J:K,2,0),$M$2:$U$9,E30+2,0)</f>
        <v>0.011</v>
      </c>
      <c r="H30" s="16"/>
      <c r="I30" s="16"/>
      <c r="J30" s="17" t="s">
        <v>48</v>
      </c>
      <c r="K30" s="17" t="s">
        <v>27</v>
      </c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 t="s">
        <v>88</v>
      </c>
      <c r="B31" s="9">
        <v>35.0</v>
      </c>
      <c r="C31" s="13">
        <v>23.38</v>
      </c>
      <c r="D31" s="13">
        <f t="shared" si="1"/>
        <v>1870.4</v>
      </c>
      <c r="E31" s="14">
        <v>3.0</v>
      </c>
      <c r="F31" s="9" t="s">
        <v>39</v>
      </c>
      <c r="G31" s="15">
        <f t="array" ref="G31">VLOOKUP(VLOOKUP(F31,J:K,2,0),$M$2:$U$9,E31+2,0)</f>
        <v>0.007</v>
      </c>
      <c r="H31" s="16"/>
      <c r="I31" s="16"/>
      <c r="J31" s="17" t="s">
        <v>89</v>
      </c>
      <c r="K31" s="17" t="s">
        <v>35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 t="s">
        <v>90</v>
      </c>
      <c r="B32" s="9">
        <v>44.0</v>
      </c>
      <c r="C32" s="13">
        <v>36.79</v>
      </c>
      <c r="D32" s="13">
        <f t="shared" si="1"/>
        <v>2943.2</v>
      </c>
      <c r="E32" s="14">
        <v>5.0</v>
      </c>
      <c r="F32" s="9" t="s">
        <v>68</v>
      </c>
      <c r="G32" s="15">
        <f t="array" ref="G32">VLOOKUP(VLOOKUP(F32,J:K,2,0),$M$2:$U$9,E32+2,0)</f>
        <v>0.005</v>
      </c>
      <c r="H32" s="16"/>
      <c r="I32" s="16"/>
      <c r="J32" s="17" t="s">
        <v>91</v>
      </c>
      <c r="K32" s="17" t="s">
        <v>31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 t="s">
        <v>92</v>
      </c>
      <c r="B33" s="9">
        <v>30.0</v>
      </c>
      <c r="C33" s="13">
        <v>21.62</v>
      </c>
      <c r="D33" s="13">
        <f t="shared" si="1"/>
        <v>1729.6</v>
      </c>
      <c r="E33" s="14">
        <v>0.0</v>
      </c>
      <c r="F33" s="9" t="s">
        <v>61</v>
      </c>
      <c r="G33" s="15">
        <f t="array" ref="G33">VLOOKUP(VLOOKUP(F33,J:K,2,0),$M$2:$U$9,E33+2,0)</f>
        <v>0.00975</v>
      </c>
      <c r="H33" s="16"/>
      <c r="I33" s="16"/>
      <c r="J33" s="17" t="s">
        <v>63</v>
      </c>
      <c r="K33" s="17" t="s">
        <v>20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 t="s">
        <v>93</v>
      </c>
      <c r="B34" s="9">
        <v>32.0</v>
      </c>
      <c r="C34" s="13">
        <v>19.61</v>
      </c>
      <c r="D34" s="13">
        <f t="shared" si="1"/>
        <v>1568.8</v>
      </c>
      <c r="E34" s="14">
        <v>7.0</v>
      </c>
      <c r="F34" s="9" t="s">
        <v>94</v>
      </c>
      <c r="G34" s="15">
        <f t="array" ref="G34">VLOOKUP(VLOOKUP(F34,J:K,2,0),$M$2:$U$9,E34+2,0)</f>
        <v>0.002</v>
      </c>
      <c r="H34" s="16"/>
      <c r="I34" s="16"/>
      <c r="J34" s="17" t="s">
        <v>95</v>
      </c>
      <c r="K34" s="17" t="s">
        <v>31</v>
      </c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 t="s">
        <v>96</v>
      </c>
      <c r="B35" s="9">
        <v>40.0</v>
      </c>
      <c r="C35" s="13">
        <v>37.62</v>
      </c>
      <c r="D35" s="13">
        <f t="shared" si="1"/>
        <v>3009.6</v>
      </c>
      <c r="E35" s="14">
        <v>7.0</v>
      </c>
      <c r="F35" s="9" t="s">
        <v>53</v>
      </c>
      <c r="G35" s="15">
        <f t="array" ref="G35">VLOOKUP(VLOOKUP(F35,J:K,2,0),$M$2:$U$9,E35+2,0)</f>
        <v>0.002</v>
      </c>
      <c r="H35" s="16"/>
      <c r="I35" s="16"/>
      <c r="J35" s="17" t="s">
        <v>50</v>
      </c>
      <c r="K35" s="17" t="s">
        <v>12</v>
      </c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 t="s">
        <v>97</v>
      </c>
      <c r="B36" s="9">
        <v>36.0</v>
      </c>
      <c r="C36" s="13">
        <v>28.75</v>
      </c>
      <c r="D36" s="13">
        <f t="shared" si="1"/>
        <v>2300</v>
      </c>
      <c r="E36" s="14">
        <v>5.0</v>
      </c>
      <c r="F36" s="9" t="s">
        <v>26</v>
      </c>
      <c r="G36" s="15">
        <f t="array" ref="G36">VLOOKUP(VLOOKUP(F36,J:K,2,0),$M$2:$U$9,E36+2,0)</f>
        <v>0.005</v>
      </c>
      <c r="H36" s="16"/>
      <c r="I36" s="16"/>
      <c r="J36" s="17" t="s">
        <v>73</v>
      </c>
      <c r="K36" s="17" t="s">
        <v>36</v>
      </c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 t="s">
        <v>98</v>
      </c>
      <c r="B37" s="9">
        <v>34.0</v>
      </c>
      <c r="C37" s="13">
        <v>31.5</v>
      </c>
      <c r="D37" s="13">
        <f t="shared" si="1"/>
        <v>2520</v>
      </c>
      <c r="E37" s="14">
        <v>2.0</v>
      </c>
      <c r="F37" s="9" t="s">
        <v>95</v>
      </c>
      <c r="G37" s="15">
        <f t="array" ref="G37">VLOOKUP(VLOOKUP(F37,J:K,2,0),$M$2:$U$9,E37+2,0)</f>
        <v>0.009</v>
      </c>
      <c r="H37" s="16"/>
      <c r="I37" s="16"/>
      <c r="J37" s="17" t="s">
        <v>99</v>
      </c>
      <c r="K37" s="17" t="s">
        <v>36</v>
      </c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 t="s">
        <v>100</v>
      </c>
      <c r="B38" s="9">
        <v>33.0</v>
      </c>
      <c r="C38" s="13">
        <v>30.24</v>
      </c>
      <c r="D38" s="13">
        <f t="shared" si="1"/>
        <v>2419.2</v>
      </c>
      <c r="E38" s="14">
        <v>0.0</v>
      </c>
      <c r="F38" s="9" t="s">
        <v>14</v>
      </c>
      <c r="G38" s="15">
        <f t="array" ref="G38">VLOOKUP(VLOOKUP(F38,J:K,2,0),$M$2:$U$9,E38+2,0)</f>
        <v>0.01425</v>
      </c>
      <c r="H38" s="16"/>
      <c r="I38" s="16"/>
      <c r="J38" s="17" t="s">
        <v>33</v>
      </c>
      <c r="K38" s="17" t="s">
        <v>20</v>
      </c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 t="s">
        <v>101</v>
      </c>
      <c r="B39" s="9">
        <v>31.0</v>
      </c>
      <c r="C39" s="13">
        <v>35.8</v>
      </c>
      <c r="D39" s="13">
        <f t="shared" si="1"/>
        <v>2864</v>
      </c>
      <c r="E39" s="14">
        <v>3.0</v>
      </c>
      <c r="F39" s="9" t="s">
        <v>80</v>
      </c>
      <c r="G39" s="15">
        <f t="array" ref="G39">VLOOKUP(VLOOKUP(F39,J:K,2,0),$M$2:$U$9,E39+2,0)</f>
        <v>0.006</v>
      </c>
      <c r="H39" s="16"/>
      <c r="I39" s="16"/>
      <c r="J39" s="17" t="s">
        <v>68</v>
      </c>
      <c r="K39" s="17" t="s">
        <v>16</v>
      </c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 t="s">
        <v>102</v>
      </c>
      <c r="B40" s="9">
        <v>33.0</v>
      </c>
      <c r="C40" s="13">
        <v>27.99</v>
      </c>
      <c r="D40" s="13">
        <f t="shared" si="1"/>
        <v>2239.2</v>
      </c>
      <c r="E40" s="14">
        <v>2.0</v>
      </c>
      <c r="F40" s="9" t="s">
        <v>56</v>
      </c>
      <c r="G40" s="15">
        <f t="array" ref="G40">VLOOKUP(VLOOKUP(F40,J:K,2,0),$M$2:$U$9,E40+2,0)</f>
        <v>0.007</v>
      </c>
      <c r="H40" s="16"/>
      <c r="I40" s="16"/>
      <c r="J40" s="17" t="s">
        <v>87</v>
      </c>
      <c r="K40" s="17" t="s">
        <v>31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 t="s">
        <v>103</v>
      </c>
      <c r="B41" s="9">
        <v>42.0</v>
      </c>
      <c r="C41" s="13">
        <v>29.66</v>
      </c>
      <c r="D41" s="13">
        <f t="shared" si="1"/>
        <v>2372.8</v>
      </c>
      <c r="E41" s="14">
        <v>4.0</v>
      </c>
      <c r="F41" s="9" t="s">
        <v>91</v>
      </c>
      <c r="G41" s="15">
        <f t="array" ref="G41">VLOOKUP(VLOOKUP(F41,J:K,2,0),$M$2:$U$9,E41+2,0)</f>
        <v>0.006</v>
      </c>
      <c r="H41" s="16"/>
      <c r="I41" s="16"/>
      <c r="J41" s="17" t="s">
        <v>45</v>
      </c>
      <c r="K41" s="17" t="s">
        <v>35</v>
      </c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 t="s">
        <v>104</v>
      </c>
      <c r="B42" s="9">
        <v>39.0</v>
      </c>
      <c r="C42" s="13">
        <v>30.81</v>
      </c>
      <c r="D42" s="13">
        <f t="shared" si="1"/>
        <v>2464.8</v>
      </c>
      <c r="E42" s="14">
        <v>5.0</v>
      </c>
      <c r="F42" s="9" t="s">
        <v>45</v>
      </c>
      <c r="G42" s="15">
        <f t="array" ref="G42">VLOOKUP(VLOOKUP(F42,J:K,2,0),$M$2:$U$9,E42+2,0)</f>
        <v>0.004</v>
      </c>
      <c r="H42" s="16"/>
      <c r="I42" s="16"/>
      <c r="J42" s="17" t="s">
        <v>84</v>
      </c>
      <c r="K42" s="17" t="s">
        <v>12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 t="s">
        <v>105</v>
      </c>
      <c r="B43" s="9">
        <v>41.0</v>
      </c>
      <c r="C43" s="13">
        <v>19.3</v>
      </c>
      <c r="D43" s="13">
        <f t="shared" si="1"/>
        <v>1544</v>
      </c>
      <c r="E43" s="14">
        <v>3.0</v>
      </c>
      <c r="F43" s="9" t="s">
        <v>30</v>
      </c>
      <c r="G43" s="15">
        <f t="array" ref="G43">VLOOKUP(VLOOKUP(F43,J:K,2,0),$M$2:$U$9,E43+2,0)</f>
        <v>0.005</v>
      </c>
      <c r="H43" s="16"/>
      <c r="I43" s="16"/>
      <c r="J43" s="17" t="s">
        <v>106</v>
      </c>
      <c r="K43" s="17" t="s">
        <v>36</v>
      </c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 t="s">
        <v>107</v>
      </c>
      <c r="B44" s="9">
        <v>43.0</v>
      </c>
      <c r="C44" s="13">
        <v>19.09</v>
      </c>
      <c r="D44" s="13">
        <f t="shared" si="1"/>
        <v>1527.2</v>
      </c>
      <c r="E44" s="14">
        <v>0.0</v>
      </c>
      <c r="F44" s="9" t="s">
        <v>91</v>
      </c>
      <c r="G44" s="15">
        <f t="array" ref="G44">VLOOKUP(VLOOKUP(F44,J:K,2,0),$M$2:$U$9,E44+2,0)</f>
        <v>0.01425</v>
      </c>
      <c r="H44" s="16"/>
      <c r="I44" s="16"/>
      <c r="J44" s="17" t="s">
        <v>38</v>
      </c>
      <c r="K44" s="17" t="s">
        <v>12</v>
      </c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 t="s">
        <v>108</v>
      </c>
      <c r="B45" s="9">
        <v>41.0</v>
      </c>
      <c r="C45" s="13">
        <v>25.0</v>
      </c>
      <c r="D45" s="13">
        <f t="shared" si="1"/>
        <v>2000</v>
      </c>
      <c r="E45" s="14">
        <v>5.0</v>
      </c>
      <c r="F45" s="9" t="s">
        <v>39</v>
      </c>
      <c r="G45" s="15">
        <f t="array" ref="G45">VLOOKUP(VLOOKUP(F45,J:K,2,0),$M$2:$U$9,E45+2,0)</f>
        <v>0.005</v>
      </c>
      <c r="H45" s="16"/>
      <c r="I45" s="16"/>
      <c r="J45" s="17" t="s">
        <v>94</v>
      </c>
      <c r="K45" s="17" t="s">
        <v>20</v>
      </c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 t="s">
        <v>109</v>
      </c>
      <c r="B46" s="9">
        <v>42.0</v>
      </c>
      <c r="C46" s="13">
        <v>33.12</v>
      </c>
      <c r="D46" s="13">
        <f t="shared" si="1"/>
        <v>2649.6</v>
      </c>
      <c r="E46" s="14">
        <v>0.0</v>
      </c>
      <c r="F46" s="9" t="s">
        <v>22</v>
      </c>
      <c r="G46" s="15">
        <f t="array" ref="G46">VLOOKUP(VLOOKUP(F46,J:K,2,0),$M$2:$U$9,E46+2,0)</f>
        <v>0.0108</v>
      </c>
      <c r="H46" s="16"/>
      <c r="I46" s="16"/>
      <c r="J46" s="17" t="s">
        <v>52</v>
      </c>
      <c r="K46" s="17" t="s">
        <v>27</v>
      </c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 t="s">
        <v>110</v>
      </c>
      <c r="B47" s="9">
        <v>34.0</v>
      </c>
      <c r="C47" s="13">
        <v>30.62</v>
      </c>
      <c r="D47" s="13">
        <f t="shared" si="1"/>
        <v>2449.6</v>
      </c>
      <c r="E47" s="14">
        <v>0.0</v>
      </c>
      <c r="F47" s="9" t="s">
        <v>87</v>
      </c>
      <c r="G47" s="15">
        <f t="array" ref="G47">VLOOKUP(VLOOKUP(F47,J:K,2,0),$M$2:$U$9,E47+2,0)</f>
        <v>0.01425</v>
      </c>
      <c r="H47" s="16"/>
      <c r="I47" s="16"/>
      <c r="J47" s="17" t="s">
        <v>82</v>
      </c>
      <c r="K47" s="17" t="s">
        <v>35</v>
      </c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 t="s">
        <v>111</v>
      </c>
      <c r="B48" s="9">
        <v>42.0</v>
      </c>
      <c r="C48" s="13">
        <v>37.79</v>
      </c>
      <c r="D48" s="13">
        <f t="shared" si="1"/>
        <v>3023.2</v>
      </c>
      <c r="E48" s="14">
        <v>0.0</v>
      </c>
      <c r="F48" s="9" t="s">
        <v>10</v>
      </c>
      <c r="G48" s="15">
        <f t="array" ref="G48">VLOOKUP(VLOOKUP(F48,J:K,2,0),$M$2:$U$9,E48+2,0)</f>
        <v>0.00975</v>
      </c>
      <c r="H48" s="16"/>
      <c r="I48" s="16"/>
      <c r="J48" s="17" t="s">
        <v>60</v>
      </c>
      <c r="K48" s="17" t="s">
        <v>31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 t="s">
        <v>112</v>
      </c>
      <c r="B49" s="9">
        <v>35.0</v>
      </c>
      <c r="C49" s="13">
        <v>28.42</v>
      </c>
      <c r="D49" s="13">
        <f t="shared" si="1"/>
        <v>2273.6</v>
      </c>
      <c r="E49" s="14">
        <v>6.0</v>
      </c>
      <c r="F49" s="9" t="s">
        <v>33</v>
      </c>
      <c r="G49" s="15">
        <f t="array" ref="G49">VLOOKUP(VLOOKUP(F49,J:K,2,0),$M$2:$U$9,E49+2,0)</f>
        <v>0.002</v>
      </c>
      <c r="H49" s="16"/>
      <c r="I49" s="16"/>
      <c r="J49" s="17" t="s">
        <v>25</v>
      </c>
      <c r="K49" s="17" t="s">
        <v>16</v>
      </c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 t="s">
        <v>113</v>
      </c>
      <c r="B50" s="9">
        <v>36.0</v>
      </c>
      <c r="C50" s="13">
        <v>24.44</v>
      </c>
      <c r="D50" s="13">
        <f t="shared" si="1"/>
        <v>1955.2</v>
      </c>
      <c r="E50" s="14">
        <v>7.0</v>
      </c>
      <c r="F50" s="9" t="s">
        <v>23</v>
      </c>
      <c r="G50" s="15">
        <f t="array" ref="G50">VLOOKUP(VLOOKUP(F50,J:K,2,0),$M$2:$U$9,E50+2,0)</f>
        <v>0.002</v>
      </c>
      <c r="H50" s="16"/>
      <c r="I50" s="16"/>
      <c r="J50" s="17" t="s">
        <v>41</v>
      </c>
      <c r="K50" s="17" t="s">
        <v>31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 t="s">
        <v>114</v>
      </c>
      <c r="B51" s="9">
        <v>48.0</v>
      </c>
      <c r="C51" s="13">
        <v>27.03</v>
      </c>
      <c r="D51" s="13">
        <f t="shared" si="1"/>
        <v>2162.4</v>
      </c>
      <c r="E51" s="14">
        <v>2.0</v>
      </c>
      <c r="F51" s="9" t="s">
        <v>50</v>
      </c>
      <c r="G51" s="15">
        <f t="array" ref="G51">VLOOKUP(VLOOKUP(F51,J:K,2,0),$M$2:$U$9,E51+2,0)</f>
        <v>0.006</v>
      </c>
      <c r="H51" s="16"/>
      <c r="I51" s="16"/>
      <c r="J51" s="17" t="s">
        <v>115</v>
      </c>
      <c r="K51" s="17" t="s">
        <v>36</v>
      </c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 t="s">
        <v>116</v>
      </c>
      <c r="B52" s="9">
        <v>30.0</v>
      </c>
      <c r="C52" s="13">
        <v>32.46</v>
      </c>
      <c r="D52" s="13">
        <f t="shared" si="1"/>
        <v>2596.8</v>
      </c>
      <c r="E52" s="14">
        <v>2.0</v>
      </c>
      <c r="F52" s="9" t="s">
        <v>69</v>
      </c>
      <c r="G52" s="15">
        <f t="array" ref="G52">VLOOKUP(VLOOKUP(F52,J:K,2,0),$M$2:$U$9,E52+2,0)</f>
        <v>0.009</v>
      </c>
      <c r="H52" s="16"/>
      <c r="I52" s="16"/>
      <c r="J52" s="17" t="s">
        <v>117</v>
      </c>
      <c r="K52" s="17" t="s">
        <v>27</v>
      </c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 t="s">
        <v>118</v>
      </c>
      <c r="B53" s="9">
        <v>38.0</v>
      </c>
      <c r="C53" s="13">
        <v>33.33</v>
      </c>
      <c r="D53" s="13">
        <f t="shared" si="1"/>
        <v>2666.4</v>
      </c>
      <c r="E53" s="14">
        <v>6.0</v>
      </c>
      <c r="F53" s="9" t="s">
        <v>26</v>
      </c>
      <c r="G53" s="15">
        <f t="array" ref="G53">VLOOKUP(VLOOKUP(F53,J:K,2,0),$M$2:$U$9,E53+2,0)</f>
        <v>0.004</v>
      </c>
      <c r="H53" s="16"/>
      <c r="I53" s="16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 t="s">
        <v>119</v>
      </c>
      <c r="B54" s="9">
        <v>37.0</v>
      </c>
      <c r="C54" s="13">
        <v>30.84</v>
      </c>
      <c r="D54" s="13">
        <f t="shared" si="1"/>
        <v>2467.2</v>
      </c>
      <c r="E54" s="14">
        <v>7.0</v>
      </c>
      <c r="F54" s="9" t="s">
        <v>99</v>
      </c>
      <c r="G54" s="15">
        <f t="array" ref="G54">VLOOKUP(VLOOKUP(F54,J:K,2,0),$M$2:$U$9,E54+2,0)</f>
        <v>0.002</v>
      </c>
      <c r="H54" s="16"/>
      <c r="I54" s="16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 t="s">
        <v>120</v>
      </c>
      <c r="B55" s="9">
        <v>38.0</v>
      </c>
      <c r="C55" s="13">
        <v>22.55</v>
      </c>
      <c r="D55" s="13">
        <f t="shared" si="1"/>
        <v>1804</v>
      </c>
      <c r="E55" s="14">
        <v>6.0</v>
      </c>
      <c r="F55" s="9" t="s">
        <v>53</v>
      </c>
      <c r="G55" s="15">
        <f t="array" ref="G55">VLOOKUP(VLOOKUP(F55,J:K,2,0),$M$2:$U$9,E55+2,0)</f>
        <v>0.003</v>
      </c>
      <c r="H55" s="16"/>
      <c r="I55" s="16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 t="s">
        <v>121</v>
      </c>
      <c r="B56" s="9">
        <v>30.0</v>
      </c>
      <c r="C56" s="13">
        <v>21.88</v>
      </c>
      <c r="D56" s="13">
        <f t="shared" si="1"/>
        <v>1750.4</v>
      </c>
      <c r="E56" s="14">
        <v>5.0</v>
      </c>
      <c r="F56" s="9" t="s">
        <v>56</v>
      </c>
      <c r="G56" s="15">
        <f t="array" ref="G56">VLOOKUP(VLOOKUP(F56,J:K,2,0),$M$2:$U$9,E56+2,0)</f>
        <v>0.004</v>
      </c>
      <c r="H56" s="16"/>
      <c r="I56" s="16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 t="s">
        <v>122</v>
      </c>
      <c r="B57" s="9">
        <v>31.0</v>
      </c>
      <c r="C57" s="13">
        <v>23.54</v>
      </c>
      <c r="D57" s="13">
        <f t="shared" si="1"/>
        <v>1883.2</v>
      </c>
      <c r="E57" s="14">
        <v>5.0</v>
      </c>
      <c r="F57" s="9" t="s">
        <v>66</v>
      </c>
      <c r="G57" s="15">
        <f t="array" ref="G57">VLOOKUP(VLOOKUP(F57,J:K,2,0),$M$2:$U$9,E57+2,0)</f>
        <v>0.004</v>
      </c>
      <c r="H57" s="16"/>
      <c r="I57" s="16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 t="s">
        <v>123</v>
      </c>
      <c r="B58" s="9">
        <v>36.0</v>
      </c>
      <c r="C58" s="13">
        <v>20.07</v>
      </c>
      <c r="D58" s="13">
        <f t="shared" si="1"/>
        <v>1605.6</v>
      </c>
      <c r="E58" s="14">
        <v>6.0</v>
      </c>
      <c r="F58" s="9" t="s">
        <v>85</v>
      </c>
      <c r="G58" s="15">
        <f t="array" ref="G58">VLOOKUP(VLOOKUP(F58,J:K,2,0),$M$2:$U$9,E58+2,0)</f>
        <v>0.003</v>
      </c>
      <c r="H58" s="16"/>
      <c r="I58" s="16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 t="s">
        <v>124</v>
      </c>
      <c r="B59" s="9">
        <v>43.0</v>
      </c>
      <c r="C59" s="13">
        <v>21.19</v>
      </c>
      <c r="D59" s="13">
        <f t="shared" si="1"/>
        <v>1695.2</v>
      </c>
      <c r="E59" s="14">
        <v>1.0</v>
      </c>
      <c r="F59" s="9" t="s">
        <v>10</v>
      </c>
      <c r="G59" s="15">
        <f t="array" ref="G59">VLOOKUP(VLOOKUP(F59,J:K,2,0),$M$2:$U$9,E59+2,0)</f>
        <v>0.008</v>
      </c>
      <c r="H59" s="16"/>
      <c r="I59" s="16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 t="s">
        <v>125</v>
      </c>
      <c r="B60" s="9">
        <v>36.0</v>
      </c>
      <c r="C60" s="13">
        <v>30.06</v>
      </c>
      <c r="D60" s="13">
        <f t="shared" si="1"/>
        <v>2404.8</v>
      </c>
      <c r="E60" s="14">
        <v>6.0</v>
      </c>
      <c r="F60" s="9" t="s">
        <v>85</v>
      </c>
      <c r="G60" s="15">
        <f t="array" ref="G60">VLOOKUP(VLOOKUP(F60,J:K,2,0),$M$2:$U$9,E60+2,0)</f>
        <v>0.003</v>
      </c>
      <c r="H60" s="16"/>
      <c r="I60" s="16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 t="s">
        <v>126</v>
      </c>
      <c r="B61" s="9">
        <v>44.0</v>
      </c>
      <c r="C61" s="13">
        <v>23.33</v>
      </c>
      <c r="D61" s="13">
        <f t="shared" si="1"/>
        <v>1866.4</v>
      </c>
      <c r="E61" s="14">
        <v>2.0</v>
      </c>
      <c r="F61" s="9" t="s">
        <v>48</v>
      </c>
      <c r="G61" s="15">
        <f t="array" ref="G61">VLOOKUP(VLOOKUP(F61,J:K,2,0),$M$2:$U$9,E61+2,0)</f>
        <v>0.006</v>
      </c>
      <c r="H61" s="16"/>
      <c r="I61" s="16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 t="s">
        <v>127</v>
      </c>
      <c r="B62" s="9">
        <v>40.0</v>
      </c>
      <c r="C62" s="13">
        <v>31.0</v>
      </c>
      <c r="D62" s="13">
        <f t="shared" si="1"/>
        <v>2480</v>
      </c>
      <c r="E62" s="14">
        <v>2.0</v>
      </c>
      <c r="F62" s="9" t="s">
        <v>43</v>
      </c>
      <c r="G62" s="15">
        <f t="array" ref="G62">VLOOKUP(VLOOKUP(F62,J:K,2,0),$M$2:$U$9,E62+2,0)</f>
        <v>0.006</v>
      </c>
      <c r="H62" s="16"/>
      <c r="I62" s="16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 t="s">
        <v>128</v>
      </c>
      <c r="B63" s="9">
        <v>38.0</v>
      </c>
      <c r="C63" s="13">
        <v>34.84</v>
      </c>
      <c r="D63" s="13">
        <f t="shared" si="1"/>
        <v>2787.2</v>
      </c>
      <c r="E63" s="14">
        <v>4.0</v>
      </c>
      <c r="F63" s="9" t="s">
        <v>94</v>
      </c>
      <c r="G63" s="15">
        <f t="array" ref="G63">VLOOKUP(VLOOKUP(F63,J:K,2,0),$M$2:$U$9,E63+2,0)</f>
        <v>0.004</v>
      </c>
      <c r="H63" s="16"/>
      <c r="I63" s="16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 t="s">
        <v>129</v>
      </c>
      <c r="B64" s="9">
        <v>35.0</v>
      </c>
      <c r="C64" s="13">
        <v>27.36</v>
      </c>
      <c r="D64" s="13">
        <f t="shared" si="1"/>
        <v>2188.8</v>
      </c>
      <c r="E64" s="14">
        <v>4.0</v>
      </c>
      <c r="F64" s="9" t="s">
        <v>73</v>
      </c>
      <c r="G64" s="15">
        <f t="array" ref="G64">VLOOKUP(VLOOKUP(F64,J:K,2,0),$M$2:$U$9,E64+2,0)</f>
        <v>0.005</v>
      </c>
      <c r="H64" s="16"/>
      <c r="I64" s="16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 t="s">
        <v>130</v>
      </c>
      <c r="B65" s="9">
        <v>33.0</v>
      </c>
      <c r="C65" s="13">
        <v>24.09</v>
      </c>
      <c r="D65" s="13">
        <f t="shared" si="1"/>
        <v>1927.2</v>
      </c>
      <c r="E65" s="14">
        <v>6.0</v>
      </c>
      <c r="F65" s="9" t="s">
        <v>18</v>
      </c>
      <c r="G65" s="15">
        <f t="array" ref="G65">VLOOKUP(VLOOKUP(F65,J:K,2,0),$M$2:$U$9,E65+2,0)</f>
        <v>0.004</v>
      </c>
      <c r="H65" s="16"/>
      <c r="I65" s="16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 t="s">
        <v>131</v>
      </c>
      <c r="B66" s="9">
        <v>38.0</v>
      </c>
      <c r="C66" s="13">
        <v>32.1</v>
      </c>
      <c r="D66" s="13">
        <f t="shared" si="1"/>
        <v>2568</v>
      </c>
      <c r="E66" s="14">
        <v>5.0</v>
      </c>
      <c r="F66" s="9" t="s">
        <v>78</v>
      </c>
      <c r="G66" s="15">
        <f t="array" ref="G66">VLOOKUP(VLOOKUP(F66,J:K,2,0),$M$2:$U$9,E66+2,0)</f>
        <v>0.003</v>
      </c>
      <c r="H66" s="16"/>
      <c r="I66" s="16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 t="s">
        <v>132</v>
      </c>
      <c r="B67" s="9">
        <v>33.0</v>
      </c>
      <c r="C67" s="13">
        <v>27.31</v>
      </c>
      <c r="D67" s="13">
        <f t="shared" si="1"/>
        <v>2184.8</v>
      </c>
      <c r="E67" s="14">
        <v>6.0</v>
      </c>
      <c r="F67" s="9" t="s">
        <v>99</v>
      </c>
      <c r="G67" s="15">
        <f t="array" ref="G67">VLOOKUP(VLOOKUP(F67,J:K,2,0),$M$2:$U$9,E67+2,0)</f>
        <v>0.003</v>
      </c>
      <c r="H67" s="16"/>
      <c r="I67" s="16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 t="s">
        <v>133</v>
      </c>
      <c r="B68" s="9">
        <v>39.0</v>
      </c>
      <c r="C68" s="13">
        <v>28.67</v>
      </c>
      <c r="D68" s="13">
        <f t="shared" si="1"/>
        <v>2293.6</v>
      </c>
      <c r="E68" s="14">
        <v>0.0</v>
      </c>
      <c r="F68" s="9" t="s">
        <v>23</v>
      </c>
      <c r="G68" s="15">
        <f t="array" ref="G68">VLOOKUP(VLOOKUP(F68,J:K,2,0),$M$2:$U$9,E68+2,0)</f>
        <v>0.00975</v>
      </c>
      <c r="H68" s="16"/>
      <c r="I68" s="16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 t="s">
        <v>134</v>
      </c>
      <c r="B69" s="9">
        <v>39.0</v>
      </c>
      <c r="C69" s="13">
        <v>33.07</v>
      </c>
      <c r="D69" s="13">
        <f t="shared" si="1"/>
        <v>2645.6</v>
      </c>
      <c r="E69" s="14">
        <v>6.0</v>
      </c>
      <c r="F69" s="9" t="s">
        <v>11</v>
      </c>
      <c r="G69" s="15">
        <f t="array" ref="G69">VLOOKUP(VLOOKUP(F69,J:K,2,0),$M$2:$U$9,E69+2,0)</f>
        <v>0.002</v>
      </c>
      <c r="H69" s="16"/>
      <c r="I69" s="16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 t="s">
        <v>135</v>
      </c>
      <c r="B70" s="9">
        <v>40.0</v>
      </c>
      <c r="C70" s="13">
        <v>20.47</v>
      </c>
      <c r="D70" s="13">
        <f t="shared" si="1"/>
        <v>1637.6</v>
      </c>
      <c r="E70" s="14">
        <v>4.0</v>
      </c>
      <c r="F70" s="9" t="s">
        <v>30</v>
      </c>
      <c r="G70" s="15">
        <f t="array" ref="G70">VLOOKUP(VLOOKUP(F70,J:K,2,0),$M$2:$U$9,E70+2,0)</f>
        <v>0.004</v>
      </c>
      <c r="H70" s="16"/>
      <c r="I70" s="16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 t="s">
        <v>136</v>
      </c>
      <c r="B71" s="9">
        <v>37.0</v>
      </c>
      <c r="C71" s="13">
        <v>18.3</v>
      </c>
      <c r="D71" s="13">
        <f t="shared" si="1"/>
        <v>1464</v>
      </c>
      <c r="E71" s="14">
        <v>1.0</v>
      </c>
      <c r="F71" s="9" t="s">
        <v>14</v>
      </c>
      <c r="G71" s="15">
        <f t="array" ref="G71">VLOOKUP(VLOOKUP(F71,J:K,2,0),$M$2:$U$9,E71+2,0)</f>
        <v>0.011</v>
      </c>
      <c r="H71" s="16"/>
      <c r="I71" s="16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 t="s">
        <v>137</v>
      </c>
      <c r="B72" s="9">
        <v>41.0</v>
      </c>
      <c r="C72" s="13">
        <v>24.93</v>
      </c>
      <c r="D72" s="13">
        <f t="shared" si="1"/>
        <v>1994.4</v>
      </c>
      <c r="E72" s="14">
        <v>2.0</v>
      </c>
      <c r="F72" s="9" t="s">
        <v>11</v>
      </c>
      <c r="G72" s="15">
        <f t="array" ref="G72">VLOOKUP(VLOOKUP(F72,J:K,2,0),$M$2:$U$9,E72+2,0)</f>
        <v>0.006</v>
      </c>
      <c r="H72" s="16"/>
      <c r="I72" s="16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 t="s">
        <v>138</v>
      </c>
      <c r="B73" s="9">
        <v>43.0</v>
      </c>
      <c r="C73" s="13">
        <v>31.98</v>
      </c>
      <c r="D73" s="13">
        <f t="shared" si="1"/>
        <v>2558.4</v>
      </c>
      <c r="E73" s="14">
        <v>2.0</v>
      </c>
      <c r="F73" s="9" t="s">
        <v>76</v>
      </c>
      <c r="G73" s="15">
        <f t="array" ref="G73">VLOOKUP(VLOOKUP(F73,J:K,2,0),$M$2:$U$9,E73+2,0)</f>
        <v>0.007</v>
      </c>
      <c r="H73" s="16"/>
      <c r="I73" s="16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 t="s">
        <v>139</v>
      </c>
      <c r="B74" s="9">
        <v>45.0</v>
      </c>
      <c r="C74" s="13">
        <v>32.56</v>
      </c>
      <c r="D74" s="13">
        <f t="shared" si="1"/>
        <v>2604.8</v>
      </c>
      <c r="E74" s="14">
        <v>4.0</v>
      </c>
      <c r="F74" s="9" t="s">
        <v>89</v>
      </c>
      <c r="G74" s="15">
        <f t="array" ref="G74">VLOOKUP(VLOOKUP(F74,J:K,2,0),$M$2:$U$9,E74+2,0)</f>
        <v>0.005</v>
      </c>
      <c r="H74" s="16"/>
      <c r="I74" s="16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 t="s">
        <v>140</v>
      </c>
      <c r="B75" s="9">
        <v>41.0</v>
      </c>
      <c r="C75" s="13">
        <v>21.73</v>
      </c>
      <c r="D75" s="13">
        <f t="shared" si="1"/>
        <v>1738.4</v>
      </c>
      <c r="E75" s="14">
        <v>7.0</v>
      </c>
      <c r="F75" s="9" t="s">
        <v>22</v>
      </c>
      <c r="G75" s="15">
        <f t="array" ref="G75">VLOOKUP(VLOOKUP(F75,J:K,2,0),$M$2:$U$9,E75+2,0)</f>
        <v>0.002</v>
      </c>
      <c r="H75" s="16"/>
      <c r="I75" s="16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 t="s">
        <v>141</v>
      </c>
      <c r="B76" s="9">
        <v>48.0</v>
      </c>
      <c r="C76" s="13">
        <v>19.18</v>
      </c>
      <c r="D76" s="13">
        <f t="shared" si="1"/>
        <v>1534.4</v>
      </c>
      <c r="E76" s="14">
        <v>5.0</v>
      </c>
      <c r="F76" s="9" t="s">
        <v>38</v>
      </c>
      <c r="G76" s="15">
        <f t="array" ref="G76">VLOOKUP(VLOOKUP(F76,J:K,2,0),$M$2:$U$9,E76+2,0)</f>
        <v>0.003</v>
      </c>
      <c r="H76" s="16"/>
      <c r="I76" s="16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 t="s">
        <v>142</v>
      </c>
      <c r="B77" s="9">
        <v>42.0</v>
      </c>
      <c r="C77" s="13">
        <v>28.8</v>
      </c>
      <c r="D77" s="13">
        <f t="shared" si="1"/>
        <v>2304</v>
      </c>
      <c r="E77" s="14">
        <v>5.0</v>
      </c>
      <c r="F77" s="9" t="s">
        <v>76</v>
      </c>
      <c r="G77" s="15">
        <f t="array" ref="G77">VLOOKUP(VLOOKUP(F77,J:K,2,0),$M$2:$U$9,E77+2,0)</f>
        <v>0.004</v>
      </c>
      <c r="H77" s="16"/>
      <c r="I77" s="16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 t="s">
        <v>143</v>
      </c>
      <c r="B78" s="9">
        <v>41.0</v>
      </c>
      <c r="C78" s="13">
        <v>21.51</v>
      </c>
      <c r="D78" s="13">
        <f t="shared" si="1"/>
        <v>1720.8</v>
      </c>
      <c r="E78" s="14">
        <v>5.0</v>
      </c>
      <c r="F78" s="9" t="s">
        <v>74</v>
      </c>
      <c r="G78" s="15">
        <f t="array" ref="G78">VLOOKUP(VLOOKUP(F78,J:K,2,0),$M$2:$U$9,E78+2,0)</f>
        <v>0.004</v>
      </c>
      <c r="H78" s="16"/>
      <c r="I78" s="16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 t="s">
        <v>144</v>
      </c>
      <c r="B79" s="9">
        <v>47.0</v>
      </c>
      <c r="C79" s="13">
        <v>32.98</v>
      </c>
      <c r="D79" s="13">
        <f t="shared" si="1"/>
        <v>2638.4</v>
      </c>
      <c r="E79" s="14">
        <v>1.0</v>
      </c>
      <c r="F79" s="9" t="s">
        <v>41</v>
      </c>
      <c r="G79" s="15">
        <f t="array" ref="G79">VLOOKUP(VLOOKUP(F79,J:K,2,0),$M$2:$U$9,E79+2,0)</f>
        <v>0.011</v>
      </c>
      <c r="H79" s="16"/>
      <c r="I79" s="16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 t="s">
        <v>145</v>
      </c>
      <c r="B80" s="9">
        <v>45.0</v>
      </c>
      <c r="C80" s="13">
        <v>20.21</v>
      </c>
      <c r="D80" s="13">
        <f t="shared" si="1"/>
        <v>1616.8</v>
      </c>
      <c r="E80" s="14">
        <v>3.0</v>
      </c>
      <c r="F80" s="9" t="s">
        <v>46</v>
      </c>
      <c r="G80" s="15">
        <f t="array" ref="G80">VLOOKUP(VLOOKUP(F80,J:K,2,0),$M$2:$U$9,E80+2,0)</f>
        <v>0.005</v>
      </c>
      <c r="H80" s="16"/>
      <c r="I80" s="16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 t="s">
        <v>146</v>
      </c>
      <c r="B81" s="9">
        <v>34.0</v>
      </c>
      <c r="C81" s="13">
        <v>25.88</v>
      </c>
      <c r="D81" s="13">
        <f t="shared" si="1"/>
        <v>2070.4</v>
      </c>
      <c r="E81" s="14">
        <v>0.0</v>
      </c>
      <c r="F81" s="9" t="s">
        <v>19</v>
      </c>
      <c r="G81" s="15">
        <f t="array" ref="G81">VLOOKUP(VLOOKUP(F81,J:K,2,0),$M$2:$U$9,E81+2,0)</f>
        <v>0.0105</v>
      </c>
      <c r="H81" s="16"/>
      <c r="I81" s="16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 t="s">
        <v>147</v>
      </c>
      <c r="B82" s="9">
        <v>44.0</v>
      </c>
      <c r="C82" s="13">
        <v>35.52</v>
      </c>
      <c r="D82" s="13">
        <f t="shared" si="1"/>
        <v>2841.6</v>
      </c>
      <c r="E82" s="14">
        <v>5.0</v>
      </c>
      <c r="F82" s="9" t="s">
        <v>19</v>
      </c>
      <c r="G82" s="15">
        <f t="array" ref="G82">VLOOKUP(VLOOKUP(F82,J:K,2,0),$M$2:$U$9,E82+2,0)</f>
        <v>0.003</v>
      </c>
      <c r="H82" s="16"/>
      <c r="I82" s="16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 t="s">
        <v>148</v>
      </c>
      <c r="B83" s="9">
        <v>48.0</v>
      </c>
      <c r="C83" s="13">
        <v>20.35</v>
      </c>
      <c r="D83" s="13">
        <f t="shared" si="1"/>
        <v>1628</v>
      </c>
      <c r="E83" s="14">
        <v>7.0</v>
      </c>
      <c r="F83" s="9" t="s">
        <v>89</v>
      </c>
      <c r="G83" s="15">
        <f t="array" ref="G83">VLOOKUP(VLOOKUP(F83,J:K,2,0),$M$2:$U$9,E83+2,0)</f>
        <v>0.002</v>
      </c>
      <c r="H83" s="16"/>
      <c r="I83" s="16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 t="s">
        <v>149</v>
      </c>
      <c r="B84" s="9">
        <v>48.0</v>
      </c>
      <c r="C84" s="13">
        <v>21.54</v>
      </c>
      <c r="D84" s="13">
        <f t="shared" si="1"/>
        <v>1723.2</v>
      </c>
      <c r="E84" s="14">
        <v>3.0</v>
      </c>
      <c r="F84" s="9" t="s">
        <v>95</v>
      </c>
      <c r="G84" s="15">
        <f t="array" ref="G84">VLOOKUP(VLOOKUP(F84,J:K,2,0),$M$2:$U$9,E84+2,0)</f>
        <v>0.007</v>
      </c>
      <c r="H84" s="16"/>
      <c r="I84" s="16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 t="s">
        <v>150</v>
      </c>
      <c r="B85" s="9">
        <v>31.0</v>
      </c>
      <c r="C85" s="13">
        <v>25.2</v>
      </c>
      <c r="D85" s="13">
        <f t="shared" si="1"/>
        <v>2016</v>
      </c>
      <c r="E85" s="14">
        <v>7.0</v>
      </c>
      <c r="F85" s="9" t="s">
        <v>117</v>
      </c>
      <c r="G85" s="15">
        <f t="array" ref="G85">VLOOKUP(VLOOKUP(F85,J:K,2,0),$M$2:$U$9,E85+2,0)</f>
        <v>0.002</v>
      </c>
      <c r="H85" s="16"/>
      <c r="I85" s="16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 t="s">
        <v>151</v>
      </c>
      <c r="B86" s="9">
        <v>47.0</v>
      </c>
      <c r="C86" s="13">
        <v>20.72</v>
      </c>
      <c r="D86" s="13">
        <f t="shared" si="1"/>
        <v>1657.6</v>
      </c>
      <c r="E86" s="14">
        <v>0.0</v>
      </c>
      <c r="F86" s="9" t="s">
        <v>106</v>
      </c>
      <c r="G86" s="15">
        <f t="array" ref="G86">VLOOKUP(VLOOKUP(F86,J:K,2,0),$M$2:$U$9,E86+2,0)</f>
        <v>0.0108</v>
      </c>
      <c r="H86" s="16"/>
      <c r="I86" s="16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 t="s">
        <v>152</v>
      </c>
      <c r="B87" s="9">
        <v>38.0</v>
      </c>
      <c r="C87" s="13">
        <v>36.56</v>
      </c>
      <c r="D87" s="13">
        <f t="shared" si="1"/>
        <v>2924.8</v>
      </c>
      <c r="E87" s="14">
        <v>4.0</v>
      </c>
      <c r="F87" s="9" t="s">
        <v>78</v>
      </c>
      <c r="G87" s="15">
        <f t="array" ref="G87">VLOOKUP(VLOOKUP(F87,J:K,2,0),$M$2:$U$9,E87+2,0)</f>
        <v>0.004</v>
      </c>
      <c r="H87" s="16"/>
      <c r="I87" s="16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 t="s">
        <v>153</v>
      </c>
      <c r="B88" s="9">
        <v>37.0</v>
      </c>
      <c r="C88" s="13">
        <v>23.93</v>
      </c>
      <c r="D88" s="13">
        <f t="shared" si="1"/>
        <v>1914.4</v>
      </c>
      <c r="E88" s="14">
        <v>1.0</v>
      </c>
      <c r="F88" s="9" t="s">
        <v>26</v>
      </c>
      <c r="G88" s="15">
        <f t="array" ref="G88">VLOOKUP(VLOOKUP(F88,J:K,2,0),$M$2:$U$9,E88+2,0)</f>
        <v>0.011</v>
      </c>
      <c r="H88" s="16"/>
      <c r="I88" s="16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 t="s">
        <v>154</v>
      </c>
      <c r="B89" s="9">
        <v>46.0</v>
      </c>
      <c r="C89" s="13">
        <v>20.54</v>
      </c>
      <c r="D89" s="13">
        <f t="shared" si="1"/>
        <v>1643.2</v>
      </c>
      <c r="E89" s="14">
        <v>7.0</v>
      </c>
      <c r="F89" s="9" t="s">
        <v>34</v>
      </c>
      <c r="G89" s="15">
        <f t="array" ref="G89">VLOOKUP(VLOOKUP(F89,J:K,2,0),$M$2:$U$9,E89+2,0)</f>
        <v>0.002</v>
      </c>
      <c r="H89" s="16"/>
      <c r="I89" s="16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 t="s">
        <v>155</v>
      </c>
      <c r="B90" s="9">
        <v>30.0</v>
      </c>
      <c r="C90" s="13">
        <v>23.4</v>
      </c>
      <c r="D90" s="13">
        <f t="shared" si="1"/>
        <v>1872</v>
      </c>
      <c r="E90" s="14">
        <v>7.0</v>
      </c>
      <c r="F90" s="9" t="s">
        <v>30</v>
      </c>
      <c r="G90" s="15">
        <f t="array" ref="G90">VLOOKUP(VLOOKUP(F90,J:K,2,0),$M$2:$U$9,E90+2,0)</f>
        <v>0.002</v>
      </c>
      <c r="H90" s="16"/>
      <c r="I90" s="16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 t="s">
        <v>156</v>
      </c>
      <c r="B91" s="9">
        <v>40.0</v>
      </c>
      <c r="C91" s="13">
        <v>34.72</v>
      </c>
      <c r="D91" s="13">
        <f t="shared" si="1"/>
        <v>2777.6</v>
      </c>
      <c r="E91" s="14">
        <v>3.0</v>
      </c>
      <c r="F91" s="9" t="s">
        <v>115</v>
      </c>
      <c r="G91" s="15">
        <f t="array" ref="G91">VLOOKUP(VLOOKUP(F91,J:K,2,0),$M$2:$U$9,E91+2,0)</f>
        <v>0.006</v>
      </c>
      <c r="H91" s="16"/>
      <c r="I91" s="16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 t="s">
        <v>157</v>
      </c>
      <c r="B92" s="9">
        <v>37.0</v>
      </c>
      <c r="C92" s="13">
        <v>19.53</v>
      </c>
      <c r="D92" s="13">
        <f t="shared" si="1"/>
        <v>1562.4</v>
      </c>
      <c r="E92" s="14">
        <v>1.0</v>
      </c>
      <c r="F92" s="9" t="s">
        <v>82</v>
      </c>
      <c r="G92" s="15">
        <f t="array" ref="G92">VLOOKUP(VLOOKUP(F92,J:K,2,0),$M$2:$U$9,E92+2,0)</f>
        <v>0.01</v>
      </c>
      <c r="H92" s="16"/>
      <c r="I92" s="16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 t="s">
        <v>158</v>
      </c>
      <c r="B93" s="9">
        <v>36.0</v>
      </c>
      <c r="C93" s="13">
        <v>19.97</v>
      </c>
      <c r="D93" s="13">
        <f t="shared" si="1"/>
        <v>1597.6</v>
      </c>
      <c r="E93" s="14">
        <v>1.0</v>
      </c>
      <c r="F93" s="9" t="s">
        <v>15</v>
      </c>
      <c r="G93" s="15">
        <f t="array" ref="G93">VLOOKUP(VLOOKUP(F93,J:K,2,0),$M$2:$U$9,E93+2,0)</f>
        <v>0.011</v>
      </c>
      <c r="H93" s="16"/>
      <c r="I93" s="16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 t="s">
        <v>159</v>
      </c>
      <c r="B94" s="9">
        <v>48.0</v>
      </c>
      <c r="C94" s="13">
        <v>35.17</v>
      </c>
      <c r="D94" s="13">
        <f t="shared" si="1"/>
        <v>2813.6</v>
      </c>
      <c r="E94" s="14">
        <v>1.0</v>
      </c>
      <c r="F94" s="9" t="s">
        <v>69</v>
      </c>
      <c r="G94" s="15">
        <f t="array" ref="G94">VLOOKUP(VLOOKUP(F94,J:K,2,0),$M$2:$U$9,E94+2,0)</f>
        <v>0.011</v>
      </c>
      <c r="H94" s="16"/>
      <c r="I94" s="16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 t="s">
        <v>160</v>
      </c>
      <c r="B95" s="9">
        <v>37.0</v>
      </c>
      <c r="C95" s="13">
        <v>34.64</v>
      </c>
      <c r="D95" s="13">
        <f t="shared" si="1"/>
        <v>2771.2</v>
      </c>
      <c r="E95" s="14">
        <v>4.0</v>
      </c>
      <c r="F95" s="9" t="s">
        <v>15</v>
      </c>
      <c r="G95" s="15">
        <f t="array" ref="G95">VLOOKUP(VLOOKUP(F95,J:K,2,0),$M$2:$U$9,E95+2,0)</f>
        <v>0.006</v>
      </c>
      <c r="H95" s="16"/>
      <c r="I95" s="16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 t="s">
        <v>161</v>
      </c>
      <c r="B96" s="9">
        <v>33.0</v>
      </c>
      <c r="C96" s="13">
        <v>34.69</v>
      </c>
      <c r="D96" s="13">
        <f t="shared" si="1"/>
        <v>2775.2</v>
      </c>
      <c r="E96" s="14">
        <v>3.0</v>
      </c>
      <c r="F96" s="9" t="s">
        <v>64</v>
      </c>
      <c r="G96" s="15">
        <f t="array" ref="G96">VLOOKUP(VLOOKUP(F96,J:K,2,0),$M$2:$U$9,E96+2,0)</f>
        <v>0.005</v>
      </c>
      <c r="H96" s="16"/>
      <c r="I96" s="16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 t="s">
        <v>162</v>
      </c>
      <c r="B97" s="9">
        <v>33.0</v>
      </c>
      <c r="C97" s="13">
        <v>36.37</v>
      </c>
      <c r="D97" s="13">
        <f t="shared" si="1"/>
        <v>2909.6</v>
      </c>
      <c r="E97" s="14">
        <v>7.0</v>
      </c>
      <c r="F97" s="9" t="s">
        <v>117</v>
      </c>
      <c r="G97" s="15">
        <f t="array" ref="G97">VLOOKUP(VLOOKUP(F97,J:K,2,0),$M$2:$U$9,E97+2,0)</f>
        <v>0.002</v>
      </c>
      <c r="H97" s="16"/>
      <c r="I97" s="16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 t="s">
        <v>163</v>
      </c>
      <c r="B98" s="9">
        <v>45.0</v>
      </c>
      <c r="C98" s="13">
        <v>20.24</v>
      </c>
      <c r="D98" s="13">
        <f t="shared" si="1"/>
        <v>1619.2</v>
      </c>
      <c r="E98" s="14">
        <v>1.0</v>
      </c>
      <c r="F98" s="9" t="s">
        <v>64</v>
      </c>
      <c r="G98" s="15">
        <f t="array" ref="G98">VLOOKUP(VLOOKUP(F98,J:K,2,0),$M$2:$U$9,E98+2,0)</f>
        <v>0.008</v>
      </c>
      <c r="H98" s="16"/>
      <c r="I98" s="16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 t="s">
        <v>164</v>
      </c>
      <c r="B99" s="9">
        <v>45.0</v>
      </c>
      <c r="C99" s="13">
        <v>28.59</v>
      </c>
      <c r="D99" s="13">
        <f t="shared" si="1"/>
        <v>2287.2</v>
      </c>
      <c r="E99" s="14">
        <v>4.0</v>
      </c>
      <c r="F99" s="9" t="s">
        <v>115</v>
      </c>
      <c r="G99" s="15">
        <f t="array" ref="G99">VLOOKUP(VLOOKUP(F99,J:K,2,0),$M$2:$U$9,E99+2,0)</f>
        <v>0.005</v>
      </c>
      <c r="H99" s="16"/>
      <c r="I99" s="16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 t="s">
        <v>165</v>
      </c>
      <c r="B100" s="9">
        <v>34.0</v>
      </c>
      <c r="C100" s="13">
        <v>19.76</v>
      </c>
      <c r="D100" s="13">
        <f t="shared" si="1"/>
        <v>1580.8</v>
      </c>
      <c r="E100" s="14">
        <v>6.0</v>
      </c>
      <c r="F100" s="9" t="s">
        <v>76</v>
      </c>
      <c r="G100" s="15">
        <f t="array" ref="G100">VLOOKUP(VLOOKUP(F100,J:K,2,0),$M$2:$U$9,E100+2,0)</f>
        <v>0.003</v>
      </c>
      <c r="H100" s="16"/>
      <c r="I100" s="16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 t="s">
        <v>166</v>
      </c>
      <c r="B101" s="9">
        <v>45.0</v>
      </c>
      <c r="C101" s="13">
        <v>27.34</v>
      </c>
      <c r="D101" s="13">
        <f t="shared" si="1"/>
        <v>2187.2</v>
      </c>
      <c r="E101" s="14">
        <v>6.0</v>
      </c>
      <c r="F101" s="9" t="s">
        <v>29</v>
      </c>
      <c r="G101" s="15">
        <f t="array" ref="G101">VLOOKUP(VLOOKUP(F101,J:K,2,0),$M$2:$U$9,E101+2,0)</f>
        <v>0.002</v>
      </c>
      <c r="H101" s="16"/>
      <c r="I101" s="16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 t="s">
        <v>167</v>
      </c>
      <c r="B102" s="9">
        <v>30.0</v>
      </c>
      <c r="C102" s="13">
        <v>25.3</v>
      </c>
      <c r="D102" s="13">
        <f t="shared" si="1"/>
        <v>2024</v>
      </c>
      <c r="E102" s="14">
        <v>2.0</v>
      </c>
      <c r="F102" s="9" t="s">
        <v>46</v>
      </c>
      <c r="G102" s="15">
        <f t="array" ref="G102">VLOOKUP(VLOOKUP(F102,J:K,2,0),$M$2:$U$9,E102+2,0)</f>
        <v>0.006</v>
      </c>
      <c r="H102" s="16"/>
      <c r="I102" s="16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 t="s">
        <v>168</v>
      </c>
      <c r="B103" s="9">
        <v>33.0</v>
      </c>
      <c r="C103" s="13">
        <v>37.66</v>
      </c>
      <c r="D103" s="13">
        <f t="shared" si="1"/>
        <v>3012.8</v>
      </c>
      <c r="E103" s="14">
        <v>3.0</v>
      </c>
      <c r="F103" s="9" t="s">
        <v>66</v>
      </c>
      <c r="G103" s="15">
        <f t="array" ref="G103">VLOOKUP(VLOOKUP(F103,J:K,2,0),$M$2:$U$9,E103+2,0)</f>
        <v>0.006</v>
      </c>
      <c r="H103" s="16"/>
      <c r="I103" s="16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 t="s">
        <v>169</v>
      </c>
      <c r="B104" s="9">
        <v>46.0</v>
      </c>
      <c r="C104" s="13">
        <v>23.99</v>
      </c>
      <c r="D104" s="13">
        <f t="shared" si="1"/>
        <v>1919.2</v>
      </c>
      <c r="E104" s="14">
        <v>3.0</v>
      </c>
      <c r="F104" s="9" t="s">
        <v>69</v>
      </c>
      <c r="G104" s="15">
        <f t="array" ref="G104">VLOOKUP(VLOOKUP(F104,J:K,2,0),$M$2:$U$9,E104+2,0)</f>
        <v>0.007</v>
      </c>
      <c r="H104" s="16"/>
      <c r="I104" s="16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 t="s">
        <v>170</v>
      </c>
      <c r="B105" s="9">
        <v>35.0</v>
      </c>
      <c r="C105" s="13">
        <v>29.37</v>
      </c>
      <c r="D105" s="13">
        <f t="shared" si="1"/>
        <v>2349.6</v>
      </c>
      <c r="E105" s="14">
        <v>1.0</v>
      </c>
      <c r="F105" s="9" t="s">
        <v>26</v>
      </c>
      <c r="G105" s="15">
        <f t="array" ref="G105">VLOOKUP(VLOOKUP(F105,J:K,2,0),$M$2:$U$9,E105+2,0)</f>
        <v>0.011</v>
      </c>
      <c r="H105" s="16"/>
      <c r="I105" s="16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 t="s">
        <v>171</v>
      </c>
      <c r="B106" s="9">
        <v>47.0</v>
      </c>
      <c r="C106" s="13">
        <v>28.75</v>
      </c>
      <c r="D106" s="13">
        <f t="shared" si="1"/>
        <v>2300</v>
      </c>
      <c r="E106" s="14">
        <v>5.0</v>
      </c>
      <c r="F106" s="9" t="s">
        <v>71</v>
      </c>
      <c r="G106" s="15">
        <f t="array" ref="G106">VLOOKUP(VLOOKUP(F106,J:K,2,0),$M$2:$U$9,E106+2,0)</f>
        <v>0.004</v>
      </c>
      <c r="H106" s="16"/>
      <c r="I106" s="16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 t="s">
        <v>172</v>
      </c>
      <c r="B107" s="9">
        <v>32.0</v>
      </c>
      <c r="C107" s="13">
        <v>28.36</v>
      </c>
      <c r="D107" s="13">
        <f t="shared" si="1"/>
        <v>2268.8</v>
      </c>
      <c r="E107" s="14">
        <v>4.0</v>
      </c>
      <c r="F107" s="9" t="s">
        <v>106</v>
      </c>
      <c r="G107" s="15">
        <f t="array" ref="G107">VLOOKUP(VLOOKUP(F107,J:K,2,0),$M$2:$U$9,E107+2,0)</f>
        <v>0.005</v>
      </c>
      <c r="H107" s="16"/>
      <c r="I107" s="16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 t="s">
        <v>173</v>
      </c>
      <c r="B108" s="9">
        <v>30.0</v>
      </c>
      <c r="C108" s="13">
        <v>33.16</v>
      </c>
      <c r="D108" s="13">
        <f t="shared" si="1"/>
        <v>2652.8</v>
      </c>
      <c r="E108" s="14">
        <v>0.0</v>
      </c>
      <c r="F108" s="9" t="s">
        <v>25</v>
      </c>
      <c r="G108" s="15">
        <f t="array" ref="G108">VLOOKUP(VLOOKUP(F108,J:K,2,0),$M$2:$U$9,E108+2,0)</f>
        <v>0.0135</v>
      </c>
      <c r="H108" s="16"/>
      <c r="I108" s="16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 t="s">
        <v>174</v>
      </c>
      <c r="B109" s="9">
        <v>45.0</v>
      </c>
      <c r="C109" s="13">
        <v>37.66</v>
      </c>
      <c r="D109" s="13">
        <f t="shared" si="1"/>
        <v>3012.8</v>
      </c>
      <c r="E109" s="14">
        <v>6.0</v>
      </c>
      <c r="F109" s="9" t="s">
        <v>63</v>
      </c>
      <c r="G109" s="15">
        <f t="array" ref="G109">VLOOKUP(VLOOKUP(F109,J:K,2,0),$M$2:$U$9,E109+2,0)</f>
        <v>0.002</v>
      </c>
      <c r="H109" s="16"/>
      <c r="I109" s="16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13"/>
      <c r="E110" s="21"/>
      <c r="F110" s="9"/>
      <c r="G110" s="15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13"/>
      <c r="E111" s="21"/>
      <c r="F111" s="9"/>
      <c r="G111" s="15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13"/>
      <c r="E112" s="21"/>
      <c r="F112" s="9"/>
      <c r="G112" s="15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13"/>
      <c r="E113" s="21"/>
      <c r="F113" s="9"/>
      <c r="G113" s="15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13"/>
      <c r="E114" s="21"/>
      <c r="F114" s="9"/>
      <c r="G114" s="15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13"/>
      <c r="E115" s="21"/>
      <c r="F115" s="9"/>
      <c r="G115" s="15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13"/>
      <c r="E116" s="21"/>
      <c r="F116" s="9"/>
      <c r="G116" s="15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13"/>
      <c r="E117" s="21"/>
      <c r="F117" s="9"/>
      <c r="G117" s="15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13"/>
      <c r="E118" s="21"/>
      <c r="F118" s="9"/>
      <c r="G118" s="15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13"/>
      <c r="E119" s="21"/>
      <c r="F119" s="9"/>
      <c r="G119" s="15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13"/>
      <c r="E120" s="21"/>
      <c r="F120" s="9"/>
      <c r="G120" s="15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13"/>
      <c r="E121" s="21"/>
      <c r="F121" s="9"/>
      <c r="G121" s="15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13"/>
      <c r="E122" s="21"/>
      <c r="F122" s="9"/>
      <c r="G122" s="15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13"/>
      <c r="E123" s="21"/>
      <c r="F123" s="9"/>
      <c r="G123" s="15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13"/>
      <c r="E124" s="21"/>
      <c r="F124" s="9"/>
      <c r="G124" s="15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13"/>
      <c r="E125" s="21"/>
      <c r="F125" s="9"/>
      <c r="G125" s="15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13"/>
      <c r="E126" s="21"/>
      <c r="F126" s="9"/>
      <c r="G126" s="15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13"/>
      <c r="E127" s="21"/>
      <c r="F127" s="9"/>
      <c r="G127" s="15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13"/>
      <c r="E128" s="21"/>
      <c r="F128" s="9"/>
      <c r="G128" s="15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13"/>
      <c r="E129" s="21"/>
      <c r="F129" s="9"/>
      <c r="G129" s="15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13"/>
      <c r="E130" s="21"/>
      <c r="F130" s="9"/>
      <c r="G130" s="15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13"/>
      <c r="E131" s="21"/>
      <c r="F131" s="9"/>
      <c r="G131" s="15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13"/>
      <c r="E132" s="21"/>
      <c r="F132" s="9"/>
      <c r="G132" s="15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13"/>
      <c r="E133" s="21"/>
      <c r="F133" s="9"/>
      <c r="G133" s="15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13"/>
      <c r="E134" s="21"/>
      <c r="F134" s="9"/>
      <c r="G134" s="15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13"/>
      <c r="E135" s="21"/>
      <c r="F135" s="9"/>
      <c r="G135" s="15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13"/>
      <c r="E136" s="21"/>
      <c r="F136" s="9"/>
      <c r="G136" s="15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13"/>
      <c r="E137" s="21"/>
      <c r="F137" s="9"/>
      <c r="G137" s="15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13"/>
      <c r="E138" s="21"/>
      <c r="F138" s="9"/>
      <c r="G138" s="15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13"/>
      <c r="E139" s="21"/>
      <c r="F139" s="9"/>
      <c r="G139" s="15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13"/>
      <c r="E140" s="21"/>
      <c r="F140" s="9"/>
      <c r="G140" s="15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13"/>
      <c r="E141" s="21"/>
      <c r="F141" s="9"/>
      <c r="G141" s="15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13"/>
      <c r="E142" s="21"/>
      <c r="F142" s="9"/>
      <c r="G142" s="15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13"/>
      <c r="E143" s="21"/>
      <c r="F143" s="9"/>
      <c r="G143" s="15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13"/>
      <c r="E144" s="21"/>
      <c r="F144" s="9"/>
      <c r="G144" s="15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13"/>
      <c r="E145" s="21"/>
      <c r="F145" s="9"/>
      <c r="G145" s="15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13"/>
      <c r="E146" s="21"/>
      <c r="F146" s="9"/>
      <c r="G146" s="15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13"/>
      <c r="E147" s="21"/>
      <c r="F147" s="9"/>
      <c r="G147" s="15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13"/>
      <c r="E148" s="21"/>
      <c r="F148" s="9"/>
      <c r="G148" s="15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13"/>
      <c r="E149" s="21"/>
      <c r="F149" s="9"/>
      <c r="G149" s="15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13"/>
      <c r="E150" s="21"/>
      <c r="F150" s="9"/>
      <c r="G150" s="15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13"/>
      <c r="E151" s="21"/>
      <c r="F151" s="9"/>
      <c r="G151" s="15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13"/>
      <c r="E152" s="21"/>
      <c r="F152" s="9"/>
      <c r="G152" s="15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13"/>
      <c r="E153" s="21"/>
      <c r="F153" s="9"/>
      <c r="G153" s="15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13"/>
      <c r="E154" s="21"/>
      <c r="F154" s="9"/>
      <c r="G154" s="15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13"/>
      <c r="E155" s="21"/>
      <c r="F155" s="9"/>
      <c r="G155" s="15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13"/>
      <c r="E156" s="21"/>
      <c r="F156" s="9"/>
      <c r="G156" s="15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13"/>
      <c r="E157" s="21"/>
      <c r="F157" s="9"/>
      <c r="G157" s="15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13"/>
      <c r="E158" s="21"/>
      <c r="F158" s="9"/>
      <c r="G158" s="15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13"/>
      <c r="E159" s="21"/>
      <c r="F159" s="9"/>
      <c r="G159" s="15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13"/>
      <c r="E160" s="21"/>
      <c r="F160" s="9"/>
      <c r="G160" s="15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13"/>
      <c r="E161" s="21"/>
      <c r="F161" s="9"/>
      <c r="G161" s="15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13"/>
      <c r="E162" s="21"/>
      <c r="F162" s="9"/>
      <c r="G162" s="15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13"/>
      <c r="E163" s="21"/>
      <c r="F163" s="9"/>
      <c r="G163" s="15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13"/>
      <c r="E164" s="21"/>
      <c r="F164" s="9"/>
      <c r="G164" s="15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13"/>
      <c r="E165" s="21"/>
      <c r="F165" s="9"/>
      <c r="G165" s="15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13"/>
      <c r="E166" s="21"/>
      <c r="F166" s="9"/>
      <c r="G166" s="15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13"/>
      <c r="E167" s="21"/>
      <c r="F167" s="9"/>
      <c r="G167" s="15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13"/>
      <c r="E168" s="21"/>
      <c r="F168" s="9"/>
      <c r="G168" s="15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13"/>
      <c r="E169" s="21"/>
      <c r="F169" s="9"/>
      <c r="G169" s="15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13"/>
      <c r="E170" s="21"/>
      <c r="F170" s="9"/>
      <c r="G170" s="15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13"/>
      <c r="E171" s="21"/>
      <c r="F171" s="9"/>
      <c r="G171" s="15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13"/>
      <c r="E172" s="21"/>
      <c r="F172" s="9"/>
      <c r="G172" s="15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13"/>
      <c r="E173" s="21"/>
      <c r="F173" s="9"/>
      <c r="G173" s="15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13"/>
      <c r="E174" s="21"/>
      <c r="F174" s="9"/>
      <c r="G174" s="15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13"/>
      <c r="E175" s="21"/>
      <c r="F175" s="9"/>
      <c r="G175" s="15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13"/>
      <c r="E176" s="21"/>
      <c r="F176" s="9"/>
      <c r="G176" s="15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13"/>
      <c r="E177" s="21"/>
      <c r="F177" s="9"/>
      <c r="G177" s="15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13"/>
      <c r="E178" s="21"/>
      <c r="F178" s="9"/>
      <c r="G178" s="15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13"/>
      <c r="E179" s="21"/>
      <c r="F179" s="9"/>
      <c r="G179" s="15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13"/>
      <c r="E180" s="21"/>
      <c r="F180" s="9"/>
      <c r="G180" s="15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13"/>
      <c r="E181" s="21"/>
      <c r="F181" s="9"/>
      <c r="G181" s="15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13"/>
      <c r="E182" s="21"/>
      <c r="F182" s="9"/>
      <c r="G182" s="15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13"/>
      <c r="E183" s="21"/>
      <c r="F183" s="9"/>
      <c r="G183" s="15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13"/>
      <c r="E184" s="21"/>
      <c r="F184" s="9"/>
      <c r="G184" s="15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13"/>
      <c r="E185" s="21"/>
      <c r="F185" s="9"/>
      <c r="G185" s="15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13"/>
      <c r="E186" s="21"/>
      <c r="F186" s="9"/>
      <c r="G186" s="15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13"/>
      <c r="E187" s="21"/>
      <c r="F187" s="9"/>
      <c r="G187" s="15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13"/>
      <c r="E188" s="21"/>
      <c r="F188" s="9"/>
      <c r="G188" s="15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13"/>
      <c r="E189" s="21"/>
      <c r="F189" s="9"/>
      <c r="G189" s="15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13"/>
      <c r="E190" s="21"/>
      <c r="F190" s="9"/>
      <c r="G190" s="15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13"/>
      <c r="E191" s="21"/>
      <c r="F191" s="9"/>
      <c r="G191" s="15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13"/>
      <c r="E192" s="21"/>
      <c r="F192" s="9"/>
      <c r="G192" s="15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13"/>
      <c r="E193" s="21"/>
      <c r="F193" s="9"/>
      <c r="G193" s="15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13"/>
      <c r="E194" s="21"/>
      <c r="F194" s="9"/>
      <c r="G194" s="15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13"/>
      <c r="E195" s="21"/>
      <c r="F195" s="9"/>
      <c r="G195" s="15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13"/>
      <c r="E196" s="21"/>
      <c r="F196" s="9"/>
      <c r="G196" s="15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13"/>
      <c r="E197" s="21"/>
      <c r="F197" s="9"/>
      <c r="G197" s="15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13"/>
      <c r="E198" s="21"/>
      <c r="F198" s="9"/>
      <c r="G198" s="15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13"/>
      <c r="E199" s="21"/>
      <c r="F199" s="9"/>
      <c r="G199" s="15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13"/>
      <c r="E200" s="21"/>
      <c r="F200" s="9"/>
      <c r="G200" s="15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13"/>
      <c r="E201" s="21"/>
      <c r="F201" s="9"/>
      <c r="G201" s="15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13"/>
      <c r="E202" s="21"/>
      <c r="F202" s="9"/>
      <c r="G202" s="15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13"/>
      <c r="E203" s="21"/>
      <c r="F203" s="9"/>
      <c r="G203" s="15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13"/>
      <c r="E204" s="21"/>
      <c r="F204" s="9"/>
      <c r="G204" s="15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13"/>
      <c r="E205" s="21"/>
      <c r="F205" s="9"/>
      <c r="G205" s="15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13"/>
      <c r="E206" s="21"/>
      <c r="F206" s="9"/>
      <c r="G206" s="15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13"/>
      <c r="E207" s="21"/>
      <c r="F207" s="9"/>
      <c r="G207" s="15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13"/>
      <c r="E208" s="21"/>
      <c r="F208" s="9"/>
      <c r="G208" s="15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13"/>
      <c r="E209" s="21"/>
      <c r="F209" s="9"/>
      <c r="G209" s="15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13"/>
      <c r="E210" s="21"/>
      <c r="F210" s="9"/>
      <c r="G210" s="15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13"/>
      <c r="E211" s="21"/>
      <c r="F211" s="9"/>
      <c r="G211" s="15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13"/>
      <c r="E212" s="21"/>
      <c r="F212" s="9"/>
      <c r="G212" s="15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13"/>
      <c r="E213" s="21"/>
      <c r="F213" s="9"/>
      <c r="G213" s="15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13"/>
      <c r="E214" s="21"/>
      <c r="F214" s="9"/>
      <c r="G214" s="15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13"/>
      <c r="E215" s="21"/>
      <c r="F215" s="9"/>
      <c r="G215" s="15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13"/>
      <c r="E216" s="21"/>
      <c r="F216" s="9"/>
      <c r="G216" s="15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13"/>
      <c r="E217" s="21"/>
      <c r="F217" s="9"/>
      <c r="G217" s="15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13"/>
      <c r="E218" s="21"/>
      <c r="F218" s="9"/>
      <c r="G218" s="15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13"/>
      <c r="E219" s="21"/>
      <c r="F219" s="9"/>
      <c r="G219" s="15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13"/>
      <c r="E220" s="21"/>
      <c r="F220" s="9"/>
      <c r="G220" s="15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13"/>
      <c r="E221" s="21"/>
      <c r="F221" s="9"/>
      <c r="G221" s="15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13"/>
      <c r="E222" s="21"/>
      <c r="F222" s="9"/>
      <c r="G222" s="15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13"/>
      <c r="E223" s="21"/>
      <c r="F223" s="9"/>
      <c r="G223" s="15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13"/>
      <c r="E224" s="21"/>
      <c r="F224" s="9"/>
      <c r="G224" s="15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13"/>
      <c r="E225" s="21"/>
      <c r="F225" s="9"/>
      <c r="G225" s="15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13"/>
      <c r="E226" s="21"/>
      <c r="F226" s="9"/>
      <c r="G226" s="15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13"/>
      <c r="E227" s="21"/>
      <c r="F227" s="9"/>
      <c r="G227" s="15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13"/>
      <c r="E228" s="21"/>
      <c r="F228" s="9"/>
      <c r="G228" s="15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13"/>
      <c r="E229" s="21"/>
      <c r="F229" s="9"/>
      <c r="G229" s="15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13"/>
      <c r="E230" s="21"/>
      <c r="F230" s="9"/>
      <c r="G230" s="15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13"/>
      <c r="E231" s="21"/>
      <c r="F231" s="9"/>
      <c r="G231" s="15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13"/>
      <c r="E232" s="21"/>
      <c r="F232" s="9"/>
      <c r="G232" s="15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13"/>
      <c r="E233" s="21"/>
      <c r="F233" s="9"/>
      <c r="G233" s="15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13"/>
      <c r="E234" s="21"/>
      <c r="F234" s="9"/>
      <c r="G234" s="15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13"/>
      <c r="E235" s="21"/>
      <c r="F235" s="9"/>
      <c r="G235" s="15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13"/>
      <c r="E236" s="21"/>
      <c r="F236" s="9"/>
      <c r="G236" s="15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13"/>
      <c r="E237" s="21"/>
      <c r="F237" s="9"/>
      <c r="G237" s="15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13"/>
      <c r="E238" s="21"/>
      <c r="F238" s="9"/>
      <c r="G238" s="15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13"/>
      <c r="E239" s="21"/>
      <c r="F239" s="9"/>
      <c r="G239" s="15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13"/>
      <c r="E240" s="21"/>
      <c r="F240" s="9"/>
      <c r="G240" s="15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13"/>
      <c r="E241" s="21"/>
      <c r="F241" s="9"/>
      <c r="G241" s="15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13"/>
      <c r="E242" s="21"/>
      <c r="F242" s="9"/>
      <c r="G242" s="15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13"/>
      <c r="E243" s="21"/>
      <c r="F243" s="9"/>
      <c r="G243" s="15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13"/>
      <c r="E244" s="21"/>
      <c r="F244" s="9"/>
      <c r="G244" s="15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13"/>
      <c r="E245" s="21"/>
      <c r="F245" s="9"/>
      <c r="G245" s="15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13"/>
      <c r="E246" s="21"/>
      <c r="F246" s="9"/>
      <c r="G246" s="15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13"/>
      <c r="E247" s="21"/>
      <c r="F247" s="9"/>
      <c r="G247" s="15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13"/>
      <c r="E248" s="21"/>
      <c r="F248" s="9"/>
      <c r="G248" s="15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13"/>
      <c r="E249" s="21"/>
      <c r="F249" s="9"/>
      <c r="G249" s="15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13"/>
      <c r="E250" s="21"/>
      <c r="F250" s="9"/>
      <c r="G250" s="15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13"/>
      <c r="E251" s="21"/>
      <c r="F251" s="9"/>
      <c r="G251" s="15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13"/>
      <c r="E252" s="21"/>
      <c r="F252" s="9"/>
      <c r="G252" s="15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13"/>
      <c r="E253" s="21"/>
      <c r="F253" s="9"/>
      <c r="G253" s="15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13"/>
      <c r="E254" s="21"/>
      <c r="F254" s="9"/>
      <c r="G254" s="15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13"/>
      <c r="E255" s="21"/>
      <c r="F255" s="9"/>
      <c r="G255" s="15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13"/>
      <c r="E256" s="21"/>
      <c r="F256" s="9"/>
      <c r="G256" s="15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13"/>
      <c r="E257" s="21"/>
      <c r="F257" s="9"/>
      <c r="G257" s="15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13"/>
      <c r="E258" s="21"/>
      <c r="F258" s="9"/>
      <c r="G258" s="15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13"/>
      <c r="E259" s="21"/>
      <c r="F259" s="9"/>
      <c r="G259" s="15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13"/>
      <c r="E260" s="21"/>
      <c r="F260" s="9"/>
      <c r="G260" s="15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13"/>
      <c r="E261" s="21"/>
      <c r="F261" s="9"/>
      <c r="G261" s="15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13"/>
      <c r="E262" s="21"/>
      <c r="F262" s="9"/>
      <c r="G262" s="15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13"/>
      <c r="E263" s="21"/>
      <c r="F263" s="9"/>
      <c r="G263" s="15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13"/>
      <c r="E264" s="21"/>
      <c r="F264" s="9"/>
      <c r="G264" s="15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13"/>
      <c r="E265" s="21"/>
      <c r="F265" s="9"/>
      <c r="G265" s="15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13"/>
      <c r="E266" s="21"/>
      <c r="F266" s="9"/>
      <c r="G266" s="15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13"/>
      <c r="E267" s="21"/>
      <c r="F267" s="9"/>
      <c r="G267" s="15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13"/>
      <c r="E268" s="21"/>
      <c r="F268" s="9"/>
      <c r="G268" s="15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13"/>
      <c r="E269" s="21"/>
      <c r="F269" s="9"/>
      <c r="G269" s="15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13"/>
      <c r="E270" s="21"/>
      <c r="F270" s="9"/>
      <c r="G270" s="15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13"/>
      <c r="E271" s="21"/>
      <c r="F271" s="9"/>
      <c r="G271" s="15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13"/>
      <c r="E272" s="21"/>
      <c r="F272" s="9"/>
      <c r="G272" s="15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13"/>
      <c r="E273" s="21"/>
      <c r="F273" s="9"/>
      <c r="G273" s="15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13"/>
      <c r="E274" s="21"/>
      <c r="F274" s="9"/>
      <c r="G274" s="15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13"/>
      <c r="E275" s="21"/>
      <c r="F275" s="9"/>
      <c r="G275" s="15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13"/>
      <c r="E276" s="21"/>
      <c r="F276" s="9"/>
      <c r="G276" s="15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13"/>
      <c r="E277" s="21"/>
      <c r="F277" s="9"/>
      <c r="G277" s="15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13"/>
      <c r="E278" s="21"/>
      <c r="F278" s="9"/>
      <c r="G278" s="15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13"/>
      <c r="E279" s="21"/>
      <c r="F279" s="9"/>
      <c r="G279" s="15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13"/>
      <c r="E280" s="21"/>
      <c r="F280" s="9"/>
      <c r="G280" s="15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13"/>
      <c r="E281" s="21"/>
      <c r="F281" s="9"/>
      <c r="G281" s="15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13"/>
      <c r="E282" s="21"/>
      <c r="F282" s="9"/>
      <c r="G282" s="15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13"/>
      <c r="E283" s="21"/>
      <c r="F283" s="9"/>
      <c r="G283" s="15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13"/>
      <c r="E284" s="21"/>
      <c r="F284" s="9"/>
      <c r="G284" s="15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13"/>
      <c r="E285" s="21"/>
      <c r="F285" s="9"/>
      <c r="G285" s="15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13"/>
      <c r="E286" s="21"/>
      <c r="F286" s="9"/>
      <c r="G286" s="15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13"/>
      <c r="E287" s="21"/>
      <c r="F287" s="9"/>
      <c r="G287" s="15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13"/>
      <c r="E288" s="21"/>
      <c r="F288" s="9"/>
      <c r="G288" s="15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13"/>
      <c r="E289" s="21"/>
      <c r="F289" s="9"/>
      <c r="G289" s="15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13"/>
      <c r="E290" s="21"/>
      <c r="F290" s="9"/>
      <c r="G290" s="15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13"/>
      <c r="E291" s="21"/>
      <c r="F291" s="9"/>
      <c r="G291" s="15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13"/>
      <c r="E292" s="21"/>
      <c r="F292" s="9"/>
      <c r="G292" s="15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13"/>
      <c r="E293" s="21"/>
      <c r="F293" s="9"/>
      <c r="G293" s="15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13"/>
      <c r="E294" s="21"/>
      <c r="F294" s="9"/>
      <c r="G294" s="15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13"/>
      <c r="E295" s="21"/>
      <c r="F295" s="9"/>
      <c r="G295" s="15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13"/>
      <c r="E296" s="21"/>
      <c r="F296" s="9"/>
      <c r="G296" s="15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13"/>
      <c r="E297" s="21"/>
      <c r="F297" s="9"/>
      <c r="G297" s="15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13"/>
      <c r="E298" s="21"/>
      <c r="F298" s="9"/>
      <c r="G298" s="15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13"/>
      <c r="E299" s="21"/>
      <c r="F299" s="9"/>
      <c r="G299" s="15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13"/>
      <c r="E300" s="21"/>
      <c r="F300" s="9"/>
      <c r="G300" s="15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13"/>
      <c r="E301" s="21"/>
      <c r="F301" s="9"/>
      <c r="G301" s="15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13"/>
      <c r="E302" s="21"/>
      <c r="F302" s="9"/>
      <c r="G302" s="15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13"/>
      <c r="E303" s="21"/>
      <c r="F303" s="9"/>
      <c r="G303" s="15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13"/>
      <c r="E304" s="21"/>
      <c r="F304" s="9"/>
      <c r="G304" s="15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13"/>
      <c r="E305" s="21"/>
      <c r="F305" s="9"/>
      <c r="G305" s="15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13"/>
      <c r="E306" s="21"/>
      <c r="F306" s="9"/>
      <c r="G306" s="15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13"/>
      <c r="E307" s="21"/>
      <c r="F307" s="9"/>
      <c r="G307" s="15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13"/>
      <c r="E308" s="21"/>
      <c r="F308" s="9"/>
      <c r="G308" s="15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13"/>
      <c r="E309" s="21"/>
      <c r="F309" s="9"/>
      <c r="G309" s="15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13"/>
      <c r="E310" s="22"/>
      <c r="F310" s="9"/>
      <c r="G310" s="15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13"/>
      <c r="E311" s="22"/>
      <c r="F311" s="9"/>
      <c r="G311" s="15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13"/>
      <c r="E312" s="22"/>
      <c r="F312" s="9"/>
      <c r="G312" s="15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13"/>
      <c r="E313" s="22"/>
      <c r="F313" s="9"/>
      <c r="G313" s="15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13"/>
      <c r="E314" s="22"/>
      <c r="F314" s="9"/>
      <c r="G314" s="15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13"/>
      <c r="E315" s="22"/>
      <c r="F315" s="9"/>
      <c r="G315" s="15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13"/>
      <c r="E316" s="22"/>
      <c r="F316" s="9"/>
      <c r="G316" s="15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13"/>
      <c r="E317" s="22"/>
      <c r="F317" s="9"/>
      <c r="G317" s="15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13"/>
      <c r="E318" s="22"/>
      <c r="F318" s="9"/>
      <c r="G318" s="15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13"/>
      <c r="E319" s="22"/>
      <c r="F319" s="9"/>
      <c r="G319" s="15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13"/>
      <c r="E320" s="22"/>
      <c r="F320" s="9"/>
      <c r="G320" s="15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13"/>
      <c r="E321" s="22"/>
      <c r="F321" s="9"/>
      <c r="G321" s="15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13"/>
      <c r="E322" s="22"/>
      <c r="F322" s="9"/>
      <c r="G322" s="15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13"/>
      <c r="E323" s="22"/>
      <c r="F323" s="9"/>
      <c r="G323" s="15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13"/>
      <c r="E324" s="22"/>
      <c r="F324" s="9"/>
      <c r="G324" s="15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13"/>
      <c r="E325" s="22"/>
      <c r="F325" s="9"/>
      <c r="G325" s="15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13"/>
      <c r="E326" s="22"/>
      <c r="F326" s="9"/>
      <c r="G326" s="15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13"/>
      <c r="E327" s="22"/>
      <c r="F327" s="9"/>
      <c r="G327" s="15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13"/>
      <c r="E328" s="22"/>
      <c r="F328" s="9"/>
      <c r="G328" s="15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13"/>
      <c r="E329" s="22"/>
      <c r="F329" s="9"/>
      <c r="G329" s="15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13"/>
      <c r="E330" s="22"/>
      <c r="F330" s="9"/>
      <c r="G330" s="15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13"/>
      <c r="E331" s="22"/>
      <c r="F331" s="9"/>
      <c r="G331" s="15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13"/>
      <c r="E332" s="22"/>
      <c r="F332" s="9"/>
      <c r="G332" s="15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13"/>
      <c r="E333" s="22"/>
      <c r="F333" s="9"/>
      <c r="G333" s="15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13"/>
      <c r="E334" s="22"/>
      <c r="F334" s="9"/>
      <c r="G334" s="15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13"/>
      <c r="E335" s="22"/>
      <c r="F335" s="9"/>
      <c r="G335" s="15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13"/>
      <c r="E336" s="22"/>
      <c r="F336" s="9"/>
      <c r="G336" s="15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13"/>
      <c r="E337" s="22"/>
      <c r="F337" s="9"/>
      <c r="G337" s="15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13"/>
      <c r="E338" s="22"/>
      <c r="F338" s="9"/>
      <c r="G338" s="15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13"/>
      <c r="E339" s="22"/>
      <c r="F339" s="9"/>
      <c r="G339" s="15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13"/>
      <c r="E340" s="22"/>
      <c r="F340" s="9"/>
      <c r="G340" s="15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13"/>
      <c r="E341" s="22"/>
      <c r="F341" s="9"/>
      <c r="G341" s="15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13"/>
      <c r="E342" s="22"/>
      <c r="F342" s="9"/>
      <c r="G342" s="15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13"/>
      <c r="E343" s="22"/>
      <c r="F343" s="9"/>
      <c r="G343" s="15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13"/>
      <c r="E344" s="22"/>
      <c r="F344" s="9"/>
      <c r="G344" s="15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13"/>
      <c r="E345" s="22"/>
      <c r="F345" s="9"/>
      <c r="G345" s="15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13"/>
      <c r="E346" s="22"/>
      <c r="F346" s="9"/>
      <c r="G346" s="15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13"/>
      <c r="E347" s="22"/>
      <c r="F347" s="9"/>
      <c r="G347" s="15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13"/>
      <c r="E348" s="22"/>
      <c r="F348" s="9"/>
      <c r="G348" s="15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13"/>
      <c r="E349" s="22"/>
      <c r="F349" s="9"/>
      <c r="G349" s="15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13"/>
      <c r="E350" s="22"/>
      <c r="F350" s="9"/>
      <c r="G350" s="15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13"/>
      <c r="E351" s="22"/>
      <c r="F351" s="9"/>
      <c r="G351" s="15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13"/>
      <c r="E352" s="22"/>
      <c r="F352" s="9"/>
      <c r="G352" s="15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13"/>
      <c r="E353" s="22"/>
      <c r="F353" s="9"/>
      <c r="G353" s="15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13"/>
      <c r="E354" s="22"/>
      <c r="F354" s="9"/>
      <c r="G354" s="15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13"/>
      <c r="E355" s="22"/>
      <c r="F355" s="9"/>
      <c r="G355" s="15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13"/>
      <c r="E356" s="22"/>
      <c r="F356" s="9"/>
      <c r="G356" s="15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13"/>
      <c r="E357" s="22"/>
      <c r="F357" s="9"/>
      <c r="G357" s="15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13"/>
      <c r="E358" s="22"/>
      <c r="F358" s="9"/>
      <c r="G358" s="15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13"/>
      <c r="E359" s="22"/>
      <c r="F359" s="9"/>
      <c r="G359" s="15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13"/>
      <c r="E360" s="22"/>
      <c r="F360" s="9"/>
      <c r="G360" s="15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13"/>
      <c r="E361" s="22"/>
      <c r="F361" s="9"/>
      <c r="G361" s="15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13"/>
      <c r="E362" s="22"/>
      <c r="F362" s="9"/>
      <c r="G362" s="15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13"/>
      <c r="E363" s="22"/>
      <c r="F363" s="9"/>
      <c r="G363" s="15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13"/>
      <c r="E364" s="22"/>
      <c r="F364" s="9"/>
      <c r="G364" s="15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13"/>
      <c r="E365" s="22"/>
      <c r="F365" s="9"/>
      <c r="G365" s="15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13"/>
      <c r="E366" s="22"/>
      <c r="F366" s="9"/>
      <c r="G366" s="15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13"/>
      <c r="E367" s="22"/>
      <c r="F367" s="9"/>
      <c r="G367" s="15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13"/>
      <c r="E368" s="22"/>
      <c r="F368" s="9"/>
      <c r="G368" s="15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13"/>
      <c r="E369" s="22"/>
      <c r="F369" s="9"/>
      <c r="G369" s="15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13"/>
      <c r="E370" s="22"/>
      <c r="F370" s="9"/>
      <c r="G370" s="15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13"/>
      <c r="E371" s="22"/>
      <c r="F371" s="9"/>
      <c r="G371" s="15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13"/>
      <c r="E372" s="22"/>
      <c r="F372" s="9"/>
      <c r="G372" s="15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13"/>
      <c r="E373" s="22"/>
      <c r="F373" s="9"/>
      <c r="G373" s="15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13"/>
      <c r="E374" s="22"/>
      <c r="F374" s="9"/>
      <c r="G374" s="15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13"/>
      <c r="E375" s="22"/>
      <c r="F375" s="9"/>
      <c r="G375" s="15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13"/>
      <c r="E376" s="22"/>
      <c r="F376" s="9"/>
      <c r="G376" s="15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13"/>
      <c r="E377" s="22"/>
      <c r="F377" s="9"/>
      <c r="G377" s="15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13"/>
      <c r="E378" s="22"/>
      <c r="F378" s="9"/>
      <c r="G378" s="15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13"/>
      <c r="E379" s="22"/>
      <c r="F379" s="9"/>
      <c r="G379" s="15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13"/>
      <c r="E380" s="22"/>
      <c r="F380" s="9"/>
      <c r="G380" s="15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13"/>
      <c r="E381" s="22"/>
      <c r="F381" s="9"/>
      <c r="G381" s="15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13"/>
      <c r="E382" s="22"/>
      <c r="F382" s="9"/>
      <c r="G382" s="15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13"/>
      <c r="E383" s="22"/>
      <c r="F383" s="9"/>
      <c r="G383" s="15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13"/>
      <c r="E384" s="22"/>
      <c r="F384" s="9"/>
      <c r="G384" s="15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13"/>
      <c r="E385" s="22"/>
      <c r="F385" s="9"/>
      <c r="G385" s="15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13"/>
      <c r="E386" s="22"/>
      <c r="F386" s="9"/>
      <c r="G386" s="15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13"/>
      <c r="E387" s="22"/>
      <c r="F387" s="9"/>
      <c r="G387" s="15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13"/>
      <c r="E388" s="22"/>
      <c r="F388" s="9"/>
      <c r="G388" s="15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13"/>
      <c r="E389" s="22"/>
      <c r="F389" s="9"/>
      <c r="G389" s="15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13"/>
      <c r="E390" s="22"/>
      <c r="F390" s="9"/>
      <c r="G390" s="15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13"/>
      <c r="E391" s="22"/>
      <c r="F391" s="9"/>
      <c r="G391" s="15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13"/>
      <c r="E392" s="22"/>
      <c r="F392" s="9"/>
      <c r="G392" s="15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13"/>
      <c r="E393" s="22"/>
      <c r="F393" s="9"/>
      <c r="G393" s="15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13"/>
      <c r="E394" s="22"/>
      <c r="F394" s="9"/>
      <c r="G394" s="15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13"/>
      <c r="E395" s="22"/>
      <c r="F395" s="9"/>
      <c r="G395" s="15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13"/>
      <c r="E396" s="22"/>
      <c r="F396" s="9"/>
      <c r="G396" s="15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13"/>
      <c r="E397" s="22"/>
      <c r="F397" s="9"/>
      <c r="G397" s="15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13"/>
      <c r="E398" s="22"/>
      <c r="F398" s="9"/>
      <c r="G398" s="15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13"/>
      <c r="E399" s="22"/>
      <c r="F399" s="9"/>
      <c r="G399" s="15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13"/>
      <c r="E400" s="22"/>
      <c r="F400" s="9"/>
      <c r="G400" s="15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13"/>
      <c r="E401" s="22"/>
      <c r="F401" s="9"/>
      <c r="G401" s="15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13"/>
      <c r="E402" s="22"/>
      <c r="F402" s="9"/>
      <c r="G402" s="15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13"/>
      <c r="E403" s="22"/>
      <c r="F403" s="9"/>
      <c r="G403" s="15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13"/>
      <c r="E404" s="22"/>
      <c r="F404" s="9"/>
      <c r="G404" s="15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13"/>
      <c r="E405" s="22"/>
      <c r="F405" s="9"/>
      <c r="G405" s="15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13"/>
      <c r="E406" s="22"/>
      <c r="F406" s="9"/>
      <c r="G406" s="15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13"/>
      <c r="E407" s="22"/>
      <c r="F407" s="9"/>
      <c r="G407" s="15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13"/>
      <c r="E408" s="22"/>
      <c r="F408" s="9"/>
      <c r="G408" s="15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13"/>
      <c r="E409" s="22"/>
      <c r="F409" s="9"/>
      <c r="G409" s="15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13"/>
      <c r="E410" s="22"/>
      <c r="F410" s="9"/>
      <c r="G410" s="15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13"/>
      <c r="E411" s="22"/>
      <c r="F411" s="9"/>
      <c r="G411" s="15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13"/>
      <c r="E412" s="22"/>
      <c r="F412" s="9"/>
      <c r="G412" s="15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13"/>
      <c r="E413" s="22"/>
      <c r="F413" s="9"/>
      <c r="G413" s="15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13"/>
      <c r="E414" s="22"/>
      <c r="F414" s="9"/>
      <c r="G414" s="15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13"/>
      <c r="E415" s="22"/>
      <c r="F415" s="9"/>
      <c r="G415" s="15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13"/>
      <c r="E416" s="22"/>
      <c r="F416" s="9"/>
      <c r="G416" s="15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13"/>
      <c r="E417" s="22"/>
      <c r="F417" s="9"/>
      <c r="G417" s="15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13"/>
      <c r="E418" s="22"/>
      <c r="F418" s="9"/>
      <c r="G418" s="15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13"/>
      <c r="E419" s="22"/>
      <c r="F419" s="9"/>
      <c r="G419" s="15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13"/>
      <c r="E420" s="22"/>
      <c r="F420" s="9"/>
      <c r="G420" s="15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13"/>
      <c r="E421" s="22"/>
      <c r="F421" s="9"/>
      <c r="G421" s="15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13"/>
      <c r="E422" s="22"/>
      <c r="F422" s="9"/>
      <c r="G422" s="15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13"/>
      <c r="E423" s="22"/>
      <c r="F423" s="9"/>
      <c r="G423" s="15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13"/>
      <c r="E424" s="22"/>
      <c r="F424" s="9"/>
      <c r="G424" s="15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13"/>
      <c r="E425" s="22"/>
      <c r="F425" s="9"/>
      <c r="G425" s="15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13"/>
      <c r="E426" s="22"/>
      <c r="F426" s="9"/>
      <c r="G426" s="15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13"/>
      <c r="E427" s="22"/>
      <c r="F427" s="9"/>
      <c r="G427" s="15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13"/>
      <c r="E428" s="22"/>
      <c r="F428" s="9"/>
      <c r="G428" s="15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13"/>
      <c r="E429" s="22"/>
      <c r="F429" s="9"/>
      <c r="G429" s="15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13"/>
      <c r="E430" s="22"/>
      <c r="F430" s="9"/>
      <c r="G430" s="15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13"/>
      <c r="E431" s="22"/>
      <c r="F431" s="9"/>
      <c r="G431" s="15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13"/>
      <c r="E432" s="22"/>
      <c r="F432" s="9"/>
      <c r="G432" s="15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13"/>
      <c r="E433" s="22"/>
      <c r="F433" s="9"/>
      <c r="G433" s="15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13"/>
      <c r="E434" s="22"/>
      <c r="F434" s="9"/>
      <c r="G434" s="15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13"/>
      <c r="E435" s="22"/>
      <c r="F435" s="9"/>
      <c r="G435" s="15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13"/>
      <c r="E436" s="22"/>
      <c r="F436" s="9"/>
      <c r="G436" s="15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13"/>
      <c r="E437" s="22"/>
      <c r="F437" s="9"/>
      <c r="G437" s="15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13"/>
      <c r="E438" s="22"/>
      <c r="F438" s="9"/>
      <c r="G438" s="15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13"/>
      <c r="E439" s="22"/>
      <c r="F439" s="9"/>
      <c r="G439" s="15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13"/>
      <c r="E440" s="22"/>
      <c r="F440" s="9"/>
      <c r="G440" s="15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13"/>
      <c r="E441" s="22"/>
      <c r="F441" s="9"/>
      <c r="G441" s="15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13"/>
      <c r="E442" s="22"/>
      <c r="F442" s="9"/>
      <c r="G442" s="15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13"/>
      <c r="E443" s="22"/>
      <c r="F443" s="9"/>
      <c r="G443" s="15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13"/>
      <c r="E444" s="22"/>
      <c r="F444" s="9"/>
      <c r="G444" s="15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13"/>
      <c r="E445" s="22"/>
      <c r="F445" s="9"/>
      <c r="G445" s="15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13"/>
      <c r="E446" s="22"/>
      <c r="F446" s="9"/>
      <c r="G446" s="15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13"/>
      <c r="E447" s="22"/>
      <c r="F447" s="9"/>
      <c r="G447" s="15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13"/>
      <c r="E448" s="22"/>
      <c r="F448" s="9"/>
      <c r="G448" s="15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13"/>
      <c r="E449" s="22"/>
      <c r="F449" s="9"/>
      <c r="G449" s="15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13"/>
      <c r="E450" s="22"/>
      <c r="F450" s="9"/>
      <c r="G450" s="15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13"/>
      <c r="E451" s="22"/>
      <c r="F451" s="9"/>
      <c r="G451" s="15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13"/>
      <c r="E452" s="22"/>
      <c r="F452" s="9"/>
      <c r="G452" s="15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13"/>
      <c r="E453" s="22"/>
      <c r="F453" s="9"/>
      <c r="G453" s="15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13"/>
      <c r="E454" s="22"/>
      <c r="F454" s="9"/>
      <c r="G454" s="15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13"/>
      <c r="E455" s="22"/>
      <c r="F455" s="9"/>
      <c r="G455" s="15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13"/>
      <c r="E456" s="22"/>
      <c r="F456" s="9"/>
      <c r="G456" s="15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13"/>
      <c r="E457" s="22"/>
      <c r="F457" s="9"/>
      <c r="G457" s="15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13"/>
      <c r="E458" s="22"/>
      <c r="F458" s="9"/>
      <c r="G458" s="15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13"/>
      <c r="E459" s="22"/>
      <c r="F459" s="9"/>
      <c r="G459" s="15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13"/>
      <c r="E460" s="22"/>
      <c r="F460" s="9"/>
      <c r="G460" s="15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13"/>
      <c r="E461" s="22"/>
      <c r="F461" s="9"/>
      <c r="G461" s="15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13"/>
      <c r="E462" s="22"/>
      <c r="F462" s="9"/>
      <c r="G462" s="15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13"/>
      <c r="E463" s="22"/>
      <c r="F463" s="9"/>
      <c r="G463" s="15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13"/>
      <c r="E464" s="22"/>
      <c r="F464" s="9"/>
      <c r="G464" s="15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13"/>
      <c r="E465" s="22"/>
      <c r="F465" s="9"/>
      <c r="G465" s="15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13"/>
      <c r="E466" s="22"/>
      <c r="F466" s="9"/>
      <c r="G466" s="15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13"/>
      <c r="E467" s="22"/>
      <c r="F467" s="9"/>
      <c r="G467" s="15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13"/>
      <c r="E468" s="22"/>
      <c r="F468" s="9"/>
      <c r="G468" s="15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13"/>
      <c r="E469" s="22"/>
      <c r="F469" s="9"/>
      <c r="G469" s="15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13"/>
      <c r="E470" s="22"/>
      <c r="F470" s="9"/>
      <c r="G470" s="15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13"/>
      <c r="E471" s="22"/>
      <c r="F471" s="9"/>
      <c r="G471" s="15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13"/>
      <c r="E472" s="22"/>
      <c r="F472" s="9"/>
      <c r="G472" s="15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13"/>
      <c r="E473" s="22"/>
      <c r="F473" s="9"/>
      <c r="G473" s="15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13"/>
      <c r="E474" s="22"/>
      <c r="F474" s="9"/>
      <c r="G474" s="15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13"/>
      <c r="E475" s="22"/>
      <c r="F475" s="9"/>
      <c r="G475" s="15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13"/>
      <c r="E476" s="22"/>
      <c r="F476" s="9"/>
      <c r="G476" s="15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13"/>
      <c r="E477" s="22"/>
      <c r="F477" s="9"/>
      <c r="G477" s="15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13"/>
      <c r="E478" s="22"/>
      <c r="F478" s="9"/>
      <c r="G478" s="15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13"/>
      <c r="E479" s="22"/>
      <c r="F479" s="9"/>
      <c r="G479" s="15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13"/>
      <c r="E480" s="22"/>
      <c r="F480" s="9"/>
      <c r="G480" s="15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13"/>
      <c r="E481" s="22"/>
      <c r="F481" s="9"/>
      <c r="G481" s="15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13"/>
      <c r="E482" s="22"/>
      <c r="F482" s="9"/>
      <c r="G482" s="15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13"/>
      <c r="E483" s="22"/>
      <c r="F483" s="9"/>
      <c r="G483" s="15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13"/>
      <c r="E484" s="22"/>
      <c r="F484" s="9"/>
      <c r="G484" s="15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13"/>
      <c r="E485" s="22"/>
      <c r="F485" s="9"/>
      <c r="G485" s="15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13"/>
      <c r="E486" s="22"/>
      <c r="F486" s="9"/>
      <c r="G486" s="15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13"/>
      <c r="E487" s="22"/>
      <c r="F487" s="9"/>
      <c r="G487" s="15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13"/>
      <c r="E488" s="22"/>
      <c r="F488" s="9"/>
      <c r="G488" s="15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13"/>
      <c r="E489" s="22"/>
      <c r="F489" s="9"/>
      <c r="G489" s="15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13"/>
      <c r="E490" s="22"/>
      <c r="F490" s="9"/>
      <c r="G490" s="15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13"/>
      <c r="E491" s="22"/>
      <c r="F491" s="9"/>
      <c r="G491" s="15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13"/>
      <c r="E492" s="22"/>
      <c r="F492" s="9"/>
      <c r="G492" s="15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13"/>
      <c r="E493" s="22"/>
      <c r="F493" s="9"/>
      <c r="G493" s="15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13"/>
      <c r="E494" s="22"/>
      <c r="F494" s="9"/>
      <c r="G494" s="15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13"/>
      <c r="E495" s="22"/>
      <c r="F495" s="9"/>
      <c r="G495" s="15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13"/>
      <c r="E496" s="22"/>
      <c r="F496" s="9"/>
      <c r="G496" s="15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13"/>
      <c r="E497" s="22"/>
      <c r="F497" s="9"/>
      <c r="G497" s="15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13"/>
      <c r="E498" s="22"/>
      <c r="F498" s="9"/>
      <c r="G498" s="15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13"/>
      <c r="E499" s="22"/>
      <c r="F499" s="9"/>
      <c r="G499" s="15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13"/>
      <c r="E500" s="22"/>
      <c r="F500" s="9"/>
      <c r="G500" s="15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13"/>
      <c r="E501" s="22"/>
      <c r="F501" s="9"/>
      <c r="G501" s="15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13"/>
      <c r="E502" s="22"/>
      <c r="F502" s="9"/>
      <c r="G502" s="15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13"/>
      <c r="E503" s="22"/>
      <c r="F503" s="9"/>
      <c r="G503" s="15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13"/>
      <c r="E504" s="22"/>
      <c r="F504" s="9"/>
      <c r="G504" s="15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13"/>
      <c r="E505" s="22"/>
      <c r="F505" s="9"/>
      <c r="G505" s="15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13"/>
      <c r="E506" s="22"/>
      <c r="F506" s="9"/>
      <c r="G506" s="15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13"/>
      <c r="E507" s="22"/>
      <c r="F507" s="9"/>
      <c r="G507" s="15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13"/>
      <c r="E508" s="22"/>
      <c r="F508" s="9"/>
      <c r="G508" s="15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13"/>
      <c r="E509" s="22"/>
      <c r="F509" s="9"/>
      <c r="G509" s="15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13"/>
      <c r="E510" s="22"/>
      <c r="F510" s="9"/>
      <c r="G510" s="15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13"/>
      <c r="E511" s="22"/>
      <c r="F511" s="9"/>
      <c r="G511" s="15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13"/>
      <c r="E512" s="22"/>
      <c r="F512" s="9"/>
      <c r="G512" s="15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13"/>
      <c r="E513" s="22"/>
      <c r="F513" s="9"/>
      <c r="G513" s="15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13"/>
      <c r="E514" s="22"/>
      <c r="F514" s="9"/>
      <c r="G514" s="15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13"/>
      <c r="E515" s="22"/>
      <c r="F515" s="9"/>
      <c r="G515" s="15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13"/>
      <c r="E516" s="22"/>
      <c r="F516" s="9"/>
      <c r="G516" s="15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13"/>
      <c r="E517" s="22"/>
      <c r="F517" s="9"/>
      <c r="G517" s="15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13"/>
      <c r="E518" s="22"/>
      <c r="F518" s="9"/>
      <c r="G518" s="15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13"/>
      <c r="E519" s="22"/>
      <c r="F519" s="9"/>
      <c r="G519" s="15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13"/>
      <c r="E520" s="22"/>
      <c r="F520" s="9"/>
      <c r="G520" s="15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13"/>
      <c r="E521" s="22"/>
      <c r="F521" s="9"/>
      <c r="G521" s="15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13"/>
      <c r="E522" s="22"/>
      <c r="F522" s="9"/>
      <c r="G522" s="15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13"/>
      <c r="E523" s="22"/>
      <c r="F523" s="9"/>
      <c r="G523" s="15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13"/>
      <c r="E524" s="22"/>
      <c r="F524" s="9"/>
      <c r="G524" s="15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13"/>
      <c r="E525" s="22"/>
      <c r="F525" s="9"/>
      <c r="G525" s="15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13"/>
      <c r="E526" s="22"/>
      <c r="F526" s="9"/>
      <c r="G526" s="15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13"/>
      <c r="E527" s="22"/>
      <c r="F527" s="9"/>
      <c r="G527" s="15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13"/>
      <c r="E528" s="22"/>
      <c r="F528" s="9"/>
      <c r="G528" s="15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13"/>
      <c r="E529" s="22"/>
      <c r="F529" s="9"/>
      <c r="G529" s="15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13"/>
      <c r="E530" s="22"/>
      <c r="F530" s="9"/>
      <c r="G530" s="15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13"/>
      <c r="E531" s="22"/>
      <c r="F531" s="9"/>
      <c r="G531" s="15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13"/>
      <c r="E532" s="22"/>
      <c r="F532" s="9"/>
      <c r="G532" s="15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13"/>
      <c r="E533" s="22"/>
      <c r="F533" s="9"/>
      <c r="G533" s="15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13"/>
      <c r="E534" s="22"/>
      <c r="F534" s="9"/>
      <c r="G534" s="15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13"/>
      <c r="E535" s="22"/>
      <c r="F535" s="9"/>
      <c r="G535" s="15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13"/>
      <c r="E536" s="22"/>
      <c r="F536" s="9"/>
      <c r="G536" s="15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13"/>
      <c r="E537" s="22"/>
      <c r="F537" s="9"/>
      <c r="G537" s="15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13"/>
      <c r="E538" s="22"/>
      <c r="F538" s="9"/>
      <c r="G538" s="15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13"/>
      <c r="E539" s="22"/>
      <c r="F539" s="9"/>
      <c r="G539" s="15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13"/>
      <c r="E540" s="22"/>
      <c r="F540" s="9"/>
      <c r="G540" s="15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13"/>
      <c r="E541" s="22"/>
      <c r="F541" s="9"/>
      <c r="G541" s="15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13"/>
      <c r="E542" s="22"/>
      <c r="F542" s="9"/>
      <c r="G542" s="15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13"/>
      <c r="E543" s="22"/>
      <c r="F543" s="9"/>
      <c r="G543" s="15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13"/>
      <c r="E544" s="22"/>
      <c r="F544" s="9"/>
      <c r="G544" s="15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13"/>
      <c r="E545" s="22"/>
      <c r="F545" s="9"/>
      <c r="G545" s="15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13"/>
      <c r="E546" s="22"/>
      <c r="F546" s="9"/>
      <c r="G546" s="15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13"/>
      <c r="E547" s="22"/>
      <c r="F547" s="9"/>
      <c r="G547" s="15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13"/>
      <c r="E548" s="22"/>
      <c r="F548" s="9"/>
      <c r="G548" s="15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13"/>
      <c r="E549" s="22"/>
      <c r="F549" s="9"/>
      <c r="G549" s="15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13"/>
      <c r="E550" s="22"/>
      <c r="F550" s="9"/>
      <c r="G550" s="15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13"/>
      <c r="E551" s="22"/>
      <c r="F551" s="9"/>
      <c r="G551" s="15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13"/>
      <c r="E552" s="22"/>
      <c r="F552" s="9"/>
      <c r="G552" s="15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13"/>
      <c r="E553" s="22"/>
      <c r="F553" s="9"/>
      <c r="G553" s="15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13"/>
      <c r="E554" s="22"/>
      <c r="F554" s="9"/>
      <c r="G554" s="15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13"/>
      <c r="E555" s="22"/>
      <c r="F555" s="9"/>
      <c r="G555" s="15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13"/>
      <c r="E556" s="22"/>
      <c r="F556" s="9"/>
      <c r="G556" s="15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13"/>
      <c r="E557" s="22"/>
      <c r="F557" s="9"/>
      <c r="G557" s="15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13"/>
      <c r="E558" s="22"/>
      <c r="F558" s="9"/>
      <c r="G558" s="15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13"/>
      <c r="E559" s="22"/>
      <c r="F559" s="9"/>
      <c r="G559" s="15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13"/>
      <c r="E560" s="22"/>
      <c r="F560" s="9"/>
      <c r="G560" s="15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13"/>
      <c r="E561" s="22"/>
      <c r="F561" s="9"/>
      <c r="G561" s="15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13"/>
      <c r="E562" s="22"/>
      <c r="F562" s="9"/>
      <c r="G562" s="15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13"/>
      <c r="E563" s="22"/>
      <c r="F563" s="9"/>
      <c r="G563" s="15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13"/>
      <c r="E564" s="22"/>
      <c r="F564" s="9"/>
      <c r="G564" s="15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13"/>
      <c r="E565" s="22"/>
      <c r="F565" s="9"/>
      <c r="G565" s="15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13"/>
      <c r="E566" s="22"/>
      <c r="F566" s="9"/>
      <c r="G566" s="15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13"/>
      <c r="E567" s="22"/>
      <c r="F567" s="9"/>
      <c r="G567" s="15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13"/>
      <c r="E568" s="22"/>
      <c r="F568" s="9"/>
      <c r="G568" s="15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13"/>
      <c r="E569" s="22"/>
      <c r="F569" s="9"/>
      <c r="G569" s="15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13"/>
      <c r="E570" s="22"/>
      <c r="F570" s="9"/>
      <c r="G570" s="15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13"/>
      <c r="E571" s="22"/>
      <c r="F571" s="9"/>
      <c r="G571" s="15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13"/>
      <c r="E572" s="22"/>
      <c r="F572" s="9"/>
      <c r="G572" s="15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13"/>
      <c r="E573" s="22"/>
      <c r="F573" s="9"/>
      <c r="G573" s="15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13"/>
      <c r="E574" s="22"/>
      <c r="F574" s="9"/>
      <c r="G574" s="15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13"/>
      <c r="E575" s="22"/>
      <c r="F575" s="9"/>
      <c r="G575" s="15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13"/>
      <c r="E576" s="22"/>
      <c r="F576" s="9"/>
      <c r="G576" s="15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13"/>
      <c r="E577" s="22"/>
      <c r="F577" s="9"/>
      <c r="G577" s="15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13"/>
      <c r="E578" s="22"/>
      <c r="F578" s="9"/>
      <c r="G578" s="15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13"/>
      <c r="E579" s="22"/>
      <c r="F579" s="9"/>
      <c r="G579" s="15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13"/>
      <c r="E580" s="22"/>
      <c r="F580" s="9"/>
      <c r="G580" s="15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13"/>
      <c r="E581" s="22"/>
      <c r="F581" s="9"/>
      <c r="G581" s="15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13"/>
      <c r="E582" s="22"/>
      <c r="F582" s="9"/>
      <c r="G582" s="15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13"/>
      <c r="E583" s="22"/>
      <c r="F583" s="9"/>
      <c r="G583" s="15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13"/>
      <c r="E584" s="22"/>
      <c r="F584" s="9"/>
      <c r="G584" s="15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13"/>
      <c r="E585" s="22"/>
      <c r="F585" s="9"/>
      <c r="G585" s="15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13"/>
      <c r="E586" s="22"/>
      <c r="F586" s="9"/>
      <c r="G586" s="15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13"/>
      <c r="E587" s="22"/>
      <c r="F587" s="9"/>
      <c r="G587" s="15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13"/>
      <c r="E588" s="22"/>
      <c r="F588" s="9"/>
      <c r="G588" s="15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13"/>
      <c r="E589" s="22"/>
      <c r="F589" s="9"/>
      <c r="G589" s="15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13"/>
      <c r="E590" s="22"/>
      <c r="F590" s="9"/>
      <c r="G590" s="15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13"/>
      <c r="E591" s="22"/>
      <c r="F591" s="9"/>
      <c r="G591" s="15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13"/>
      <c r="E592" s="22"/>
      <c r="F592" s="9"/>
      <c r="G592" s="15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13"/>
      <c r="E593" s="22"/>
      <c r="F593" s="9"/>
      <c r="G593" s="15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13"/>
      <c r="E594" s="22"/>
      <c r="F594" s="9"/>
      <c r="G594" s="15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13"/>
      <c r="E595" s="22"/>
      <c r="F595" s="9"/>
      <c r="G595" s="15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13"/>
      <c r="E596" s="22"/>
      <c r="F596" s="9"/>
      <c r="G596" s="15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13"/>
      <c r="E597" s="22"/>
      <c r="F597" s="9"/>
      <c r="G597" s="15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13"/>
      <c r="E598" s="22"/>
      <c r="F598" s="9"/>
      <c r="G598" s="15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13"/>
      <c r="E599" s="22"/>
      <c r="F599" s="9"/>
      <c r="G599" s="15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13"/>
      <c r="E600" s="22"/>
      <c r="F600" s="9"/>
      <c r="G600" s="15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13"/>
      <c r="E601" s="22"/>
      <c r="F601" s="9"/>
      <c r="G601" s="15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13"/>
      <c r="E602" s="22"/>
      <c r="F602" s="9"/>
      <c r="G602" s="15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13"/>
      <c r="E603" s="22"/>
      <c r="F603" s="9"/>
      <c r="G603" s="15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13"/>
      <c r="E604" s="22"/>
      <c r="F604" s="9"/>
      <c r="G604" s="15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13"/>
      <c r="E605" s="22"/>
      <c r="F605" s="9"/>
      <c r="G605" s="15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13"/>
      <c r="E606" s="22"/>
      <c r="F606" s="9"/>
      <c r="G606" s="15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13"/>
      <c r="E607" s="22"/>
      <c r="F607" s="9"/>
      <c r="G607" s="15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13"/>
      <c r="E608" s="22"/>
      <c r="F608" s="9"/>
      <c r="G608" s="15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13"/>
      <c r="E609" s="22"/>
      <c r="F609" s="9"/>
      <c r="G609" s="15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13"/>
      <c r="E610" s="22"/>
      <c r="F610" s="9"/>
      <c r="G610" s="15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13"/>
      <c r="E611" s="22"/>
      <c r="F611" s="9"/>
      <c r="G611" s="15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13"/>
      <c r="E612" s="22"/>
      <c r="F612" s="9"/>
      <c r="G612" s="15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13"/>
      <c r="E613" s="22"/>
      <c r="F613" s="9"/>
      <c r="G613" s="15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13"/>
      <c r="E614" s="22"/>
      <c r="F614" s="9"/>
      <c r="G614" s="15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13"/>
      <c r="E615" s="22"/>
      <c r="F615" s="9"/>
      <c r="G615" s="15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13"/>
      <c r="E616" s="22"/>
      <c r="F616" s="9"/>
      <c r="G616" s="15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13"/>
      <c r="E617" s="22"/>
      <c r="F617" s="9"/>
      <c r="G617" s="15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13"/>
      <c r="E618" s="22"/>
      <c r="F618" s="9"/>
      <c r="G618" s="15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13"/>
      <c r="E619" s="22"/>
      <c r="F619" s="9"/>
      <c r="G619" s="15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13"/>
      <c r="E620" s="22"/>
      <c r="F620" s="9"/>
      <c r="G620" s="15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13"/>
      <c r="E621" s="22"/>
      <c r="F621" s="9"/>
      <c r="G621" s="15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13"/>
      <c r="E622" s="22"/>
      <c r="F622" s="9"/>
      <c r="G622" s="15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13"/>
      <c r="E623" s="22"/>
      <c r="F623" s="9"/>
      <c r="G623" s="15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13"/>
      <c r="E624" s="22"/>
      <c r="F624" s="9"/>
      <c r="G624" s="15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13"/>
      <c r="E625" s="22"/>
      <c r="F625" s="9"/>
      <c r="G625" s="15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13"/>
      <c r="E626" s="22"/>
      <c r="F626" s="9"/>
      <c r="G626" s="15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13"/>
      <c r="E627" s="22"/>
      <c r="F627" s="9"/>
      <c r="G627" s="15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13"/>
      <c r="E628" s="22"/>
      <c r="F628" s="9"/>
      <c r="G628" s="15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13"/>
      <c r="E629" s="22"/>
      <c r="F629" s="9"/>
      <c r="G629" s="15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13"/>
      <c r="E630" s="22"/>
      <c r="F630" s="9"/>
      <c r="G630" s="15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13"/>
      <c r="E631" s="22"/>
      <c r="F631" s="9"/>
      <c r="G631" s="15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13"/>
      <c r="E632" s="22"/>
      <c r="F632" s="9"/>
      <c r="G632" s="15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13"/>
      <c r="E633" s="22"/>
      <c r="F633" s="9"/>
      <c r="G633" s="15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13"/>
      <c r="E634" s="22"/>
      <c r="F634" s="9"/>
      <c r="G634" s="15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13"/>
      <c r="E635" s="22"/>
      <c r="F635" s="9"/>
      <c r="G635" s="15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13"/>
      <c r="E636" s="22"/>
      <c r="F636" s="9"/>
      <c r="G636" s="15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13"/>
      <c r="E637" s="22"/>
      <c r="F637" s="9"/>
      <c r="G637" s="15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13"/>
      <c r="E638" s="22"/>
      <c r="F638" s="9"/>
      <c r="G638" s="15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13"/>
      <c r="E639" s="22"/>
      <c r="F639" s="9"/>
      <c r="G639" s="15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13"/>
      <c r="E640" s="22"/>
      <c r="F640" s="9"/>
      <c r="G640" s="15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13"/>
      <c r="E641" s="22"/>
      <c r="F641" s="9"/>
      <c r="G641" s="15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13"/>
      <c r="E642" s="22"/>
      <c r="F642" s="9"/>
      <c r="G642" s="15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13"/>
      <c r="E643" s="22"/>
      <c r="F643" s="9"/>
      <c r="G643" s="15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13"/>
      <c r="E644" s="22"/>
      <c r="F644" s="9"/>
      <c r="G644" s="15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13"/>
      <c r="E645" s="22"/>
      <c r="F645" s="9"/>
      <c r="G645" s="15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13"/>
      <c r="E646" s="22"/>
      <c r="F646" s="9"/>
      <c r="G646" s="15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13"/>
      <c r="E647" s="22"/>
      <c r="F647" s="9"/>
      <c r="G647" s="15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13"/>
      <c r="E648" s="22"/>
      <c r="F648" s="9"/>
      <c r="G648" s="15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13"/>
      <c r="E649" s="22"/>
      <c r="F649" s="9"/>
      <c r="G649" s="15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13"/>
      <c r="E650" s="22"/>
      <c r="F650" s="9"/>
      <c r="G650" s="15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13"/>
      <c r="E651" s="22"/>
      <c r="F651" s="9"/>
      <c r="G651" s="15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13"/>
      <c r="E652" s="22"/>
      <c r="F652" s="9"/>
      <c r="G652" s="15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13"/>
      <c r="E653" s="22"/>
      <c r="F653" s="9"/>
      <c r="G653" s="15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13"/>
      <c r="E654" s="22"/>
      <c r="F654" s="9"/>
      <c r="G654" s="15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13"/>
      <c r="E655" s="22"/>
      <c r="F655" s="9"/>
      <c r="G655" s="15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13"/>
      <c r="E656" s="22"/>
      <c r="F656" s="9"/>
      <c r="G656" s="15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13"/>
      <c r="E657" s="22"/>
      <c r="F657" s="9"/>
      <c r="G657" s="15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13"/>
      <c r="E658" s="22"/>
      <c r="F658" s="9"/>
      <c r="G658" s="15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13"/>
      <c r="E659" s="22"/>
      <c r="F659" s="9"/>
      <c r="G659" s="15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13"/>
      <c r="E660" s="22"/>
      <c r="F660" s="9"/>
      <c r="G660" s="15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13"/>
      <c r="E661" s="22"/>
      <c r="F661" s="9"/>
      <c r="G661" s="15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13"/>
      <c r="E662" s="22"/>
      <c r="F662" s="9"/>
      <c r="G662" s="15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13"/>
      <c r="E663" s="22"/>
      <c r="F663" s="9"/>
      <c r="G663" s="15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13"/>
      <c r="E664" s="22"/>
      <c r="F664" s="9"/>
      <c r="G664" s="15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13"/>
      <c r="E665" s="22"/>
      <c r="F665" s="9"/>
      <c r="G665" s="15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13"/>
      <c r="E666" s="22"/>
      <c r="F666" s="9"/>
      <c r="G666" s="15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13"/>
      <c r="E667" s="22"/>
      <c r="F667" s="9"/>
      <c r="G667" s="15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13"/>
      <c r="E668" s="22"/>
      <c r="F668" s="9"/>
      <c r="G668" s="15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13"/>
      <c r="E669" s="22"/>
      <c r="F669" s="9"/>
      <c r="G669" s="15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13"/>
      <c r="E670" s="22"/>
      <c r="F670" s="9"/>
      <c r="G670" s="15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13"/>
      <c r="E671" s="22"/>
      <c r="F671" s="9"/>
      <c r="G671" s="15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13"/>
      <c r="E672" s="22"/>
      <c r="F672" s="9"/>
      <c r="G672" s="15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13"/>
      <c r="E673" s="22"/>
      <c r="F673" s="9"/>
      <c r="G673" s="15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13"/>
      <c r="E674" s="22"/>
      <c r="F674" s="9"/>
      <c r="G674" s="15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13"/>
      <c r="E675" s="22"/>
      <c r="F675" s="9"/>
      <c r="G675" s="15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13"/>
      <c r="E676" s="22"/>
      <c r="F676" s="9"/>
      <c r="G676" s="15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13"/>
      <c r="E677" s="22"/>
      <c r="F677" s="9"/>
      <c r="G677" s="15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13"/>
      <c r="E678" s="22"/>
      <c r="F678" s="9"/>
      <c r="G678" s="15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13"/>
      <c r="E679" s="22"/>
      <c r="F679" s="9"/>
      <c r="G679" s="15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13"/>
      <c r="E680" s="22"/>
      <c r="F680" s="9"/>
      <c r="G680" s="15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13"/>
      <c r="E681" s="22"/>
      <c r="F681" s="9"/>
      <c r="G681" s="15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13"/>
      <c r="E682" s="22"/>
      <c r="F682" s="9"/>
      <c r="G682" s="15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13"/>
      <c r="E683" s="22"/>
      <c r="F683" s="9"/>
      <c r="G683" s="15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13"/>
      <c r="E684" s="22"/>
      <c r="F684" s="9"/>
      <c r="G684" s="15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13"/>
      <c r="E685" s="22"/>
      <c r="F685" s="9"/>
      <c r="G685" s="15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13"/>
      <c r="E686" s="22"/>
      <c r="F686" s="9"/>
      <c r="G686" s="15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13"/>
      <c r="E687" s="22"/>
      <c r="F687" s="9"/>
      <c r="G687" s="15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13"/>
      <c r="E688" s="22"/>
      <c r="F688" s="9"/>
      <c r="G688" s="15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13"/>
      <c r="E689" s="22"/>
      <c r="F689" s="9"/>
      <c r="G689" s="15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13"/>
      <c r="E690" s="22"/>
      <c r="F690" s="9"/>
      <c r="G690" s="15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13"/>
      <c r="E691" s="22"/>
      <c r="F691" s="9"/>
      <c r="G691" s="15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13"/>
      <c r="E692" s="22"/>
      <c r="F692" s="9"/>
      <c r="G692" s="15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13"/>
      <c r="E693" s="22"/>
      <c r="F693" s="9"/>
      <c r="G693" s="15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13"/>
      <c r="E694" s="22"/>
      <c r="F694" s="9"/>
      <c r="G694" s="15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13"/>
      <c r="E695" s="22"/>
      <c r="F695" s="9"/>
      <c r="G695" s="15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13"/>
      <c r="E696" s="22"/>
      <c r="F696" s="9"/>
      <c r="G696" s="15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13"/>
      <c r="E697" s="22"/>
      <c r="F697" s="9"/>
      <c r="G697" s="15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13"/>
      <c r="E698" s="22"/>
      <c r="F698" s="9"/>
      <c r="G698" s="15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13"/>
      <c r="E699" s="22"/>
      <c r="F699" s="9"/>
      <c r="G699" s="15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13"/>
      <c r="E700" s="22"/>
      <c r="F700" s="9"/>
      <c r="G700" s="15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13"/>
      <c r="E701" s="22"/>
      <c r="F701" s="9"/>
      <c r="G701" s="15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13"/>
      <c r="E702" s="22"/>
      <c r="F702" s="9"/>
      <c r="G702" s="15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13"/>
      <c r="E703" s="22"/>
      <c r="F703" s="9"/>
      <c r="G703" s="15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13"/>
      <c r="E704" s="22"/>
      <c r="F704" s="9"/>
      <c r="G704" s="15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13"/>
      <c r="E705" s="22"/>
      <c r="F705" s="9"/>
      <c r="G705" s="15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13"/>
      <c r="E706" s="22"/>
      <c r="F706" s="9"/>
      <c r="G706" s="15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13"/>
      <c r="E707" s="22"/>
      <c r="F707" s="9"/>
      <c r="G707" s="15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13"/>
      <c r="E708" s="22"/>
      <c r="F708" s="9"/>
      <c r="G708" s="15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13"/>
      <c r="E709" s="22"/>
      <c r="F709" s="9"/>
      <c r="G709" s="15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13"/>
      <c r="E710" s="22"/>
      <c r="F710" s="9"/>
      <c r="G710" s="15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13"/>
      <c r="E711" s="22"/>
      <c r="F711" s="9"/>
      <c r="G711" s="15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13"/>
      <c r="E712" s="22"/>
      <c r="F712" s="9"/>
      <c r="G712" s="15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13"/>
      <c r="E713" s="22"/>
      <c r="F713" s="9"/>
      <c r="G713" s="15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13"/>
      <c r="E714" s="22"/>
      <c r="F714" s="9"/>
      <c r="G714" s="15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13"/>
      <c r="E715" s="22"/>
      <c r="F715" s="9"/>
      <c r="G715" s="15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13"/>
      <c r="E716" s="22"/>
      <c r="F716" s="9"/>
      <c r="G716" s="15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13"/>
      <c r="E717" s="22"/>
      <c r="F717" s="9"/>
      <c r="G717" s="15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13"/>
      <c r="E718" s="22"/>
      <c r="F718" s="9"/>
      <c r="G718" s="15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13"/>
      <c r="E719" s="22"/>
      <c r="F719" s="9"/>
      <c r="G719" s="15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13"/>
      <c r="E720" s="22"/>
      <c r="F720" s="9"/>
      <c r="G720" s="15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13"/>
      <c r="E721" s="22"/>
      <c r="F721" s="9"/>
      <c r="G721" s="15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13"/>
      <c r="E722" s="22"/>
      <c r="F722" s="9"/>
      <c r="G722" s="15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13"/>
      <c r="E723" s="22"/>
      <c r="F723" s="9"/>
      <c r="G723" s="15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13"/>
      <c r="E724" s="22"/>
      <c r="F724" s="9"/>
      <c r="G724" s="15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13"/>
      <c r="E725" s="22"/>
      <c r="F725" s="9"/>
      <c r="G725" s="15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13"/>
      <c r="E726" s="22"/>
      <c r="F726" s="9"/>
      <c r="G726" s="15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13"/>
      <c r="E727" s="22"/>
      <c r="F727" s="9"/>
      <c r="G727" s="15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13"/>
      <c r="E728" s="22"/>
      <c r="F728" s="9"/>
      <c r="G728" s="15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13"/>
      <c r="E729" s="22"/>
      <c r="F729" s="9"/>
      <c r="G729" s="15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13"/>
      <c r="E730" s="22"/>
      <c r="F730" s="9"/>
      <c r="G730" s="15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13"/>
      <c r="E731" s="22"/>
      <c r="F731" s="9"/>
      <c r="G731" s="15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13"/>
      <c r="E732" s="22"/>
      <c r="F732" s="9"/>
      <c r="G732" s="15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13"/>
      <c r="E733" s="22"/>
      <c r="F733" s="9"/>
      <c r="G733" s="15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13"/>
      <c r="E734" s="22"/>
      <c r="F734" s="9"/>
      <c r="G734" s="15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13"/>
      <c r="E735" s="22"/>
      <c r="F735" s="9"/>
      <c r="G735" s="15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13"/>
      <c r="E736" s="22"/>
      <c r="F736" s="9"/>
      <c r="G736" s="15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13"/>
      <c r="E737" s="22"/>
      <c r="F737" s="9"/>
      <c r="G737" s="15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13"/>
      <c r="E738" s="22"/>
      <c r="F738" s="9"/>
      <c r="G738" s="15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13"/>
      <c r="E739" s="22"/>
      <c r="F739" s="9"/>
      <c r="G739" s="15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13"/>
      <c r="E740" s="22"/>
      <c r="F740" s="9"/>
      <c r="G740" s="15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13"/>
      <c r="E741" s="22"/>
      <c r="F741" s="9"/>
      <c r="G741" s="15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13"/>
      <c r="E742" s="22"/>
      <c r="F742" s="9"/>
      <c r="G742" s="15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13"/>
      <c r="E743" s="22"/>
      <c r="F743" s="9"/>
      <c r="G743" s="15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13"/>
      <c r="E744" s="22"/>
      <c r="F744" s="9"/>
      <c r="G744" s="15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13"/>
      <c r="E745" s="22"/>
      <c r="F745" s="9"/>
      <c r="G745" s="15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13"/>
      <c r="E746" s="22"/>
      <c r="F746" s="9"/>
      <c r="G746" s="15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13"/>
      <c r="E747" s="22"/>
      <c r="F747" s="9"/>
      <c r="G747" s="15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13"/>
      <c r="E748" s="22"/>
      <c r="F748" s="9"/>
      <c r="G748" s="15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13"/>
      <c r="E749" s="22"/>
      <c r="F749" s="9"/>
      <c r="G749" s="15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13"/>
      <c r="E750" s="22"/>
      <c r="F750" s="9"/>
      <c r="G750" s="15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13"/>
      <c r="E751" s="22"/>
      <c r="F751" s="9"/>
      <c r="G751" s="15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13"/>
      <c r="E752" s="22"/>
      <c r="F752" s="9"/>
      <c r="G752" s="15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13"/>
      <c r="E753" s="22"/>
      <c r="F753" s="9"/>
      <c r="G753" s="15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13"/>
      <c r="E754" s="22"/>
      <c r="F754" s="9"/>
      <c r="G754" s="15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13"/>
      <c r="E755" s="22"/>
      <c r="F755" s="9"/>
      <c r="G755" s="15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13"/>
      <c r="E756" s="22"/>
      <c r="F756" s="9"/>
      <c r="G756" s="15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13"/>
      <c r="E757" s="22"/>
      <c r="F757" s="9"/>
      <c r="G757" s="15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13"/>
      <c r="E758" s="22"/>
      <c r="F758" s="9"/>
      <c r="G758" s="15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13"/>
      <c r="E759" s="22"/>
      <c r="F759" s="9"/>
      <c r="G759" s="15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13"/>
      <c r="E760" s="22"/>
      <c r="F760" s="9"/>
      <c r="G760" s="15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13"/>
      <c r="E761" s="22"/>
      <c r="F761" s="9"/>
      <c r="G761" s="15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13"/>
      <c r="E762" s="22"/>
      <c r="F762" s="9"/>
      <c r="G762" s="15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13"/>
      <c r="E763" s="22"/>
      <c r="F763" s="9"/>
      <c r="G763" s="15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13"/>
      <c r="E764" s="22"/>
      <c r="F764" s="9"/>
      <c r="G764" s="15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13"/>
      <c r="E765" s="22"/>
      <c r="F765" s="9"/>
      <c r="G765" s="15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13"/>
      <c r="E766" s="22"/>
      <c r="F766" s="9"/>
      <c r="G766" s="15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13"/>
      <c r="E767" s="22"/>
      <c r="F767" s="9"/>
      <c r="G767" s="15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13"/>
      <c r="E768" s="22"/>
      <c r="F768" s="9"/>
      <c r="G768" s="15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13"/>
      <c r="E769" s="22"/>
      <c r="F769" s="9"/>
      <c r="G769" s="15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13"/>
      <c r="E770" s="22"/>
      <c r="F770" s="9"/>
      <c r="G770" s="15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13"/>
      <c r="E771" s="22"/>
      <c r="F771" s="9"/>
      <c r="G771" s="15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13"/>
      <c r="E772" s="22"/>
      <c r="F772" s="9"/>
      <c r="G772" s="15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13"/>
      <c r="E773" s="22"/>
      <c r="F773" s="9"/>
      <c r="G773" s="15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13"/>
      <c r="E774" s="22"/>
      <c r="F774" s="9"/>
      <c r="G774" s="15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13"/>
      <c r="E775" s="22"/>
      <c r="F775" s="9"/>
      <c r="G775" s="15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13"/>
      <c r="E776" s="22"/>
      <c r="F776" s="9"/>
      <c r="G776" s="15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13"/>
      <c r="E777" s="22"/>
      <c r="F777" s="9"/>
      <c r="G777" s="15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13"/>
      <c r="E778" s="22"/>
      <c r="F778" s="9"/>
      <c r="G778" s="15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13"/>
      <c r="E779" s="22"/>
      <c r="F779" s="9"/>
      <c r="G779" s="15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13"/>
      <c r="E780" s="22"/>
      <c r="F780" s="9"/>
      <c r="G780" s="15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13"/>
      <c r="E781" s="22"/>
      <c r="F781" s="9"/>
      <c r="G781" s="15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13"/>
      <c r="E782" s="22"/>
      <c r="F782" s="9"/>
      <c r="G782" s="15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13"/>
      <c r="E783" s="22"/>
      <c r="F783" s="9"/>
      <c r="G783" s="15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13"/>
      <c r="E784" s="22"/>
      <c r="F784" s="9"/>
      <c r="G784" s="15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13"/>
      <c r="E785" s="22"/>
      <c r="F785" s="9"/>
      <c r="G785" s="15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13"/>
      <c r="E786" s="22"/>
      <c r="F786" s="9"/>
      <c r="G786" s="15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13"/>
      <c r="E787" s="22"/>
      <c r="F787" s="9"/>
      <c r="G787" s="15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13"/>
      <c r="E788" s="22"/>
      <c r="F788" s="9"/>
      <c r="G788" s="15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13"/>
      <c r="E789" s="22"/>
      <c r="F789" s="9"/>
      <c r="G789" s="15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13"/>
      <c r="E790" s="22"/>
      <c r="F790" s="9"/>
      <c r="G790" s="15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13"/>
      <c r="E791" s="22"/>
      <c r="F791" s="9"/>
      <c r="G791" s="15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13"/>
      <c r="E792" s="22"/>
      <c r="F792" s="9"/>
      <c r="G792" s="15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13"/>
      <c r="E793" s="22"/>
      <c r="F793" s="9"/>
      <c r="G793" s="15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13"/>
      <c r="E794" s="22"/>
      <c r="F794" s="9"/>
      <c r="G794" s="15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13"/>
      <c r="E795" s="22"/>
      <c r="F795" s="9"/>
      <c r="G795" s="15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13"/>
      <c r="E796" s="22"/>
      <c r="F796" s="9"/>
      <c r="G796" s="15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13"/>
      <c r="E797" s="22"/>
      <c r="F797" s="9"/>
      <c r="G797" s="15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13"/>
      <c r="E798" s="22"/>
      <c r="F798" s="9"/>
      <c r="G798" s="15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13"/>
      <c r="E799" s="22"/>
      <c r="F799" s="9"/>
      <c r="G799" s="15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13"/>
      <c r="E800" s="22"/>
      <c r="F800" s="9"/>
      <c r="G800" s="15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13"/>
      <c r="E801" s="22"/>
      <c r="F801" s="9"/>
      <c r="G801" s="15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13"/>
      <c r="E802" s="22"/>
      <c r="F802" s="9"/>
      <c r="G802" s="15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13"/>
      <c r="E803" s="22"/>
      <c r="F803" s="9"/>
      <c r="G803" s="15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13"/>
      <c r="E804" s="22"/>
      <c r="F804" s="9"/>
      <c r="G804" s="15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13"/>
      <c r="E805" s="22"/>
      <c r="F805" s="9"/>
      <c r="G805" s="15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13"/>
      <c r="E806" s="22"/>
      <c r="F806" s="9"/>
      <c r="G806" s="15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13"/>
      <c r="E807" s="22"/>
      <c r="F807" s="9"/>
      <c r="G807" s="15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13"/>
      <c r="E808" s="22"/>
      <c r="F808" s="9"/>
      <c r="G808" s="15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13"/>
      <c r="E809" s="22"/>
      <c r="F809" s="9"/>
      <c r="G809" s="15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13"/>
      <c r="E810" s="22"/>
      <c r="F810" s="9"/>
      <c r="G810" s="15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13"/>
      <c r="E811" s="22"/>
      <c r="F811" s="9"/>
      <c r="G811" s="15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13"/>
      <c r="E812" s="22"/>
      <c r="F812" s="9"/>
      <c r="G812" s="15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13"/>
      <c r="E813" s="22"/>
      <c r="F813" s="9"/>
      <c r="G813" s="15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13"/>
      <c r="E814" s="22"/>
      <c r="F814" s="9"/>
      <c r="G814" s="15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13"/>
      <c r="E815" s="22"/>
      <c r="F815" s="9"/>
      <c r="G815" s="15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13"/>
      <c r="E816" s="22"/>
      <c r="F816" s="9"/>
      <c r="G816" s="15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13"/>
      <c r="E817" s="22"/>
      <c r="F817" s="9"/>
      <c r="G817" s="15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13"/>
      <c r="E818" s="22"/>
      <c r="F818" s="9"/>
      <c r="G818" s="15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13"/>
      <c r="E819" s="22"/>
      <c r="F819" s="9"/>
      <c r="G819" s="15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13"/>
      <c r="E820" s="22"/>
      <c r="F820" s="9"/>
      <c r="G820" s="15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13"/>
      <c r="E821" s="22"/>
      <c r="F821" s="9"/>
      <c r="G821" s="15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13"/>
      <c r="E822" s="22"/>
      <c r="F822" s="9"/>
      <c r="G822" s="15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13"/>
      <c r="E823" s="22"/>
      <c r="F823" s="9"/>
      <c r="G823" s="15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13"/>
      <c r="E824" s="22"/>
      <c r="F824" s="9"/>
      <c r="G824" s="15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13"/>
      <c r="E825" s="22"/>
      <c r="F825" s="9"/>
      <c r="G825" s="15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13"/>
      <c r="E826" s="22"/>
      <c r="F826" s="9"/>
      <c r="G826" s="15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13"/>
      <c r="E827" s="22"/>
      <c r="F827" s="9"/>
      <c r="G827" s="15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13"/>
      <c r="E828" s="22"/>
      <c r="F828" s="9"/>
      <c r="G828" s="15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13"/>
      <c r="E829" s="22"/>
      <c r="F829" s="9"/>
      <c r="G829" s="15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13"/>
      <c r="E830" s="22"/>
      <c r="F830" s="9"/>
      <c r="G830" s="15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13"/>
      <c r="E831" s="22"/>
      <c r="F831" s="9"/>
      <c r="G831" s="15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13"/>
      <c r="E832" s="22"/>
      <c r="F832" s="9"/>
      <c r="G832" s="15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13"/>
      <c r="E833" s="22"/>
      <c r="F833" s="9"/>
      <c r="G833" s="15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13"/>
      <c r="E834" s="22"/>
      <c r="F834" s="9"/>
      <c r="G834" s="15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13"/>
      <c r="E835" s="22"/>
      <c r="F835" s="9"/>
      <c r="G835" s="15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13"/>
      <c r="E836" s="22"/>
      <c r="F836" s="9"/>
      <c r="G836" s="15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13"/>
      <c r="E837" s="22"/>
      <c r="F837" s="9"/>
      <c r="G837" s="15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13"/>
      <c r="E838" s="22"/>
      <c r="F838" s="9"/>
      <c r="G838" s="15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13"/>
      <c r="E839" s="22"/>
      <c r="F839" s="9"/>
      <c r="G839" s="15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13"/>
      <c r="E840" s="22"/>
      <c r="F840" s="9"/>
      <c r="G840" s="15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13"/>
      <c r="E841" s="22"/>
      <c r="F841" s="9"/>
      <c r="G841" s="15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13"/>
      <c r="E842" s="22"/>
      <c r="F842" s="9"/>
      <c r="G842" s="15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13"/>
      <c r="E843" s="22"/>
      <c r="F843" s="9"/>
      <c r="G843" s="15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13"/>
      <c r="E844" s="22"/>
      <c r="F844" s="9"/>
      <c r="G844" s="15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13"/>
      <c r="E845" s="22"/>
      <c r="F845" s="9"/>
      <c r="G845" s="15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13"/>
      <c r="E846" s="22"/>
      <c r="F846" s="9"/>
      <c r="G846" s="15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13"/>
      <c r="E847" s="22"/>
      <c r="F847" s="9"/>
      <c r="G847" s="15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13"/>
      <c r="E848" s="22"/>
      <c r="F848" s="9"/>
      <c r="G848" s="15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13"/>
      <c r="E849" s="22"/>
      <c r="F849" s="9"/>
      <c r="G849" s="15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13"/>
      <c r="E850" s="22"/>
      <c r="F850" s="9"/>
      <c r="G850" s="15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13"/>
      <c r="E851" s="22"/>
      <c r="F851" s="9"/>
      <c r="G851" s="15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13"/>
      <c r="E852" s="22"/>
      <c r="F852" s="9"/>
      <c r="G852" s="15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13"/>
      <c r="E853" s="22"/>
      <c r="F853" s="9"/>
      <c r="G853" s="15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13"/>
      <c r="E854" s="22"/>
      <c r="F854" s="9"/>
      <c r="G854" s="15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13"/>
      <c r="E855" s="22"/>
      <c r="F855" s="9"/>
      <c r="G855" s="15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13"/>
      <c r="E856" s="22"/>
      <c r="F856" s="9"/>
      <c r="G856" s="15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13"/>
      <c r="E857" s="22"/>
      <c r="F857" s="9"/>
      <c r="G857" s="15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13"/>
      <c r="E858" s="22"/>
      <c r="F858" s="9"/>
      <c r="G858" s="15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13"/>
      <c r="E859" s="22"/>
      <c r="F859" s="9"/>
      <c r="G859" s="15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13"/>
      <c r="E860" s="22"/>
      <c r="F860" s="9"/>
      <c r="G860" s="15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13"/>
      <c r="E861" s="22"/>
      <c r="F861" s="9"/>
      <c r="G861" s="15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13"/>
      <c r="E862" s="22"/>
      <c r="F862" s="9"/>
      <c r="G862" s="15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13"/>
      <c r="E863" s="22"/>
      <c r="F863" s="9"/>
      <c r="G863" s="15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13"/>
      <c r="E864" s="22"/>
      <c r="F864" s="9"/>
      <c r="G864" s="15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13"/>
      <c r="E865" s="22"/>
      <c r="F865" s="9"/>
      <c r="G865" s="15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13"/>
      <c r="E866" s="22"/>
      <c r="F866" s="9"/>
      <c r="G866" s="15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13"/>
      <c r="E867" s="22"/>
      <c r="F867" s="9"/>
      <c r="G867" s="15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13"/>
      <c r="E868" s="22"/>
      <c r="F868" s="9"/>
      <c r="G868" s="15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13"/>
      <c r="E869" s="22"/>
      <c r="F869" s="9"/>
      <c r="G869" s="15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13"/>
      <c r="E870" s="22"/>
      <c r="F870" s="9"/>
      <c r="G870" s="15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13"/>
      <c r="E871" s="22"/>
      <c r="F871" s="9"/>
      <c r="G871" s="15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13"/>
      <c r="E872" s="22"/>
      <c r="F872" s="9"/>
      <c r="G872" s="15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13"/>
      <c r="E873" s="22"/>
      <c r="F873" s="9"/>
      <c r="G873" s="15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13"/>
      <c r="E874" s="22"/>
      <c r="F874" s="9"/>
      <c r="G874" s="15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13"/>
      <c r="E875" s="22"/>
      <c r="F875" s="9"/>
      <c r="G875" s="15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13"/>
      <c r="E876" s="22"/>
      <c r="F876" s="9"/>
      <c r="G876" s="15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13"/>
      <c r="E877" s="22"/>
      <c r="F877" s="9"/>
      <c r="G877" s="15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13"/>
      <c r="E878" s="22"/>
      <c r="F878" s="9"/>
      <c r="G878" s="15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13"/>
      <c r="E879" s="22"/>
      <c r="F879" s="9"/>
      <c r="G879" s="15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13"/>
      <c r="E880" s="22"/>
      <c r="F880" s="9"/>
      <c r="G880" s="15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13"/>
      <c r="E881" s="22"/>
      <c r="F881" s="9"/>
      <c r="G881" s="15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13"/>
      <c r="E882" s="22"/>
      <c r="F882" s="9"/>
      <c r="G882" s="15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13"/>
      <c r="E883" s="22"/>
      <c r="F883" s="9"/>
      <c r="G883" s="15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13"/>
      <c r="E884" s="22"/>
      <c r="F884" s="9"/>
      <c r="G884" s="15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13"/>
      <c r="E885" s="22"/>
      <c r="F885" s="9"/>
      <c r="G885" s="15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13"/>
      <c r="E886" s="22"/>
      <c r="F886" s="9"/>
      <c r="G886" s="15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13"/>
      <c r="E887" s="22"/>
      <c r="F887" s="9"/>
      <c r="G887" s="15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13"/>
      <c r="E888" s="22"/>
      <c r="F888" s="9"/>
      <c r="G888" s="15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13"/>
      <c r="E889" s="22"/>
      <c r="F889" s="9"/>
      <c r="G889" s="15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13"/>
      <c r="E890" s="22"/>
      <c r="F890" s="9"/>
      <c r="G890" s="15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13"/>
      <c r="E891" s="22"/>
      <c r="F891" s="9"/>
      <c r="G891" s="15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13"/>
      <c r="E892" s="22"/>
      <c r="F892" s="9"/>
      <c r="G892" s="15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13"/>
      <c r="E893" s="22"/>
      <c r="F893" s="9"/>
      <c r="G893" s="15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13"/>
      <c r="E894" s="22"/>
      <c r="F894" s="9"/>
      <c r="G894" s="15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13"/>
      <c r="E895" s="22"/>
      <c r="F895" s="9"/>
      <c r="G895" s="15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13"/>
      <c r="E896" s="22"/>
      <c r="F896" s="9"/>
      <c r="G896" s="15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13"/>
      <c r="E897" s="22"/>
      <c r="F897" s="9"/>
      <c r="G897" s="15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13"/>
      <c r="E898" s="22"/>
      <c r="F898" s="9"/>
      <c r="G898" s="15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13"/>
      <c r="E899" s="22"/>
      <c r="F899" s="9"/>
      <c r="G899" s="15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13"/>
      <c r="E900" s="22"/>
      <c r="F900" s="9"/>
      <c r="G900" s="15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13"/>
      <c r="E901" s="22"/>
      <c r="F901" s="9"/>
      <c r="G901" s="15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13"/>
      <c r="E902" s="22"/>
      <c r="F902" s="9"/>
      <c r="G902" s="15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13"/>
      <c r="E903" s="22"/>
      <c r="F903" s="9"/>
      <c r="G903" s="15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13"/>
      <c r="E904" s="22"/>
      <c r="F904" s="9"/>
      <c r="G904" s="15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13"/>
      <c r="E905" s="22"/>
      <c r="F905" s="9"/>
      <c r="G905" s="15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13"/>
      <c r="E906" s="22"/>
      <c r="F906" s="9"/>
      <c r="G906" s="15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13"/>
      <c r="E907" s="22"/>
      <c r="F907" s="9"/>
      <c r="G907" s="15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13"/>
      <c r="E908" s="22"/>
      <c r="F908" s="9"/>
      <c r="G908" s="15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13"/>
      <c r="E909" s="22"/>
      <c r="F909" s="9"/>
      <c r="G909" s="15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13"/>
      <c r="E910" s="22"/>
      <c r="F910" s="9"/>
      <c r="G910" s="15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13"/>
      <c r="E911" s="22"/>
      <c r="F911" s="9"/>
      <c r="G911" s="15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13"/>
      <c r="E912" s="22"/>
      <c r="F912" s="9"/>
      <c r="G912" s="15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13"/>
      <c r="E913" s="22"/>
      <c r="F913" s="9"/>
      <c r="G913" s="15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13"/>
      <c r="E914" s="22"/>
      <c r="F914" s="9"/>
      <c r="G914" s="15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13"/>
      <c r="E915" s="22"/>
      <c r="F915" s="9"/>
      <c r="G915" s="15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13"/>
      <c r="E916" s="22"/>
      <c r="F916" s="9"/>
      <c r="G916" s="15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13"/>
      <c r="E917" s="22"/>
      <c r="F917" s="9"/>
      <c r="G917" s="15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13"/>
      <c r="E918" s="22"/>
      <c r="F918" s="9"/>
      <c r="G918" s="15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13"/>
      <c r="E919" s="22"/>
      <c r="F919" s="9"/>
      <c r="G919" s="15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13"/>
      <c r="E920" s="22"/>
      <c r="F920" s="9"/>
      <c r="G920" s="15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13"/>
      <c r="E921" s="22"/>
      <c r="F921" s="9"/>
      <c r="G921" s="15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13"/>
      <c r="E922" s="22"/>
      <c r="F922" s="9"/>
      <c r="G922" s="15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13"/>
      <c r="E923" s="22"/>
      <c r="F923" s="9"/>
      <c r="G923" s="15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13"/>
      <c r="E924" s="22"/>
      <c r="F924" s="9"/>
      <c r="G924" s="15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13"/>
      <c r="E925" s="22"/>
      <c r="F925" s="9"/>
      <c r="G925" s="15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13"/>
      <c r="E926" s="22"/>
      <c r="F926" s="9"/>
      <c r="G926" s="15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13"/>
      <c r="E927" s="22"/>
      <c r="F927" s="9"/>
      <c r="G927" s="15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13"/>
      <c r="E928" s="22"/>
      <c r="F928" s="9"/>
      <c r="G928" s="15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13"/>
      <c r="E929" s="22"/>
      <c r="F929" s="9"/>
      <c r="G929" s="15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13"/>
      <c r="E930" s="22"/>
      <c r="F930" s="9"/>
      <c r="G930" s="15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13"/>
      <c r="E931" s="22"/>
      <c r="F931" s="9"/>
      <c r="G931" s="15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13"/>
      <c r="E932" s="22"/>
      <c r="F932" s="9"/>
      <c r="G932" s="15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13"/>
      <c r="E933" s="22"/>
      <c r="F933" s="9"/>
      <c r="G933" s="15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13"/>
      <c r="E934" s="22"/>
      <c r="F934" s="9"/>
      <c r="G934" s="15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13"/>
      <c r="E935" s="22"/>
      <c r="F935" s="9"/>
      <c r="G935" s="15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13"/>
      <c r="E936" s="22"/>
      <c r="F936" s="9"/>
      <c r="G936" s="15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13"/>
      <c r="E937" s="22"/>
      <c r="F937" s="9"/>
      <c r="G937" s="15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13"/>
      <c r="E938" s="22"/>
      <c r="F938" s="9"/>
      <c r="G938" s="15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13"/>
      <c r="E939" s="22"/>
      <c r="F939" s="9"/>
      <c r="G939" s="15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13"/>
      <c r="E940" s="22"/>
      <c r="F940" s="9"/>
      <c r="G940" s="15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13"/>
      <c r="E941" s="22"/>
      <c r="F941" s="9"/>
      <c r="G941" s="15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13"/>
      <c r="E942" s="22"/>
      <c r="F942" s="9"/>
      <c r="G942" s="15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13"/>
      <c r="E943" s="22"/>
      <c r="F943" s="9"/>
      <c r="G943" s="15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13"/>
      <c r="E944" s="22"/>
      <c r="F944" s="9"/>
      <c r="G944" s="15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13"/>
      <c r="E945" s="22"/>
      <c r="F945" s="9"/>
      <c r="G945" s="15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13"/>
      <c r="E946" s="22"/>
      <c r="F946" s="9"/>
      <c r="G946" s="15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13"/>
      <c r="E947" s="22"/>
      <c r="F947" s="9"/>
      <c r="G947" s="15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13"/>
      <c r="E948" s="22"/>
      <c r="F948" s="9"/>
      <c r="G948" s="15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13"/>
      <c r="E949" s="22"/>
      <c r="F949" s="9"/>
      <c r="G949" s="15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13"/>
      <c r="E950" s="22"/>
      <c r="F950" s="9"/>
      <c r="G950" s="15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13"/>
      <c r="E951" s="22"/>
      <c r="F951" s="9"/>
      <c r="G951" s="15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13"/>
      <c r="E952" s="22"/>
      <c r="F952" s="9"/>
      <c r="G952" s="15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13"/>
      <c r="E953" s="22"/>
      <c r="F953" s="9"/>
      <c r="G953" s="15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13"/>
      <c r="E954" s="22"/>
      <c r="F954" s="9"/>
      <c r="G954" s="15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13"/>
      <c r="E955" s="22"/>
      <c r="F955" s="9"/>
      <c r="G955" s="15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13"/>
      <c r="E956" s="22"/>
      <c r="F956" s="9"/>
      <c r="G956" s="15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13"/>
      <c r="E957" s="22"/>
      <c r="F957" s="9"/>
      <c r="G957" s="15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13"/>
      <c r="E958" s="22"/>
      <c r="F958" s="9"/>
      <c r="G958" s="15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13"/>
      <c r="E959" s="22"/>
      <c r="F959" s="9"/>
      <c r="G959" s="15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13"/>
      <c r="E960" s="22"/>
      <c r="F960" s="9"/>
      <c r="G960" s="15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13"/>
      <c r="E961" s="22"/>
      <c r="F961" s="9"/>
      <c r="G961" s="15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13"/>
      <c r="E962" s="22"/>
      <c r="F962" s="9"/>
      <c r="G962" s="15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13"/>
      <c r="E963" s="22"/>
      <c r="F963" s="9"/>
      <c r="G963" s="15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13"/>
      <c r="E964" s="22"/>
      <c r="F964" s="9"/>
      <c r="G964" s="15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13"/>
      <c r="E965" s="22"/>
      <c r="F965" s="9"/>
      <c r="G965" s="15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13"/>
      <c r="E966" s="22"/>
      <c r="F966" s="9"/>
      <c r="G966" s="15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13"/>
      <c r="E967" s="22"/>
      <c r="F967" s="9"/>
      <c r="G967" s="15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13"/>
      <c r="E968" s="22"/>
      <c r="F968" s="9"/>
      <c r="G968" s="15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13"/>
      <c r="E969" s="22"/>
      <c r="F969" s="9"/>
      <c r="G969" s="15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13"/>
      <c r="E970" s="22"/>
      <c r="F970" s="9"/>
      <c r="G970" s="15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13"/>
      <c r="E971" s="22"/>
      <c r="F971" s="9"/>
      <c r="G971" s="15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13"/>
      <c r="E972" s="22"/>
      <c r="F972" s="9"/>
      <c r="G972" s="15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13"/>
      <c r="E973" s="22"/>
      <c r="F973" s="9"/>
      <c r="G973" s="15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13"/>
      <c r="E974" s="22"/>
      <c r="F974" s="9"/>
      <c r="G974" s="15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13"/>
      <c r="E975" s="22"/>
      <c r="F975" s="9"/>
      <c r="G975" s="15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13"/>
      <c r="E976" s="22"/>
      <c r="F976" s="9"/>
      <c r="G976" s="15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13"/>
      <c r="E977" s="22"/>
      <c r="F977" s="9"/>
      <c r="G977" s="15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13"/>
      <c r="E978" s="22"/>
      <c r="F978" s="9"/>
      <c r="G978" s="15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13"/>
      <c r="E979" s="22"/>
      <c r="F979" s="9"/>
      <c r="G979" s="15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13"/>
      <c r="E980" s="22"/>
      <c r="F980" s="9"/>
      <c r="G980" s="15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13"/>
      <c r="E981" s="22"/>
      <c r="F981" s="9"/>
      <c r="G981" s="15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13"/>
      <c r="E982" s="22"/>
      <c r="F982" s="9"/>
      <c r="G982" s="15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13"/>
      <c r="E983" s="22"/>
      <c r="F983" s="9"/>
      <c r="G983" s="15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13"/>
      <c r="E984" s="22"/>
      <c r="F984" s="9"/>
      <c r="G984" s="15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13"/>
      <c r="E985" s="22"/>
      <c r="F985" s="9"/>
      <c r="G985" s="15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13"/>
      <c r="E986" s="22"/>
      <c r="F986" s="9"/>
      <c r="G986" s="15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13"/>
      <c r="E987" s="22"/>
      <c r="F987" s="9"/>
      <c r="G987" s="15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13"/>
      <c r="E988" s="22"/>
      <c r="F988" s="9"/>
      <c r="G988" s="15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13"/>
      <c r="E989" s="22"/>
      <c r="F989" s="9"/>
      <c r="G989" s="15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13"/>
      <c r="E990" s="22"/>
      <c r="F990" s="9"/>
      <c r="G990" s="15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13"/>
      <c r="E991" s="22"/>
      <c r="F991" s="9"/>
      <c r="G991" s="15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13"/>
      <c r="E992" s="22"/>
      <c r="F992" s="9"/>
      <c r="G992" s="15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13"/>
      <c r="E993" s="22"/>
      <c r="F993" s="9"/>
      <c r="G993" s="15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13"/>
      <c r="E994" s="22"/>
      <c r="F994" s="9"/>
      <c r="G994" s="15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13"/>
      <c r="E995" s="22"/>
      <c r="F995" s="9"/>
      <c r="G995" s="15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13"/>
      <c r="E996" s="22"/>
      <c r="F996" s="9"/>
      <c r="G996" s="15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13"/>
      <c r="E997" s="22"/>
      <c r="F997" s="9"/>
      <c r="G997" s="15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13"/>
      <c r="E998" s="22"/>
      <c r="F998" s="9"/>
      <c r="G998" s="15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13"/>
      <c r="E999" s="22"/>
      <c r="F999" s="9"/>
      <c r="G999" s="15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13"/>
      <c r="E1000" s="22"/>
      <c r="F1000" s="9"/>
      <c r="G1000" s="15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1">
    <mergeCell ref="N1:U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75"/>
  <cols>
    <col customWidth="1" min="1" max="1" width="19.0"/>
    <col customWidth="1" min="2" max="2" width="11.86"/>
    <col customWidth="1" min="3" max="3" width="5.57"/>
    <col customWidth="1" min="4" max="4" width="9.14"/>
    <col customWidth="1" min="5" max="5" width="17.71"/>
    <col customWidth="1" min="6" max="6" width="13.29"/>
    <col customWidth="1" min="7" max="7" width="27.43"/>
    <col customWidth="1" min="8" max="8" width="33.71"/>
    <col customWidth="1" min="9" max="9" width="43.14"/>
    <col customWidth="1" min="10" max="11" width="14.29"/>
    <col customWidth="1" min="12" max="26" width="9.14"/>
  </cols>
  <sheetData>
    <row r="1">
      <c r="A1" s="23" t="s">
        <v>175</v>
      </c>
      <c r="B1" s="24" t="s">
        <v>176</v>
      </c>
      <c r="C1" s="24" t="s">
        <v>177</v>
      </c>
      <c r="E1" s="25" t="s">
        <v>178</v>
      </c>
      <c r="F1" s="26"/>
      <c r="G1" s="9"/>
      <c r="H1" s="27" t="s">
        <v>179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9" t="s">
        <v>180</v>
      </c>
      <c r="B2" s="28">
        <v>4.24006871E8</v>
      </c>
      <c r="C2" s="29">
        <v>114.0</v>
      </c>
      <c r="E2" s="30">
        <v>9.5986E8</v>
      </c>
      <c r="F2" s="9">
        <f t="shared" ref="F2:F4" si="1">MATCH(E2,B:B,0)</f>
        <v>4</v>
      </c>
      <c r="G2" s="9" t="str">
        <f t="shared" ref="G2:G4" si="2">FORMULATEXT(F2)</f>
        <v>=MATCH(E2,B:B,0)</v>
      </c>
      <c r="H2" s="31">
        <f t="shared" ref="H2:H4" si="3">IFERROR(MATCH(E2,B:B,0),"Not found")</f>
        <v>4</v>
      </c>
      <c r="I2" s="9" t="str">
        <f t="shared" ref="I2:I4" si="4">FORMULATEXT(H2)</f>
        <v>=IFERROR(MATCH(E2,B:B,0),"Not found")</v>
      </c>
      <c r="J2" s="28">
        <v>6.66489323E8</v>
      </c>
      <c r="K2" s="28">
        <v>2.17002377E8</v>
      </c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9" t="s">
        <v>181</v>
      </c>
      <c r="B3" s="28">
        <v>9.7697E8</v>
      </c>
      <c r="C3" s="29">
        <v>139.0</v>
      </c>
      <c r="E3" s="30">
        <v>4.31006407E8</v>
      </c>
      <c r="F3" s="9" t="str">
        <f t="shared" si="1"/>
        <v>#N/A</v>
      </c>
      <c r="G3" s="9" t="str">
        <f t="shared" si="2"/>
        <v>=MATCH(E3,B:B,0)</v>
      </c>
      <c r="H3" s="31" t="str">
        <f t="shared" si="3"/>
        <v>Not found</v>
      </c>
      <c r="I3" s="9" t="str">
        <f t="shared" si="4"/>
        <v>=IFERROR(MATCH(E3,B:B,0),"Not found")</v>
      </c>
      <c r="J3" s="28">
        <v>4.6141E8</v>
      </c>
      <c r="K3" s="28">
        <v>2.7728E8</v>
      </c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9" t="s">
        <v>182</v>
      </c>
      <c r="B4" s="28">
        <v>9.5986E8</v>
      </c>
      <c r="C4" s="29">
        <v>172.0</v>
      </c>
      <c r="E4" s="30">
        <v>6.66891799E8</v>
      </c>
      <c r="F4" s="9">
        <f t="shared" si="1"/>
        <v>13</v>
      </c>
      <c r="G4" s="9" t="str">
        <f t="shared" si="2"/>
        <v>=MATCH(E4,B:B,0)</v>
      </c>
      <c r="H4" s="31">
        <f t="shared" si="3"/>
        <v>13</v>
      </c>
      <c r="I4" s="9" t="str">
        <f t="shared" si="4"/>
        <v>=IFERROR(MATCH(E4,B:B,0),"Not found")</v>
      </c>
      <c r="J4" s="28">
        <v>6.66809638E8</v>
      </c>
      <c r="K4" s="28">
        <v>6.66347937E8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9" t="s">
        <v>183</v>
      </c>
      <c r="B5" s="28">
        <v>9.3434E8</v>
      </c>
      <c r="C5" s="29">
        <v>170.0</v>
      </c>
      <c r="E5" s="9"/>
      <c r="F5" s="9"/>
      <c r="G5" s="9"/>
      <c r="H5" s="31"/>
      <c r="I5" s="9"/>
      <c r="J5" s="28">
        <v>9.5986E8</v>
      </c>
      <c r="K5" s="28">
        <v>7.438E8</v>
      </c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9" t="s">
        <v>184</v>
      </c>
      <c r="B6" s="28">
        <v>6.66489323E8</v>
      </c>
      <c r="C6" s="29">
        <v>98.0</v>
      </c>
      <c r="E6" s="9"/>
      <c r="F6" s="9"/>
      <c r="G6" s="9"/>
      <c r="H6" s="31"/>
      <c r="I6" s="9"/>
      <c r="J6" s="28">
        <v>2.65005557E8</v>
      </c>
      <c r="K6" s="28">
        <v>3.1732E8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9" t="s">
        <v>185</v>
      </c>
      <c r="B7" s="28">
        <v>4.6141E8</v>
      </c>
      <c r="C7" s="29">
        <v>130.0</v>
      </c>
      <c r="E7" s="9"/>
      <c r="F7" s="9"/>
      <c r="G7" s="9"/>
      <c r="H7" s="31"/>
      <c r="I7" s="9"/>
      <c r="J7" s="28">
        <v>9.68003067E8</v>
      </c>
      <c r="K7" s="28">
        <v>6.564E8</v>
      </c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9" t="s">
        <v>186</v>
      </c>
      <c r="B8" s="28">
        <v>6.66809638E8</v>
      </c>
      <c r="C8" s="29">
        <v>159.0</v>
      </c>
      <c r="E8" s="32" t="s">
        <v>187</v>
      </c>
      <c r="F8" s="9">
        <f>MATCH(E8,A:A,0)</f>
        <v>33</v>
      </c>
      <c r="G8" s="9" t="str">
        <f t="shared" ref="G8:G9" si="5">FORMULATEXT(F8)</f>
        <v>=MATCH(E8,A:A,0)</v>
      </c>
      <c r="H8" s="31">
        <f>IFERROR(MATCH(E8,A:A,0),"Not found")</f>
        <v>33</v>
      </c>
      <c r="I8" s="9" t="str">
        <f t="shared" ref="I8:I9" si="6">FORMULATEXT(H8)</f>
        <v>=IFERROR(MATCH(E8,A:A,0),"Not found")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9" t="s">
        <v>188</v>
      </c>
      <c r="B9" s="28">
        <v>7.438E8</v>
      </c>
      <c r="C9" s="29">
        <v>120.0</v>
      </c>
      <c r="E9" s="32" t="s">
        <v>189</v>
      </c>
      <c r="F9" s="9">
        <f>MATCH(TRIM(E9),A:A,0)</f>
        <v>14</v>
      </c>
      <c r="G9" s="9" t="str">
        <f t="shared" si="5"/>
        <v>=MATCH(TRIM(E9),A:A,0)</v>
      </c>
      <c r="H9" s="31">
        <f>IFERROR(MATCH(TRIM(E9),A:A,0),"Not found")</f>
        <v>14</v>
      </c>
      <c r="I9" s="9" t="str">
        <f t="shared" si="6"/>
        <v>=IFERROR(MATCH(TRIM(E9),A:A,0),"Not found")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9" t="s">
        <v>190</v>
      </c>
      <c r="B10" s="28">
        <v>2.65005557E8</v>
      </c>
      <c r="C10" s="29">
        <v>136.0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9" t="s">
        <v>191</v>
      </c>
      <c r="B11" s="28">
        <v>9.68003067E8</v>
      </c>
      <c r="C11" s="29">
        <v>133.0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9" t="s">
        <v>192</v>
      </c>
      <c r="B12" s="28">
        <v>1.53003328E8</v>
      </c>
      <c r="C12" s="29">
        <v>165.0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9" t="s">
        <v>193</v>
      </c>
      <c r="B13" s="28">
        <v>6.66891799E8</v>
      </c>
      <c r="C13" s="29">
        <v>125.0</v>
      </c>
      <c r="E13" s="9"/>
      <c r="F13" s="9"/>
      <c r="G13" s="9"/>
      <c r="H13" s="9"/>
      <c r="I13" s="28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9" t="s">
        <v>194</v>
      </c>
      <c r="B14" s="28">
        <v>1.32001469E8</v>
      </c>
      <c r="C14" s="29">
        <v>137.0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9" t="s">
        <v>195</v>
      </c>
      <c r="B15" s="28">
        <v>6.26007398E8</v>
      </c>
      <c r="C15" s="29">
        <v>180.0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9" t="s">
        <v>196</v>
      </c>
      <c r="B16" s="28">
        <v>6.96006349E8</v>
      </c>
      <c r="C16" s="29">
        <v>181.0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9" t="s">
        <v>197</v>
      </c>
      <c r="B17" s="28">
        <v>2.17002377E8</v>
      </c>
      <c r="C17" s="29">
        <v>202.0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9" t="s">
        <v>198</v>
      </c>
      <c r="B18" s="28">
        <v>2.7728E8</v>
      </c>
      <c r="C18" s="29">
        <v>151.0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9" t="s">
        <v>199</v>
      </c>
      <c r="B19" s="28">
        <v>6.66347937E8</v>
      </c>
      <c r="C19" s="29">
        <v>99.0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9" t="s">
        <v>200</v>
      </c>
      <c r="B20" s="28">
        <v>4.48009514E8</v>
      </c>
      <c r="C20" s="29">
        <v>169.0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9" t="s">
        <v>201</v>
      </c>
      <c r="B21" s="28">
        <v>3.1732E8</v>
      </c>
      <c r="C21" s="29">
        <v>127.0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9" t="s">
        <v>202</v>
      </c>
      <c r="B22" s="28">
        <v>6.564E8</v>
      </c>
      <c r="C22" s="29">
        <v>188.0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9" t="s">
        <v>203</v>
      </c>
      <c r="B23" s="28">
        <v>4.564E8</v>
      </c>
      <c r="C23" s="29">
        <v>113.0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9" t="s">
        <v>204</v>
      </c>
      <c r="B24" s="28">
        <v>7.6767E8</v>
      </c>
      <c r="C24" s="29">
        <v>140.0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9" t="s">
        <v>205</v>
      </c>
      <c r="B25" s="28">
        <v>1.45004338E8</v>
      </c>
      <c r="C25" s="29">
        <v>122.0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9" t="s">
        <v>206</v>
      </c>
      <c r="B26" s="28">
        <v>5.05002396E8</v>
      </c>
      <c r="C26" s="29">
        <v>176.0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9" t="s">
        <v>207</v>
      </c>
      <c r="B27" s="28">
        <v>6.829E8</v>
      </c>
      <c r="C27" s="29">
        <v>180.0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 t="s">
        <v>208</v>
      </c>
      <c r="B28" s="28">
        <v>9.4948E8</v>
      </c>
      <c r="C28" s="29">
        <v>145.0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 t="s">
        <v>209</v>
      </c>
      <c r="B29" s="28">
        <v>1.43009969E8</v>
      </c>
      <c r="C29" s="29">
        <v>103.0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 t="s">
        <v>210</v>
      </c>
      <c r="B30" s="28">
        <v>5.22003325E8</v>
      </c>
      <c r="C30" s="29">
        <v>111.0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 t="s">
        <v>211</v>
      </c>
      <c r="B31" s="28">
        <v>6.66674995E8</v>
      </c>
      <c r="C31" s="29">
        <v>135.0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 t="s">
        <v>212</v>
      </c>
      <c r="B32" s="28">
        <v>9.4973E8</v>
      </c>
      <c r="C32" s="29">
        <v>153.0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 t="s">
        <v>187</v>
      </c>
      <c r="B33" s="28">
        <v>2.7728E8</v>
      </c>
      <c r="C33" s="29">
        <v>147.0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 t="s">
        <v>213</v>
      </c>
      <c r="B34" s="28">
        <v>4.7265E8</v>
      </c>
      <c r="C34" s="29">
        <v>152.0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 t="s">
        <v>214</v>
      </c>
      <c r="B35" s="28">
        <v>6.66802866E8</v>
      </c>
      <c r="C35" s="29">
        <v>167.0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 t="s">
        <v>215</v>
      </c>
      <c r="B36" s="28">
        <v>8.8988E8</v>
      </c>
      <c r="C36" s="29">
        <v>170.0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 t="s">
        <v>216</v>
      </c>
      <c r="B37" s="28">
        <v>9.72009906E8</v>
      </c>
      <c r="C37" s="29">
        <v>171.0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 t="s">
        <v>217</v>
      </c>
      <c r="B38" s="28">
        <v>4.31006408E8</v>
      </c>
      <c r="C38" s="29">
        <v>165.0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 t="s">
        <v>218</v>
      </c>
      <c r="B39" s="28">
        <v>6.66639811E8</v>
      </c>
      <c r="C39" s="29">
        <v>154.0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 t="s">
        <v>219</v>
      </c>
      <c r="B40" s="28">
        <v>7.6767E8</v>
      </c>
      <c r="C40" s="29">
        <v>195.0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 t="s">
        <v>220</v>
      </c>
      <c r="B41" s="28">
        <v>5.97009853E8</v>
      </c>
      <c r="C41" s="29">
        <v>113.0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 t="s">
        <v>221</v>
      </c>
      <c r="B42" s="28">
        <v>3.15001263E8</v>
      </c>
      <c r="C42" s="29">
        <v>183.0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 t="s">
        <v>222</v>
      </c>
      <c r="B43" s="28">
        <v>7.438E8</v>
      </c>
      <c r="C43" s="29">
        <v>110.0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 t="s">
        <v>223</v>
      </c>
      <c r="B44" s="28">
        <v>8.51006207E8</v>
      </c>
      <c r="C44" s="29">
        <v>118.0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 t="s">
        <v>224</v>
      </c>
      <c r="B45" s="28">
        <v>5.8765E8</v>
      </c>
      <c r="C45" s="29">
        <v>172.0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 t="s">
        <v>225</v>
      </c>
      <c r="B46" s="28">
        <v>6.80004453E8</v>
      </c>
      <c r="C46" s="29">
        <v>135.0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 t="s">
        <v>226</v>
      </c>
      <c r="B47" s="28">
        <v>9.9985E8</v>
      </c>
      <c r="C47" s="29">
        <v>150.0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 t="s">
        <v>227</v>
      </c>
      <c r="B48" s="28">
        <v>6.66704033E8</v>
      </c>
      <c r="C48" s="29">
        <v>147.0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 t="s">
        <v>228</v>
      </c>
      <c r="B49" s="28">
        <v>1.2573E8</v>
      </c>
      <c r="C49" s="29">
        <v>120.0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 t="s">
        <v>229</v>
      </c>
      <c r="B50" s="28">
        <v>6.9535E8</v>
      </c>
      <c r="C50" s="29">
        <v>157.0</v>
      </c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 t="s">
        <v>230</v>
      </c>
      <c r="B51" s="28">
        <v>9.24006721E8</v>
      </c>
      <c r="C51" s="29">
        <v>181.0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 t="s">
        <v>231</v>
      </c>
      <c r="B52" s="28">
        <v>9.22009929E8</v>
      </c>
      <c r="C52" s="29">
        <v>111.0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 t="s">
        <v>232</v>
      </c>
      <c r="B53" s="28">
        <v>6.66457685E8</v>
      </c>
      <c r="C53" s="29">
        <v>201.0</v>
      </c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 t="s">
        <v>233</v>
      </c>
      <c r="B54" s="28">
        <v>6.66907835E8</v>
      </c>
      <c r="C54" s="29">
        <v>136.0</v>
      </c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 t="s">
        <v>234</v>
      </c>
      <c r="B55" s="28">
        <v>6.66756658E8</v>
      </c>
      <c r="C55" s="29">
        <v>182.0</v>
      </c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 t="s">
        <v>235</v>
      </c>
      <c r="B56" s="28">
        <v>6.66001913E8</v>
      </c>
      <c r="C56" s="29">
        <v>134.0</v>
      </c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 t="s">
        <v>236</v>
      </c>
      <c r="B57" s="28">
        <v>5.16003454E8</v>
      </c>
      <c r="C57" s="29">
        <v>150.0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 t="s">
        <v>237</v>
      </c>
      <c r="B58" s="28">
        <v>8.48002864E8</v>
      </c>
      <c r="C58" s="29">
        <v>113.0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 t="s">
        <v>238</v>
      </c>
      <c r="B59" s="28">
        <v>6.6627134E8</v>
      </c>
      <c r="C59" s="29">
        <v>126.0</v>
      </c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 t="s">
        <v>239</v>
      </c>
      <c r="B60" s="28">
        <v>8.8988E8</v>
      </c>
      <c r="C60" s="29">
        <v>111.0</v>
      </c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 t="s">
        <v>240</v>
      </c>
      <c r="B61" s="28">
        <v>7.6375E8</v>
      </c>
      <c r="C61" s="29">
        <v>189.0</v>
      </c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 t="s">
        <v>241</v>
      </c>
      <c r="B62" s="28">
        <v>5.1500572E8</v>
      </c>
      <c r="C62" s="29">
        <v>118.0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 t="s">
        <v>242</v>
      </c>
      <c r="B63" s="28">
        <v>9.8913E8</v>
      </c>
      <c r="C63" s="29">
        <v>220.0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 t="s">
        <v>243</v>
      </c>
      <c r="B64" s="28">
        <v>2.40007432E8</v>
      </c>
      <c r="C64" s="29">
        <v>126.0</v>
      </c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 t="s">
        <v>244</v>
      </c>
      <c r="B65" s="28">
        <v>9.65005243E8</v>
      </c>
      <c r="C65" s="29">
        <v>104.0</v>
      </c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 t="s">
        <v>245</v>
      </c>
      <c r="B66" s="28">
        <v>1.30003777E8</v>
      </c>
      <c r="C66" s="29">
        <v>135.0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 t="s">
        <v>246</v>
      </c>
      <c r="B67" s="28">
        <v>6.66681263E8</v>
      </c>
      <c r="C67" s="29">
        <v>161.0</v>
      </c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 t="s">
        <v>247</v>
      </c>
      <c r="B68" s="28">
        <v>6.1185E8</v>
      </c>
      <c r="C68" s="29">
        <v>189.0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 t="s">
        <v>248</v>
      </c>
      <c r="B69" s="28">
        <v>3.82009483E8</v>
      </c>
      <c r="C69" s="29">
        <v>140.0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 t="s">
        <v>249</v>
      </c>
      <c r="B70" s="28">
        <v>6.66308884E8</v>
      </c>
      <c r="C70" s="29">
        <v>140.0</v>
      </c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 t="s">
        <v>250</v>
      </c>
      <c r="B71" s="28">
        <v>9.9282E8</v>
      </c>
      <c r="C71" s="29">
        <v>111.0</v>
      </c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 t="s">
        <v>251</v>
      </c>
      <c r="B72" s="28">
        <v>6.829E8</v>
      </c>
      <c r="C72" s="29">
        <v>156.0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 t="s">
        <v>252</v>
      </c>
      <c r="B73" s="28">
        <v>6.66646232E8</v>
      </c>
      <c r="C73" s="29">
        <v>134.0</v>
      </c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 t="s">
        <v>253</v>
      </c>
      <c r="B74" s="28">
        <v>6.66317914E8</v>
      </c>
      <c r="C74" s="29">
        <v>161.0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 t="s">
        <v>254</v>
      </c>
      <c r="B75" s="28">
        <v>7.87003677E8</v>
      </c>
      <c r="C75" s="29">
        <v>194.0</v>
      </c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 t="s">
        <v>255</v>
      </c>
      <c r="B76" s="28">
        <v>8.0047E8</v>
      </c>
      <c r="C76" s="29">
        <v>175.0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 t="s">
        <v>256</v>
      </c>
      <c r="B77" s="28">
        <v>2.88006833E8</v>
      </c>
      <c r="C77" s="29">
        <v>147.0</v>
      </c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 t="s">
        <v>257</v>
      </c>
      <c r="B78" s="28">
        <v>2.8066E8</v>
      </c>
      <c r="C78" s="29">
        <v>147.0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 t="s">
        <v>258</v>
      </c>
      <c r="B79" s="28">
        <v>2.3212E8</v>
      </c>
      <c r="C79" s="29">
        <v>115.0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 t="s">
        <v>259</v>
      </c>
      <c r="B80" s="28">
        <v>1.6026E8</v>
      </c>
      <c r="C80" s="29">
        <v>164.0</v>
      </c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 t="s">
        <v>260</v>
      </c>
      <c r="B81" s="28">
        <v>1.7134E8</v>
      </c>
      <c r="C81" s="29">
        <v>163.0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 t="s">
        <v>261</v>
      </c>
      <c r="B82" s="28">
        <v>3.38009875E8</v>
      </c>
      <c r="C82" s="29">
        <v>122.0</v>
      </c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 t="s">
        <v>262</v>
      </c>
      <c r="B83" s="28">
        <v>5.9392E8</v>
      </c>
      <c r="C83" s="29">
        <v>180.0</v>
      </c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 t="s">
        <v>263</v>
      </c>
      <c r="B84" s="28">
        <v>5.15007466E8</v>
      </c>
      <c r="C84" s="29">
        <v>169.0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 t="s">
        <v>264</v>
      </c>
      <c r="B85" s="28">
        <v>7.7963E8</v>
      </c>
      <c r="C85" s="29">
        <v>177.0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 t="s">
        <v>265</v>
      </c>
      <c r="B86" s="28">
        <v>6.66646559E8</v>
      </c>
      <c r="C86" s="29">
        <v>150.0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 t="s">
        <v>266</v>
      </c>
      <c r="B87" s="28">
        <v>9.80003045E8</v>
      </c>
      <c r="C87" s="29">
        <v>161.0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 t="s">
        <v>267</v>
      </c>
      <c r="B88" s="28">
        <v>8.5276E8</v>
      </c>
      <c r="C88" s="29">
        <v>182.0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 t="s">
        <v>268</v>
      </c>
      <c r="B89" s="28">
        <v>2.3913E8</v>
      </c>
      <c r="C89" s="29">
        <v>148.0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 t="s">
        <v>269</v>
      </c>
      <c r="B90" s="28">
        <v>3.00005168E8</v>
      </c>
      <c r="C90" s="29">
        <v>152.0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 t="s">
        <v>270</v>
      </c>
      <c r="B91" s="28">
        <v>9.42003054E8</v>
      </c>
      <c r="C91" s="29">
        <v>163.0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 t="s">
        <v>271</v>
      </c>
      <c r="B92" s="28">
        <v>2.4300884E8</v>
      </c>
      <c r="C92" s="29">
        <v>129.0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 t="s">
        <v>272</v>
      </c>
      <c r="B93" s="28">
        <v>8.1351E8</v>
      </c>
      <c r="C93" s="29">
        <v>146.0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 t="s">
        <v>273</v>
      </c>
      <c r="B94" s="28">
        <v>6.66188336E8</v>
      </c>
      <c r="C94" s="29">
        <v>137.0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 t="s">
        <v>274</v>
      </c>
      <c r="B95" s="28">
        <v>6.66994402E8</v>
      </c>
      <c r="C95" s="29">
        <v>118.0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 t="s">
        <v>275</v>
      </c>
      <c r="B96" s="28">
        <v>6.66375527E8</v>
      </c>
      <c r="C96" s="29">
        <v>187.0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 t="s">
        <v>276</v>
      </c>
      <c r="B97" s="28">
        <v>6.66003704E8</v>
      </c>
      <c r="C97" s="29">
        <v>101.0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 t="s">
        <v>277</v>
      </c>
      <c r="B98" s="28">
        <v>4.8545E8</v>
      </c>
      <c r="C98" s="29">
        <v>135.0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 t="s">
        <v>278</v>
      </c>
      <c r="B99" s="28">
        <v>2.313E8</v>
      </c>
      <c r="C99" s="29">
        <v>160.0</v>
      </c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 t="s">
        <v>279</v>
      </c>
      <c r="B100" s="28">
        <v>6.66538372E8</v>
      </c>
      <c r="C100" s="29">
        <v>117.0</v>
      </c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 t="s">
        <v>280</v>
      </c>
      <c r="B101" s="28">
        <v>9.8039E8</v>
      </c>
      <c r="C101" s="29">
        <v>131.0</v>
      </c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 t="s">
        <v>281</v>
      </c>
      <c r="B102" s="28">
        <v>6.66202015E8</v>
      </c>
      <c r="C102" s="29">
        <v>108.0</v>
      </c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 t="s">
        <v>282</v>
      </c>
      <c r="B103" s="28">
        <v>5.40002417E8</v>
      </c>
      <c r="C103" s="29">
        <v>165.0</v>
      </c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 t="s">
        <v>283</v>
      </c>
      <c r="B104" s="28">
        <v>5.6074E8</v>
      </c>
      <c r="C104" s="29">
        <v>197.0</v>
      </c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 t="s">
        <v>284</v>
      </c>
      <c r="B105" s="28">
        <v>4.0869E8</v>
      </c>
      <c r="C105" s="29">
        <v>151.0</v>
      </c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 t="s">
        <v>285</v>
      </c>
      <c r="B106" s="28">
        <v>6.66236256E8</v>
      </c>
      <c r="C106" s="29">
        <v>182.0</v>
      </c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 t="s">
        <v>286</v>
      </c>
      <c r="B107" s="28">
        <v>4.1869E8</v>
      </c>
      <c r="C107" s="29">
        <v>103.0</v>
      </c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 t="s">
        <v>287</v>
      </c>
      <c r="B108" s="28">
        <v>8.8786E8</v>
      </c>
      <c r="C108" s="29">
        <v>176.0</v>
      </c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 t="s">
        <v>288</v>
      </c>
      <c r="B109" s="28">
        <v>1.155E8</v>
      </c>
      <c r="C109" s="29">
        <v>183.0</v>
      </c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 t="s">
        <v>289</v>
      </c>
      <c r="B110" s="28">
        <v>2.90003009E8</v>
      </c>
      <c r="C110" s="29">
        <v>126.0</v>
      </c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 t="s">
        <v>290</v>
      </c>
      <c r="B111" s="28">
        <v>2.8500208E8</v>
      </c>
      <c r="C111" s="29">
        <v>168.0</v>
      </c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 t="s">
        <v>291</v>
      </c>
      <c r="B112" s="28">
        <v>4.53004297E8</v>
      </c>
      <c r="C112" s="29">
        <v>120.0</v>
      </c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 t="s">
        <v>292</v>
      </c>
      <c r="B113" s="28">
        <v>9.84007068E8</v>
      </c>
      <c r="C113" s="29">
        <v>168.0</v>
      </c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 t="s">
        <v>293</v>
      </c>
      <c r="B114" s="28">
        <v>5.5927E8</v>
      </c>
      <c r="C114" s="29">
        <v>110.0</v>
      </c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 t="s">
        <v>294</v>
      </c>
      <c r="B115" s="28">
        <v>6.1126E8</v>
      </c>
      <c r="C115" s="29">
        <v>197.0</v>
      </c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 t="s">
        <v>295</v>
      </c>
      <c r="B116" s="28">
        <v>3.56001438E8</v>
      </c>
      <c r="C116" s="29">
        <v>150.0</v>
      </c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 t="s">
        <v>296</v>
      </c>
      <c r="B117" s="28">
        <v>3.2924E8</v>
      </c>
      <c r="C117" s="29">
        <v>126.0</v>
      </c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 t="s">
        <v>297</v>
      </c>
      <c r="B118" s="28">
        <v>6.7965E8</v>
      </c>
      <c r="C118" s="29">
        <v>109.0</v>
      </c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 t="s">
        <v>298</v>
      </c>
      <c r="B119" s="28">
        <v>8.7218E8</v>
      </c>
      <c r="C119" s="29">
        <v>202.0</v>
      </c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 t="s">
        <v>299</v>
      </c>
      <c r="B120" s="28">
        <v>6.6667585E8</v>
      </c>
      <c r="C120" s="29">
        <v>117.0</v>
      </c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 t="s">
        <v>300</v>
      </c>
      <c r="B121" s="28">
        <v>6.66368365E8</v>
      </c>
      <c r="C121" s="29">
        <v>163.0</v>
      </c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 t="s">
        <v>301</v>
      </c>
      <c r="B122" s="28">
        <v>6.1083E8</v>
      </c>
      <c r="C122" s="29">
        <v>109.0</v>
      </c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 t="s">
        <v>302</v>
      </c>
      <c r="B123" s="28">
        <v>9.62007287E8</v>
      </c>
      <c r="C123" s="29">
        <v>180.0</v>
      </c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 t="s">
        <v>303</v>
      </c>
      <c r="B124" s="28">
        <v>1.53003328E8</v>
      </c>
      <c r="C124" s="29">
        <v>166.0</v>
      </c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 t="s">
        <v>304</v>
      </c>
      <c r="B125" s="28">
        <v>8.87007988E8</v>
      </c>
      <c r="C125" s="29">
        <v>153.0</v>
      </c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 t="s">
        <v>305</v>
      </c>
      <c r="B126" s="28">
        <v>3.25005784E8</v>
      </c>
      <c r="C126" s="29">
        <v>160.0</v>
      </c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 t="s">
        <v>306</v>
      </c>
      <c r="B127" s="28">
        <v>8.8987E8</v>
      </c>
      <c r="C127" s="29">
        <v>134.0</v>
      </c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 t="s">
        <v>307</v>
      </c>
      <c r="B128" s="28">
        <v>6.6637837E8</v>
      </c>
      <c r="C128" s="29">
        <v>110.0</v>
      </c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 t="s">
        <v>308</v>
      </c>
      <c r="B129" s="28">
        <v>5.1314E8</v>
      </c>
      <c r="C129" s="29">
        <v>183.0</v>
      </c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 t="s">
        <v>309</v>
      </c>
      <c r="B130" s="28">
        <v>1.6767E8</v>
      </c>
      <c r="C130" s="29">
        <v>185.0</v>
      </c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 t="s">
        <v>310</v>
      </c>
      <c r="B131" s="28">
        <v>1.4489E8</v>
      </c>
      <c r="C131" s="29">
        <v>150.0</v>
      </c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 t="s">
        <v>311</v>
      </c>
      <c r="B132" s="28">
        <v>4.56006424E8</v>
      </c>
      <c r="C132" s="29">
        <v>180.0</v>
      </c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 t="s">
        <v>312</v>
      </c>
      <c r="B133" s="28">
        <v>7.7900803E8</v>
      </c>
      <c r="C133" s="29">
        <v>144.0</v>
      </c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 t="s">
        <v>313</v>
      </c>
      <c r="B134" s="28">
        <v>5.45006414E8</v>
      </c>
      <c r="C134" s="29">
        <v>191.0</v>
      </c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 t="s">
        <v>314</v>
      </c>
      <c r="B135" s="28">
        <v>6.66471484E8</v>
      </c>
      <c r="C135" s="29">
        <v>111.0</v>
      </c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 t="s">
        <v>315</v>
      </c>
      <c r="B136" s="28">
        <v>7.00006078E8</v>
      </c>
      <c r="C136" s="29">
        <v>164.0</v>
      </c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 t="s">
        <v>316</v>
      </c>
      <c r="B137" s="28">
        <v>7.0768E8</v>
      </c>
      <c r="C137" s="29">
        <v>149.0</v>
      </c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 t="s">
        <v>317</v>
      </c>
      <c r="B138" s="28">
        <v>6.91003425E8</v>
      </c>
      <c r="C138" s="29">
        <v>172.0</v>
      </c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 t="s">
        <v>318</v>
      </c>
      <c r="B139" s="28">
        <v>6.66809638E8</v>
      </c>
      <c r="C139" s="29">
        <v>158.0</v>
      </c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 t="s">
        <v>319</v>
      </c>
      <c r="B140" s="28">
        <v>9.7574E8</v>
      </c>
      <c r="C140" s="29">
        <v>117.0</v>
      </c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 t="s">
        <v>320</v>
      </c>
      <c r="B141" s="28">
        <v>6.9697E8</v>
      </c>
      <c r="C141" s="29">
        <v>157.0</v>
      </c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 t="s">
        <v>321</v>
      </c>
      <c r="B142" s="28">
        <v>1.2829E8</v>
      </c>
      <c r="C142" s="29">
        <v>182.0</v>
      </c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 t="s">
        <v>322</v>
      </c>
      <c r="B143" s="28">
        <v>8.1567E8</v>
      </c>
      <c r="C143" s="29">
        <v>188.0</v>
      </c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 t="s">
        <v>323</v>
      </c>
      <c r="B144" s="28">
        <v>6.47005686E8</v>
      </c>
      <c r="C144" s="29">
        <v>107.0</v>
      </c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 t="s">
        <v>324</v>
      </c>
      <c r="B145" s="28">
        <v>3.57007263E8</v>
      </c>
      <c r="C145" s="29">
        <v>165.0</v>
      </c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 t="s">
        <v>325</v>
      </c>
      <c r="B146" s="28">
        <v>4.3768E8</v>
      </c>
      <c r="C146" s="29">
        <v>139.0</v>
      </c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 t="s">
        <v>326</v>
      </c>
      <c r="B147" s="28">
        <v>1.2149E8</v>
      </c>
      <c r="C147" s="29">
        <v>183.0</v>
      </c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 t="s">
        <v>327</v>
      </c>
      <c r="B148" s="28">
        <v>6.8746E8</v>
      </c>
      <c r="C148" s="29">
        <v>121.0</v>
      </c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 t="s">
        <v>328</v>
      </c>
      <c r="B149" s="28">
        <v>6.57001686E8</v>
      </c>
      <c r="C149" s="29">
        <v>110.0</v>
      </c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 t="s">
        <v>329</v>
      </c>
      <c r="B150" s="28">
        <v>9.90007201E8</v>
      </c>
      <c r="C150" s="29">
        <v>124.0</v>
      </c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 t="s">
        <v>330</v>
      </c>
      <c r="B151" s="28">
        <v>2.94004018E8</v>
      </c>
      <c r="C151" s="29">
        <v>97.0</v>
      </c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 t="s">
        <v>331</v>
      </c>
      <c r="B152" s="28">
        <v>2.86006251E8</v>
      </c>
      <c r="C152" s="29">
        <v>98.0</v>
      </c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 t="s">
        <v>332</v>
      </c>
      <c r="B153" s="28">
        <v>9.7400612E8</v>
      </c>
      <c r="C153" s="29">
        <v>205.0</v>
      </c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 t="s">
        <v>333</v>
      </c>
      <c r="B154" s="28">
        <v>8.38004006E8</v>
      </c>
      <c r="C154" s="29">
        <v>135.0</v>
      </c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 t="s">
        <v>334</v>
      </c>
      <c r="B155" s="28">
        <v>2.43001902E8</v>
      </c>
      <c r="C155" s="29">
        <v>167.0</v>
      </c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 t="s">
        <v>335</v>
      </c>
      <c r="B156" s="28">
        <v>6.66419911E8</v>
      </c>
      <c r="C156" s="29">
        <v>110.0</v>
      </c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 t="s">
        <v>336</v>
      </c>
      <c r="B157" s="28">
        <v>6.069E8</v>
      </c>
      <c r="C157" s="29">
        <v>205.0</v>
      </c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 t="s">
        <v>337</v>
      </c>
      <c r="B158" s="28">
        <v>6.31001225E8</v>
      </c>
      <c r="C158" s="29">
        <v>133.0</v>
      </c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 t="s">
        <v>338</v>
      </c>
      <c r="B159" s="28">
        <v>6.81006488E8</v>
      </c>
      <c r="C159" s="29">
        <v>124.0</v>
      </c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 t="s">
        <v>339</v>
      </c>
      <c r="B160" s="28">
        <v>2.108E8</v>
      </c>
      <c r="C160" s="29">
        <v>143.0</v>
      </c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 t="s">
        <v>340</v>
      </c>
      <c r="B161" s="28">
        <v>2.42009808E8</v>
      </c>
      <c r="C161" s="29">
        <v>196.0</v>
      </c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 t="s">
        <v>341</v>
      </c>
      <c r="B162" s="28">
        <v>3.21007544E8</v>
      </c>
      <c r="C162" s="29">
        <v>111.0</v>
      </c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 t="s">
        <v>342</v>
      </c>
      <c r="B163" s="28">
        <v>6.81002081E8</v>
      </c>
      <c r="C163" s="29">
        <v>199.0</v>
      </c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 t="s">
        <v>343</v>
      </c>
      <c r="B164" s="28">
        <v>2.659E8</v>
      </c>
      <c r="C164" s="29">
        <v>115.0</v>
      </c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 t="s">
        <v>344</v>
      </c>
      <c r="B165" s="28">
        <v>9.77006615E8</v>
      </c>
      <c r="C165" s="29">
        <v>119.0</v>
      </c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 t="s">
        <v>345</v>
      </c>
      <c r="B166" s="28">
        <v>5.59002633E8</v>
      </c>
      <c r="C166" s="29">
        <v>120.0</v>
      </c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 t="s">
        <v>346</v>
      </c>
      <c r="B167" s="28">
        <v>6.15004218E8</v>
      </c>
      <c r="C167" s="29">
        <v>142.0</v>
      </c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 t="s">
        <v>347</v>
      </c>
      <c r="B168" s="28">
        <v>3.47007263E8</v>
      </c>
      <c r="C168" s="29">
        <v>167.0</v>
      </c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 t="s">
        <v>348</v>
      </c>
      <c r="B169" s="28">
        <v>9.88007403E8</v>
      </c>
      <c r="C169" s="29">
        <v>177.0</v>
      </c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 t="s">
        <v>349</v>
      </c>
      <c r="B170" s="28">
        <v>9.9431E8</v>
      </c>
      <c r="C170" s="29">
        <v>111.0</v>
      </c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 t="s">
        <v>350</v>
      </c>
      <c r="B171" s="28">
        <v>4.83007128E8</v>
      </c>
      <c r="C171" s="29">
        <v>133.0</v>
      </c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 t="s">
        <v>351</v>
      </c>
      <c r="B172" s="28">
        <v>6.66957987E8</v>
      </c>
      <c r="C172" s="29">
        <v>161.0</v>
      </c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 t="s">
        <v>352</v>
      </c>
      <c r="B173" s="28">
        <v>6.4069E8</v>
      </c>
      <c r="C173" s="29">
        <v>113.0</v>
      </c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 t="s">
        <v>353</v>
      </c>
      <c r="B174" s="28">
        <v>4.88007538E8</v>
      </c>
      <c r="C174" s="29">
        <v>116.0</v>
      </c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 t="s">
        <v>354</v>
      </c>
      <c r="B175" s="28">
        <v>6.66864968E8</v>
      </c>
      <c r="C175" s="29">
        <v>144.0</v>
      </c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 t="s">
        <v>355</v>
      </c>
      <c r="B176" s="28">
        <v>6.52001232E8</v>
      </c>
      <c r="C176" s="29">
        <v>150.0</v>
      </c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 t="s">
        <v>356</v>
      </c>
      <c r="B177" s="28">
        <v>1.89005902E8</v>
      </c>
      <c r="C177" s="29">
        <v>164.0</v>
      </c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 t="s">
        <v>357</v>
      </c>
      <c r="B178" s="28">
        <v>6.66544197E8</v>
      </c>
      <c r="C178" s="29">
        <v>177.0</v>
      </c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 t="s">
        <v>358</v>
      </c>
      <c r="B179" s="28">
        <v>6.66674737E8</v>
      </c>
      <c r="C179" s="29">
        <v>184.0</v>
      </c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 t="s">
        <v>359</v>
      </c>
      <c r="B180" s="28">
        <v>4.24002249E8</v>
      </c>
      <c r="C180" s="29">
        <v>136.0</v>
      </c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 t="s">
        <v>360</v>
      </c>
      <c r="B181" s="28">
        <v>6.66891799E8</v>
      </c>
      <c r="C181" s="29">
        <v>156.0</v>
      </c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 t="s">
        <v>361</v>
      </c>
      <c r="B182" s="28">
        <v>4.80001821E8</v>
      </c>
      <c r="C182" s="29">
        <v>147.0</v>
      </c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 t="s">
        <v>362</v>
      </c>
      <c r="B183" s="28">
        <v>6.6622608E8</v>
      </c>
      <c r="C183" s="29">
        <v>178.0</v>
      </c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 t="s">
        <v>363</v>
      </c>
      <c r="B184" s="28">
        <v>1.27009935E8</v>
      </c>
      <c r="C184" s="29">
        <v>156.0</v>
      </c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 t="s">
        <v>364</v>
      </c>
      <c r="B185" s="28">
        <v>5.1800406E8</v>
      </c>
      <c r="C185" s="29">
        <v>186.0</v>
      </c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 t="s">
        <v>365</v>
      </c>
      <c r="B186" s="28">
        <v>5.4312E8</v>
      </c>
      <c r="C186" s="29">
        <v>197.0</v>
      </c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 t="s">
        <v>366</v>
      </c>
      <c r="B187" s="28">
        <v>1.75005093E8</v>
      </c>
      <c r="C187" s="29">
        <v>111.0</v>
      </c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 t="s">
        <v>367</v>
      </c>
      <c r="B188" s="28">
        <v>4.3466E8</v>
      </c>
      <c r="C188" s="29">
        <v>106.0</v>
      </c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 t="s">
        <v>368</v>
      </c>
      <c r="B189" s="28">
        <v>5.08004868E8</v>
      </c>
      <c r="C189" s="29">
        <v>109.0</v>
      </c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 t="s">
        <v>369</v>
      </c>
      <c r="B190" s="28">
        <v>9.68003341E8</v>
      </c>
      <c r="C190" s="29">
        <v>114.0</v>
      </c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 t="s">
        <v>370</v>
      </c>
      <c r="B191" s="28">
        <v>7.972E8</v>
      </c>
      <c r="C191" s="29">
        <v>156.0</v>
      </c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 t="s">
        <v>371</v>
      </c>
      <c r="B192" s="28">
        <v>5.54003879E8</v>
      </c>
      <c r="C192" s="29">
        <v>132.0</v>
      </c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 t="s">
        <v>372</v>
      </c>
      <c r="B193" s="28">
        <v>6.66988324E8</v>
      </c>
      <c r="C193" s="29">
        <v>178.0</v>
      </c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 t="s">
        <v>373</v>
      </c>
      <c r="B194" s="28">
        <v>5.68008365E8</v>
      </c>
      <c r="C194" s="29">
        <v>190.0</v>
      </c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 t="s">
        <v>374</v>
      </c>
      <c r="B195" s="28">
        <v>3.47009826E8</v>
      </c>
      <c r="C195" s="29">
        <v>110.0</v>
      </c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 t="s">
        <v>375</v>
      </c>
      <c r="B196" s="28">
        <v>5.1417E8</v>
      </c>
      <c r="C196" s="29">
        <v>159.0</v>
      </c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 t="s">
        <v>376</v>
      </c>
      <c r="B197" s="28">
        <v>3.27007487E8</v>
      </c>
      <c r="C197" s="29">
        <v>120.0</v>
      </c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 t="s">
        <v>377</v>
      </c>
      <c r="B198" s="28">
        <v>1.43009969E8</v>
      </c>
      <c r="C198" s="29">
        <v>99.0</v>
      </c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 t="s">
        <v>378</v>
      </c>
      <c r="B199" s="28">
        <v>1.48003955E8</v>
      </c>
      <c r="C199" s="29">
        <v>150.0</v>
      </c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 t="s">
        <v>379</v>
      </c>
      <c r="B200" s="28">
        <v>7.07001618E8</v>
      </c>
      <c r="C200" s="29">
        <v>96.0</v>
      </c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 t="s">
        <v>380</v>
      </c>
      <c r="B201" s="28">
        <v>1.1541E8</v>
      </c>
      <c r="C201" s="29">
        <v>141.0</v>
      </c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 t="s">
        <v>381</v>
      </c>
      <c r="B202" s="28">
        <v>7.17002161E8</v>
      </c>
      <c r="C202" s="29">
        <v>135.0</v>
      </c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 t="s">
        <v>382</v>
      </c>
      <c r="B203" s="28">
        <v>6.66879764E8</v>
      </c>
      <c r="C203" s="29">
        <v>149.0</v>
      </c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 t="s">
        <v>383</v>
      </c>
      <c r="B204" s="28">
        <v>2.3300901E8</v>
      </c>
      <c r="C204" s="29">
        <v>124.0</v>
      </c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 t="s">
        <v>384</v>
      </c>
      <c r="B205" s="28">
        <v>6.37004142E8</v>
      </c>
      <c r="C205" s="29">
        <v>101.0</v>
      </c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FFFF"/>
    <pageSetUpPr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7.0"/>
    <col customWidth="1" min="3" max="8" width="5.86"/>
    <col customWidth="1" min="9" max="9" width="9.71"/>
    <col customWidth="1" min="10" max="10" width="5.43"/>
    <col customWidth="1" min="11" max="11" width="4.57"/>
    <col customWidth="1" min="12" max="12" width="18.57"/>
    <col customWidth="1" min="13" max="15" width="3.29"/>
    <col customWidth="1" min="16" max="16" width="15.29"/>
    <col customWidth="1" min="17" max="17" width="10.57"/>
    <col customWidth="1" min="18" max="18" width="4.71"/>
    <col customWidth="1" min="19" max="19" width="23.0"/>
    <col customWidth="1" min="20" max="20" width="11.29"/>
    <col customWidth="1" min="21" max="26" width="9.14"/>
  </cols>
  <sheetData>
    <row r="1">
      <c r="A1" s="33"/>
      <c r="B1" s="34"/>
      <c r="C1" s="35" t="s">
        <v>385</v>
      </c>
      <c r="D1" s="36"/>
      <c r="E1" s="36"/>
      <c r="F1" s="36"/>
      <c r="G1" s="37"/>
      <c r="H1" s="9"/>
      <c r="I1" s="38" t="s">
        <v>386</v>
      </c>
      <c r="J1" s="39" t="s">
        <v>387</v>
      </c>
      <c r="K1" s="38" t="s">
        <v>388</v>
      </c>
      <c r="L1" s="40" t="s">
        <v>389</v>
      </c>
      <c r="M1" s="9"/>
      <c r="N1" s="41"/>
      <c r="O1" s="41"/>
      <c r="P1" s="42" t="s">
        <v>390</v>
      </c>
      <c r="Q1" s="43" t="s">
        <v>177</v>
      </c>
      <c r="R1" s="9"/>
      <c r="S1" s="44" t="s">
        <v>391</v>
      </c>
      <c r="T1" s="45" t="s">
        <v>392</v>
      </c>
      <c r="U1" s="9"/>
      <c r="V1" s="9"/>
      <c r="W1" s="9"/>
      <c r="X1" s="9"/>
      <c r="Y1" s="9"/>
      <c r="Z1" s="9"/>
    </row>
    <row r="2">
      <c r="A2" s="33"/>
      <c r="B2" s="34"/>
      <c r="C2" s="46" t="s">
        <v>393</v>
      </c>
      <c r="D2" s="46" t="s">
        <v>394</v>
      </c>
      <c r="E2" s="46" t="s">
        <v>395</v>
      </c>
      <c r="F2" s="46" t="s">
        <v>396</v>
      </c>
      <c r="G2" s="46" t="s">
        <v>397</v>
      </c>
      <c r="H2" s="9"/>
      <c r="I2" s="9" t="s">
        <v>398</v>
      </c>
      <c r="J2" s="33">
        <v>6.0</v>
      </c>
      <c r="K2" s="33">
        <v>5.0</v>
      </c>
      <c r="L2" s="34">
        <f t="shared" ref="L2:L501" si="2">INDEX($C$3:$G$10,J2,K2)</f>
        <v>9.15</v>
      </c>
      <c r="M2" s="34"/>
      <c r="N2" s="9"/>
      <c r="O2" s="9"/>
      <c r="P2" s="47">
        <v>43957.0</v>
      </c>
      <c r="Q2" s="48">
        <v>2725.0</v>
      </c>
      <c r="R2" s="9"/>
      <c r="S2" s="49">
        <f t="shared" ref="S2:T2" si="1">index(P:P,COUNTA(P:P))</f>
        <v>43983</v>
      </c>
      <c r="T2" s="48">
        <f t="shared" si="1"/>
        <v>2243</v>
      </c>
      <c r="U2" s="9"/>
      <c r="V2" s="9"/>
      <c r="W2" s="9"/>
      <c r="X2" s="9"/>
      <c r="Y2" s="9"/>
      <c r="Z2" s="9"/>
    </row>
    <row r="3">
      <c r="A3" s="50" t="s">
        <v>399</v>
      </c>
      <c r="B3" s="51" t="s">
        <v>400</v>
      </c>
      <c r="C3" s="34">
        <v>2.16</v>
      </c>
      <c r="D3" s="34">
        <v>2.48</v>
      </c>
      <c r="E3" s="34">
        <v>2.87</v>
      </c>
      <c r="F3" s="34">
        <v>3.41</v>
      </c>
      <c r="G3" s="34">
        <v>3.69</v>
      </c>
      <c r="H3" s="9"/>
      <c r="I3" s="9" t="s">
        <v>401</v>
      </c>
      <c r="J3" s="33">
        <v>7.0</v>
      </c>
      <c r="K3" s="33">
        <v>1.0</v>
      </c>
      <c r="L3" s="34">
        <f t="shared" si="2"/>
        <v>6.36</v>
      </c>
      <c r="M3" s="34"/>
      <c r="N3" s="9"/>
      <c r="O3" s="9"/>
      <c r="P3" s="47">
        <v>43958.0</v>
      </c>
      <c r="Q3" s="48">
        <v>2550.0</v>
      </c>
      <c r="R3" s="9"/>
      <c r="S3" s="9"/>
      <c r="T3" s="9"/>
      <c r="U3" s="9"/>
      <c r="V3" s="9"/>
      <c r="W3" s="9"/>
      <c r="X3" s="9"/>
      <c r="Y3" s="9"/>
      <c r="Z3" s="9"/>
    </row>
    <row r="4">
      <c r="A4" s="52"/>
      <c r="B4" s="51" t="s">
        <v>402</v>
      </c>
      <c r="C4" s="34">
        <v>2.58</v>
      </c>
      <c r="D4" s="34">
        <v>2.97</v>
      </c>
      <c r="E4" s="34">
        <v>3.43</v>
      </c>
      <c r="F4" s="34">
        <v>4.1</v>
      </c>
      <c r="G4" s="34">
        <v>4.42</v>
      </c>
      <c r="H4" s="9"/>
      <c r="I4" s="9" t="s">
        <v>403</v>
      </c>
      <c r="J4" s="33">
        <v>6.0</v>
      </c>
      <c r="K4" s="33">
        <v>4.0</v>
      </c>
      <c r="L4" s="34">
        <f t="shared" si="2"/>
        <v>8.46</v>
      </c>
      <c r="M4" s="34"/>
      <c r="N4" s="9"/>
      <c r="O4" s="9"/>
      <c r="P4" s="47">
        <v>43959.0</v>
      </c>
      <c r="Q4" s="48">
        <v>3121.0</v>
      </c>
      <c r="R4" s="9"/>
      <c r="S4" s="9"/>
      <c r="T4" s="9"/>
      <c r="U4" s="9"/>
      <c r="V4" s="9"/>
      <c r="W4" s="9"/>
      <c r="X4" s="9"/>
      <c r="Y4" s="9"/>
      <c r="Z4" s="9"/>
    </row>
    <row r="5">
      <c r="A5" s="52"/>
      <c r="B5" s="51" t="s">
        <v>404</v>
      </c>
      <c r="C5" s="34">
        <v>3.09</v>
      </c>
      <c r="D5" s="34">
        <v>3.55</v>
      </c>
      <c r="E5" s="34">
        <v>4.12</v>
      </c>
      <c r="F5" s="34">
        <v>4.91</v>
      </c>
      <c r="G5" s="34">
        <v>5.31</v>
      </c>
      <c r="H5" s="9"/>
      <c r="I5" s="9" t="s">
        <v>405</v>
      </c>
      <c r="J5" s="33">
        <v>5.0</v>
      </c>
      <c r="K5" s="33">
        <v>2.0</v>
      </c>
      <c r="L5" s="34">
        <f t="shared" si="2"/>
        <v>5.11</v>
      </c>
      <c r="M5" s="34"/>
      <c r="N5" s="9"/>
      <c r="O5" s="9"/>
      <c r="P5" s="47">
        <v>43962.0</v>
      </c>
      <c r="Q5" s="48">
        <v>2638.0</v>
      </c>
      <c r="R5" s="9"/>
      <c r="S5" s="9"/>
      <c r="T5" s="9"/>
      <c r="U5" s="9"/>
      <c r="V5" s="9"/>
      <c r="W5" s="9"/>
      <c r="X5" s="9"/>
      <c r="Y5" s="9"/>
      <c r="Z5" s="9"/>
    </row>
    <row r="6">
      <c r="A6" s="52"/>
      <c r="B6" s="51" t="s">
        <v>406</v>
      </c>
      <c r="C6" s="34">
        <v>3.69</v>
      </c>
      <c r="D6" s="34">
        <v>4.26</v>
      </c>
      <c r="E6" s="34">
        <v>4.95</v>
      </c>
      <c r="F6" s="34">
        <v>5.88</v>
      </c>
      <c r="G6" s="34">
        <v>6.36</v>
      </c>
      <c r="H6" s="9"/>
      <c r="I6" s="9" t="s">
        <v>407</v>
      </c>
      <c r="J6" s="33">
        <v>3.0</v>
      </c>
      <c r="K6" s="33">
        <v>1.0</v>
      </c>
      <c r="L6" s="34">
        <f t="shared" si="2"/>
        <v>3.09</v>
      </c>
      <c r="M6" s="34"/>
      <c r="N6" s="9"/>
      <c r="O6" s="9"/>
      <c r="P6" s="47">
        <v>43963.0</v>
      </c>
      <c r="Q6" s="48">
        <v>2594.0</v>
      </c>
      <c r="R6" s="9"/>
      <c r="S6" s="9"/>
      <c r="T6" s="9"/>
      <c r="U6" s="9"/>
      <c r="V6" s="9"/>
      <c r="W6" s="9"/>
      <c r="X6" s="9"/>
      <c r="Y6" s="9"/>
      <c r="Z6" s="9"/>
    </row>
    <row r="7">
      <c r="A7" s="52"/>
      <c r="B7" s="51" t="s">
        <v>408</v>
      </c>
      <c r="C7" s="34">
        <v>4.42</v>
      </c>
      <c r="D7" s="34">
        <v>5.11</v>
      </c>
      <c r="E7" s="34">
        <v>5.94</v>
      </c>
      <c r="F7" s="34">
        <v>7.05</v>
      </c>
      <c r="G7" s="34">
        <v>7.63</v>
      </c>
      <c r="H7" s="9"/>
      <c r="I7" s="9" t="s">
        <v>409</v>
      </c>
      <c r="J7" s="33">
        <v>8.0</v>
      </c>
      <c r="K7" s="33">
        <v>3.0</v>
      </c>
      <c r="L7" s="34">
        <f t="shared" si="2"/>
        <v>10.24</v>
      </c>
      <c r="M7" s="34"/>
      <c r="N7" s="9"/>
      <c r="O7" s="9"/>
      <c r="P7" s="47">
        <v>43964.0</v>
      </c>
      <c r="Q7" s="48">
        <v>3034.0</v>
      </c>
      <c r="R7" s="9"/>
      <c r="S7" s="9"/>
      <c r="T7" s="9"/>
      <c r="U7" s="9"/>
      <c r="V7" s="9"/>
      <c r="W7" s="9"/>
      <c r="X7" s="9"/>
      <c r="Y7" s="9"/>
      <c r="Z7" s="9"/>
    </row>
    <row r="8">
      <c r="A8" s="52"/>
      <c r="B8" s="51" t="s">
        <v>410</v>
      </c>
      <c r="C8" s="34">
        <v>5.31</v>
      </c>
      <c r="D8" s="34">
        <v>6.12</v>
      </c>
      <c r="E8" s="34">
        <v>7.13</v>
      </c>
      <c r="F8" s="34">
        <v>8.46</v>
      </c>
      <c r="G8" s="34">
        <v>9.15</v>
      </c>
      <c r="H8" s="9"/>
      <c r="I8" s="9" t="s">
        <v>411</v>
      </c>
      <c r="J8" s="33">
        <v>8.0</v>
      </c>
      <c r="K8" s="33">
        <v>1.0</v>
      </c>
      <c r="L8" s="34">
        <f t="shared" si="2"/>
        <v>7.63</v>
      </c>
      <c r="M8" s="34"/>
      <c r="N8" s="9"/>
      <c r="O8" s="9"/>
      <c r="P8" s="47">
        <v>43965.0</v>
      </c>
      <c r="Q8" s="48">
        <v>3165.0</v>
      </c>
      <c r="R8" s="9"/>
      <c r="S8" s="9"/>
      <c r="T8" s="9"/>
      <c r="U8" s="9"/>
      <c r="V8" s="9"/>
      <c r="W8" s="9"/>
      <c r="X8" s="9"/>
      <c r="Y8" s="9"/>
      <c r="Z8" s="9"/>
    </row>
    <row r="9">
      <c r="A9" s="52"/>
      <c r="B9" s="51" t="s">
        <v>412</v>
      </c>
      <c r="C9" s="34">
        <v>6.36</v>
      </c>
      <c r="D9" s="34">
        <v>7.33</v>
      </c>
      <c r="E9" s="34">
        <v>8.54</v>
      </c>
      <c r="F9" s="34">
        <v>10.16</v>
      </c>
      <c r="G9" s="34">
        <v>10.97</v>
      </c>
      <c r="H9" s="9"/>
      <c r="I9" s="9" t="s">
        <v>413</v>
      </c>
      <c r="J9" s="33">
        <v>3.0</v>
      </c>
      <c r="K9" s="33">
        <v>1.0</v>
      </c>
      <c r="L9" s="34">
        <f t="shared" si="2"/>
        <v>3.09</v>
      </c>
      <c r="M9" s="34"/>
      <c r="N9" s="9"/>
      <c r="O9" s="9"/>
      <c r="P9" s="47">
        <v>43966.0</v>
      </c>
      <c r="Q9" s="48">
        <v>2330.0</v>
      </c>
      <c r="R9" s="9"/>
      <c r="S9" s="9"/>
      <c r="T9" s="9"/>
      <c r="U9" s="9"/>
      <c r="V9" s="9"/>
      <c r="W9" s="9"/>
      <c r="X9" s="9"/>
      <c r="Y9" s="9"/>
      <c r="Z9" s="9"/>
    </row>
    <row r="10">
      <c r="A10" s="53"/>
      <c r="B10" s="51" t="s">
        <v>414</v>
      </c>
      <c r="C10" s="34">
        <v>7.63</v>
      </c>
      <c r="D10" s="34">
        <v>8.78</v>
      </c>
      <c r="E10" s="34">
        <v>10.24</v>
      </c>
      <c r="F10" s="34">
        <v>12.18</v>
      </c>
      <c r="G10" s="34">
        <v>13.15</v>
      </c>
      <c r="H10" s="9"/>
      <c r="I10" s="9" t="s">
        <v>415</v>
      </c>
      <c r="J10" s="33">
        <v>2.0</v>
      </c>
      <c r="K10" s="33">
        <v>5.0</v>
      </c>
      <c r="L10" s="34">
        <f t="shared" si="2"/>
        <v>4.42</v>
      </c>
      <c r="M10" s="34"/>
      <c r="N10" s="9"/>
      <c r="O10" s="9"/>
      <c r="P10" s="47">
        <v>43969.0</v>
      </c>
      <c r="Q10" s="48">
        <v>2374.0</v>
      </c>
      <c r="R10" s="9"/>
      <c r="S10" s="9"/>
      <c r="T10" s="9"/>
      <c r="U10" s="9"/>
      <c r="V10" s="9"/>
      <c r="W10" s="9"/>
      <c r="X10" s="9"/>
      <c r="Y10" s="9"/>
      <c r="Z10" s="9"/>
    </row>
    <row r="11">
      <c r="A11" s="9"/>
      <c r="B11" s="9"/>
      <c r="C11" s="33"/>
      <c r="D11" s="33"/>
      <c r="E11" s="34"/>
      <c r="F11" s="34"/>
      <c r="G11" s="9"/>
      <c r="H11" s="9"/>
      <c r="I11" s="9" t="s">
        <v>416</v>
      </c>
      <c r="J11" s="33">
        <v>5.0</v>
      </c>
      <c r="K11" s="33">
        <v>3.0</v>
      </c>
      <c r="L11" s="34">
        <f t="shared" si="2"/>
        <v>5.94</v>
      </c>
      <c r="M11" s="34"/>
      <c r="N11" s="9"/>
      <c r="O11" s="9"/>
      <c r="P11" s="47">
        <v>43970.0</v>
      </c>
      <c r="Q11" s="48">
        <v>2814.0</v>
      </c>
      <c r="R11" s="9"/>
      <c r="S11" s="9"/>
      <c r="T11" s="9"/>
      <c r="U11" s="9"/>
      <c r="V11" s="9"/>
      <c r="W11" s="9"/>
      <c r="X11" s="9"/>
      <c r="Y11" s="9"/>
      <c r="Z11" s="9"/>
    </row>
    <row r="12">
      <c r="A12" s="9"/>
      <c r="B12" s="9"/>
      <c r="C12" s="33"/>
      <c r="D12" s="33"/>
      <c r="E12" s="34"/>
      <c r="F12" s="34"/>
      <c r="G12" s="9"/>
      <c r="H12" s="9"/>
      <c r="I12" s="9" t="s">
        <v>417</v>
      </c>
      <c r="J12" s="33">
        <v>7.0</v>
      </c>
      <c r="K12" s="33">
        <v>2.0</v>
      </c>
      <c r="L12" s="34">
        <f t="shared" si="2"/>
        <v>7.33</v>
      </c>
      <c r="M12" s="9"/>
      <c r="N12" s="9"/>
      <c r="O12" s="9"/>
      <c r="P12" s="47">
        <v>43971.0</v>
      </c>
      <c r="Q12" s="48">
        <v>2709.0</v>
      </c>
      <c r="R12" s="9"/>
      <c r="S12" s="9"/>
      <c r="T12" s="9"/>
      <c r="U12" s="9"/>
      <c r="V12" s="9"/>
      <c r="W12" s="9"/>
      <c r="X12" s="9"/>
      <c r="Y12" s="9"/>
      <c r="Z12" s="9"/>
    </row>
    <row r="13">
      <c r="A13" s="9"/>
      <c r="B13" s="9"/>
      <c r="C13" s="33"/>
      <c r="D13" s="33"/>
      <c r="E13" s="34"/>
      <c r="F13" s="34"/>
      <c r="G13" s="9"/>
      <c r="H13" s="9"/>
      <c r="I13" s="9" t="s">
        <v>418</v>
      </c>
      <c r="J13" s="33">
        <v>7.0</v>
      </c>
      <c r="K13" s="33">
        <v>5.0</v>
      </c>
      <c r="L13" s="34">
        <f t="shared" si="2"/>
        <v>10.97</v>
      </c>
      <c r="M13" s="9"/>
      <c r="N13" s="9"/>
      <c r="O13" s="9"/>
      <c r="P13" s="47">
        <v>43972.0</v>
      </c>
      <c r="Q13" s="48">
        <v>3011.0</v>
      </c>
      <c r="R13" s="9"/>
      <c r="S13" s="9"/>
      <c r="T13" s="9"/>
      <c r="U13" s="9"/>
      <c r="V13" s="9"/>
      <c r="W13" s="9"/>
      <c r="X13" s="9"/>
      <c r="Y13" s="9"/>
      <c r="Z13" s="9"/>
    </row>
    <row r="14">
      <c r="A14" s="9"/>
      <c r="B14" s="9"/>
      <c r="C14" s="33"/>
      <c r="D14" s="33"/>
      <c r="E14" s="34"/>
      <c r="F14" s="34"/>
      <c r="G14" s="9"/>
      <c r="H14" s="9"/>
      <c r="I14" s="9" t="s">
        <v>419</v>
      </c>
      <c r="J14" s="33">
        <v>3.0</v>
      </c>
      <c r="K14" s="33">
        <v>4.0</v>
      </c>
      <c r="L14" s="34">
        <f t="shared" si="2"/>
        <v>4.91</v>
      </c>
      <c r="M14" s="9"/>
      <c r="N14" s="9"/>
      <c r="O14" s="9"/>
      <c r="P14" s="47">
        <v>43973.0</v>
      </c>
      <c r="Q14" s="48">
        <v>3245.0</v>
      </c>
      <c r="R14" s="9"/>
      <c r="S14" s="9"/>
      <c r="T14" s="9"/>
      <c r="U14" s="9"/>
      <c r="V14" s="9"/>
      <c r="W14" s="9"/>
      <c r="X14" s="9"/>
      <c r="Y14" s="9"/>
      <c r="Z14" s="9"/>
    </row>
    <row r="15">
      <c r="A15" s="9"/>
      <c r="B15" s="9"/>
      <c r="C15" s="34"/>
      <c r="D15" s="9"/>
      <c r="E15" s="9"/>
      <c r="F15" s="9"/>
      <c r="G15" s="9"/>
      <c r="H15" s="9"/>
      <c r="I15" s="9" t="s">
        <v>420</v>
      </c>
      <c r="J15" s="33">
        <v>2.0</v>
      </c>
      <c r="K15" s="33">
        <v>3.0</v>
      </c>
      <c r="L15" s="34">
        <f t="shared" si="2"/>
        <v>3.43</v>
      </c>
      <c r="M15" s="9"/>
      <c r="N15" s="9"/>
      <c r="O15" s="9"/>
      <c r="P15" s="47">
        <v>43978.0</v>
      </c>
      <c r="Q15" s="48">
        <v>3078.0</v>
      </c>
      <c r="R15" s="9"/>
      <c r="S15" s="9"/>
      <c r="T15" s="9"/>
      <c r="U15" s="9"/>
      <c r="V15" s="9"/>
      <c r="W15" s="9"/>
      <c r="X15" s="9"/>
      <c r="Y15" s="9"/>
      <c r="Z15" s="9"/>
    </row>
    <row r="16">
      <c r="A16" s="9"/>
      <c r="B16" s="9"/>
      <c r="C16" s="34"/>
      <c r="D16" s="9"/>
      <c r="E16" s="9"/>
      <c r="F16" s="9"/>
      <c r="G16" s="9"/>
      <c r="H16" s="9"/>
      <c r="I16" s="9" t="s">
        <v>421</v>
      </c>
      <c r="J16" s="33">
        <v>3.0</v>
      </c>
      <c r="K16" s="33">
        <v>5.0</v>
      </c>
      <c r="L16" s="34">
        <f t="shared" si="2"/>
        <v>5.31</v>
      </c>
      <c r="M16" s="34"/>
      <c r="N16" s="9"/>
      <c r="O16" s="9"/>
      <c r="P16" s="47">
        <v>43979.0</v>
      </c>
      <c r="Q16" s="48">
        <v>2771.0</v>
      </c>
      <c r="R16" s="9"/>
      <c r="S16" s="9"/>
      <c r="T16" s="9"/>
      <c r="U16" s="9"/>
      <c r="V16" s="9"/>
      <c r="W16" s="9"/>
      <c r="X16" s="9"/>
      <c r="Y16" s="9"/>
      <c r="Z16" s="9"/>
    </row>
    <row r="17">
      <c r="A17" s="9"/>
      <c r="B17" s="9"/>
      <c r="C17" s="34"/>
      <c r="D17" s="9"/>
      <c r="E17" s="9"/>
      <c r="F17" s="9"/>
      <c r="G17" s="9"/>
      <c r="H17" s="9"/>
      <c r="I17" s="9" t="s">
        <v>422</v>
      </c>
      <c r="J17" s="33">
        <v>7.0</v>
      </c>
      <c r="K17" s="33">
        <v>1.0</v>
      </c>
      <c r="L17" s="34">
        <f t="shared" si="2"/>
        <v>6.36</v>
      </c>
      <c r="M17" s="34"/>
      <c r="N17" s="9"/>
      <c r="O17" s="9"/>
      <c r="P17" s="47">
        <v>43980.0</v>
      </c>
      <c r="Q17" s="48">
        <v>2507.0</v>
      </c>
      <c r="R17" s="9"/>
      <c r="S17" s="9"/>
      <c r="T17" s="9"/>
      <c r="U17" s="9"/>
      <c r="V17" s="9"/>
      <c r="W17" s="9"/>
      <c r="X17" s="9"/>
      <c r="Y17" s="9"/>
      <c r="Z17" s="9"/>
    </row>
    <row r="18">
      <c r="A18" s="9"/>
      <c r="B18" s="9"/>
      <c r="C18" s="34"/>
      <c r="D18" s="9"/>
      <c r="E18" s="9"/>
      <c r="F18" s="9"/>
      <c r="G18" s="9"/>
      <c r="H18" s="9"/>
      <c r="I18" s="9" t="s">
        <v>423</v>
      </c>
      <c r="J18" s="33">
        <v>5.0</v>
      </c>
      <c r="K18" s="33">
        <v>4.0</v>
      </c>
      <c r="L18" s="34">
        <f t="shared" si="2"/>
        <v>7.05</v>
      </c>
      <c r="M18" s="34"/>
      <c r="N18" s="9"/>
      <c r="O18" s="9"/>
      <c r="P18" s="47">
        <v>43983.0</v>
      </c>
      <c r="Q18" s="48">
        <v>2243.0</v>
      </c>
      <c r="R18" s="9"/>
      <c r="S18" s="9"/>
      <c r="T18" s="9"/>
      <c r="U18" s="9"/>
      <c r="V18" s="9"/>
      <c r="W18" s="9"/>
      <c r="X18" s="9"/>
      <c r="Y18" s="9"/>
      <c r="Z18" s="9"/>
    </row>
    <row r="19">
      <c r="A19" s="9"/>
      <c r="B19" s="9"/>
      <c r="C19" s="34"/>
      <c r="D19" s="9"/>
      <c r="E19" s="9"/>
      <c r="F19" s="9"/>
      <c r="G19" s="9"/>
      <c r="H19" s="9"/>
      <c r="I19" s="9" t="s">
        <v>424</v>
      </c>
      <c r="J19" s="33">
        <v>1.0</v>
      </c>
      <c r="K19" s="33">
        <v>2.0</v>
      </c>
      <c r="L19" s="34">
        <f t="shared" si="2"/>
        <v>2.48</v>
      </c>
      <c r="M19" s="34"/>
      <c r="N19" s="9"/>
      <c r="O19" s="9"/>
      <c r="P19" s="47"/>
      <c r="Q19" s="48"/>
      <c r="R19" s="9"/>
      <c r="S19" s="9"/>
      <c r="T19" s="9"/>
      <c r="U19" s="9"/>
      <c r="V19" s="9"/>
      <c r="W19" s="9"/>
      <c r="X19" s="9"/>
      <c r="Y19" s="9"/>
      <c r="Z19" s="9"/>
    </row>
    <row r="20">
      <c r="A20" s="9"/>
      <c r="B20" s="9"/>
      <c r="C20" s="34"/>
      <c r="D20" s="9"/>
      <c r="E20" s="9"/>
      <c r="F20" s="9"/>
      <c r="G20" s="9"/>
      <c r="H20" s="9"/>
      <c r="I20" s="9" t="s">
        <v>425</v>
      </c>
      <c r="J20" s="33">
        <v>2.0</v>
      </c>
      <c r="K20" s="33">
        <v>5.0</v>
      </c>
      <c r="L20" s="34">
        <f t="shared" si="2"/>
        <v>4.42</v>
      </c>
      <c r="M20" s="34"/>
      <c r="N20" s="9"/>
      <c r="O20" s="9"/>
      <c r="P20" s="47"/>
      <c r="Q20" s="48"/>
      <c r="R20" s="9"/>
      <c r="S20" s="9"/>
      <c r="T20" s="9"/>
      <c r="U20" s="9"/>
      <c r="V20" s="9"/>
      <c r="W20" s="9"/>
      <c r="X20" s="9"/>
      <c r="Y20" s="9"/>
      <c r="Z20" s="9"/>
    </row>
    <row r="21">
      <c r="A21" s="9"/>
      <c r="B21" s="9"/>
      <c r="C21" s="34"/>
      <c r="D21" s="9"/>
      <c r="E21" s="9"/>
      <c r="F21" s="9"/>
      <c r="G21" s="9"/>
      <c r="H21" s="9"/>
      <c r="I21" s="9" t="s">
        <v>426</v>
      </c>
      <c r="J21" s="33">
        <v>2.0</v>
      </c>
      <c r="K21" s="33">
        <v>2.0</v>
      </c>
      <c r="L21" s="34">
        <f t="shared" si="2"/>
        <v>2.97</v>
      </c>
      <c r="M21" s="34"/>
      <c r="N21" s="9"/>
      <c r="O21" s="9"/>
      <c r="P21" s="47"/>
      <c r="Q21" s="48"/>
      <c r="R21" s="9"/>
      <c r="S21" s="9"/>
      <c r="T21" s="9"/>
      <c r="U21" s="9"/>
      <c r="V21" s="9"/>
      <c r="W21" s="9"/>
      <c r="X21" s="9"/>
      <c r="Y21" s="9"/>
      <c r="Z21" s="9"/>
    </row>
    <row r="22">
      <c r="A22" s="9"/>
      <c r="B22" s="9"/>
      <c r="C22" s="34"/>
      <c r="D22" s="9"/>
      <c r="E22" s="9"/>
      <c r="F22" s="9"/>
      <c r="G22" s="9"/>
      <c r="H22" s="9"/>
      <c r="I22" s="9" t="s">
        <v>427</v>
      </c>
      <c r="J22" s="33">
        <v>1.0</v>
      </c>
      <c r="K22" s="33">
        <v>2.0</v>
      </c>
      <c r="L22" s="34">
        <f t="shared" si="2"/>
        <v>2.48</v>
      </c>
      <c r="M22" s="34"/>
      <c r="N22" s="9"/>
      <c r="O22" s="9"/>
      <c r="P22" s="47"/>
      <c r="Q22" s="48"/>
      <c r="R22" s="9"/>
      <c r="S22" s="9"/>
      <c r="T22" s="9"/>
      <c r="U22" s="9"/>
      <c r="V22" s="9"/>
      <c r="W22" s="9"/>
      <c r="X22" s="9"/>
      <c r="Y22" s="9"/>
      <c r="Z22" s="9"/>
    </row>
    <row r="23">
      <c r="A23" s="9"/>
      <c r="B23" s="9"/>
      <c r="C23" s="34"/>
      <c r="D23" s="9"/>
      <c r="E23" s="9"/>
      <c r="F23" s="9"/>
      <c r="G23" s="9"/>
      <c r="H23" s="9"/>
      <c r="I23" s="9" t="s">
        <v>428</v>
      </c>
      <c r="J23" s="33">
        <v>6.0</v>
      </c>
      <c r="K23" s="33">
        <v>1.0</v>
      </c>
      <c r="L23" s="34">
        <f t="shared" si="2"/>
        <v>5.31</v>
      </c>
      <c r="M23" s="34"/>
      <c r="N23" s="9"/>
      <c r="O23" s="9"/>
      <c r="P23" s="47"/>
      <c r="Q23" s="48"/>
      <c r="R23" s="9"/>
      <c r="S23" s="9"/>
      <c r="T23" s="9"/>
      <c r="U23" s="9"/>
      <c r="V23" s="9"/>
      <c r="W23" s="9"/>
      <c r="X23" s="9"/>
      <c r="Y23" s="9"/>
      <c r="Z23" s="9"/>
    </row>
    <row r="24">
      <c r="A24" s="9"/>
      <c r="B24" s="9"/>
      <c r="C24" s="34"/>
      <c r="D24" s="9"/>
      <c r="E24" s="9"/>
      <c r="F24" s="9"/>
      <c r="G24" s="9"/>
      <c r="H24" s="9"/>
      <c r="I24" s="9" t="s">
        <v>429</v>
      </c>
      <c r="J24" s="33">
        <v>2.0</v>
      </c>
      <c r="K24" s="33">
        <v>2.0</v>
      </c>
      <c r="L24" s="34">
        <f t="shared" si="2"/>
        <v>2.97</v>
      </c>
      <c r="M24" s="34"/>
      <c r="N24" s="9"/>
      <c r="O24" s="9"/>
      <c r="P24" s="47"/>
      <c r="Q24" s="48"/>
      <c r="R24" s="9"/>
      <c r="S24" s="9"/>
      <c r="T24" s="9"/>
      <c r="U24" s="9"/>
      <c r="V24" s="9"/>
      <c r="W24" s="9"/>
      <c r="X24" s="9"/>
      <c r="Y24" s="9"/>
      <c r="Z24" s="9"/>
    </row>
    <row r="25">
      <c r="A25" s="9"/>
      <c r="B25" s="9"/>
      <c r="C25" s="34"/>
      <c r="D25" s="9"/>
      <c r="E25" s="9"/>
      <c r="F25" s="9"/>
      <c r="G25" s="9"/>
      <c r="H25" s="9"/>
      <c r="I25" s="9" t="s">
        <v>430</v>
      </c>
      <c r="J25" s="33">
        <v>5.0</v>
      </c>
      <c r="K25" s="33">
        <v>3.0</v>
      </c>
      <c r="L25" s="34">
        <f t="shared" si="2"/>
        <v>5.94</v>
      </c>
      <c r="M25" s="34"/>
      <c r="N25" s="9"/>
      <c r="O25" s="9"/>
      <c r="P25" s="47"/>
      <c r="Q25" s="48"/>
      <c r="R25" s="9"/>
      <c r="S25" s="9"/>
      <c r="T25" s="9"/>
      <c r="U25" s="9"/>
      <c r="V25" s="9"/>
      <c r="W25" s="9"/>
      <c r="X25" s="9"/>
      <c r="Y25" s="9"/>
      <c r="Z25" s="9"/>
    </row>
    <row r="26">
      <c r="A26" s="9"/>
      <c r="B26" s="9"/>
      <c r="C26" s="34"/>
      <c r="D26" s="9"/>
      <c r="E26" s="9"/>
      <c r="F26" s="9"/>
      <c r="G26" s="9"/>
      <c r="H26" s="9"/>
      <c r="I26" s="9" t="s">
        <v>431</v>
      </c>
      <c r="J26" s="33">
        <v>6.0</v>
      </c>
      <c r="K26" s="33">
        <v>5.0</v>
      </c>
      <c r="L26" s="34">
        <f t="shared" si="2"/>
        <v>9.15</v>
      </c>
      <c r="M26" s="34"/>
      <c r="N26" s="9"/>
      <c r="O26" s="9"/>
      <c r="P26" s="47"/>
      <c r="Q26" s="48"/>
      <c r="R26" s="9"/>
      <c r="S26" s="9"/>
      <c r="T26" s="9"/>
      <c r="U26" s="9"/>
      <c r="V26" s="9"/>
      <c r="W26" s="9"/>
      <c r="X26" s="9"/>
      <c r="Y26" s="9"/>
      <c r="Z26" s="9"/>
    </row>
    <row r="27">
      <c r="A27" s="9"/>
      <c r="B27" s="9"/>
      <c r="C27" s="34"/>
      <c r="D27" s="9"/>
      <c r="E27" s="9"/>
      <c r="F27" s="9"/>
      <c r="G27" s="9"/>
      <c r="H27" s="9"/>
      <c r="I27" s="9" t="s">
        <v>432</v>
      </c>
      <c r="J27" s="33">
        <v>5.0</v>
      </c>
      <c r="K27" s="33">
        <v>5.0</v>
      </c>
      <c r="L27" s="34">
        <f t="shared" si="2"/>
        <v>7.63</v>
      </c>
      <c r="M27" s="34"/>
      <c r="N27" s="9"/>
      <c r="O27" s="9"/>
      <c r="P27" s="47"/>
      <c r="Q27" s="48"/>
      <c r="R27" s="9"/>
      <c r="S27" s="9"/>
      <c r="T27" s="9"/>
      <c r="U27" s="9"/>
      <c r="V27" s="9"/>
      <c r="W27" s="9"/>
      <c r="X27" s="9"/>
      <c r="Y27" s="9"/>
      <c r="Z27" s="9"/>
    </row>
    <row r="28">
      <c r="A28" s="9"/>
      <c r="B28" s="9"/>
      <c r="C28" s="34"/>
      <c r="D28" s="9"/>
      <c r="E28" s="9"/>
      <c r="F28" s="9"/>
      <c r="G28" s="9"/>
      <c r="H28" s="9"/>
      <c r="I28" s="9" t="s">
        <v>433</v>
      </c>
      <c r="J28" s="33">
        <v>6.0</v>
      </c>
      <c r="K28" s="33">
        <v>4.0</v>
      </c>
      <c r="L28" s="34">
        <f t="shared" si="2"/>
        <v>8.46</v>
      </c>
      <c r="M28" s="34"/>
      <c r="N28" s="9"/>
      <c r="O28" s="9"/>
      <c r="P28" s="47"/>
      <c r="Q28" s="48"/>
      <c r="R28" s="9"/>
      <c r="S28" s="9"/>
      <c r="T28" s="9"/>
      <c r="U28" s="9"/>
      <c r="V28" s="9"/>
      <c r="W28" s="9"/>
      <c r="X28" s="9"/>
      <c r="Y28" s="9"/>
      <c r="Z28" s="9"/>
    </row>
    <row r="29">
      <c r="A29" s="9"/>
      <c r="B29" s="9"/>
      <c r="C29" s="34"/>
      <c r="D29" s="9"/>
      <c r="E29" s="9"/>
      <c r="F29" s="9"/>
      <c r="G29" s="9"/>
      <c r="H29" s="9"/>
      <c r="I29" s="9" t="s">
        <v>434</v>
      </c>
      <c r="J29" s="33">
        <v>6.0</v>
      </c>
      <c r="K29" s="33">
        <v>1.0</v>
      </c>
      <c r="L29" s="34">
        <f t="shared" si="2"/>
        <v>5.31</v>
      </c>
      <c r="M29" s="34"/>
      <c r="N29" s="9"/>
      <c r="O29" s="9"/>
      <c r="P29" s="47"/>
      <c r="Q29" s="48"/>
      <c r="R29" s="9"/>
      <c r="S29" s="9"/>
      <c r="T29" s="9"/>
      <c r="U29" s="9"/>
      <c r="V29" s="9"/>
      <c r="W29" s="9"/>
      <c r="X29" s="9"/>
      <c r="Y29" s="9"/>
      <c r="Z29" s="9"/>
    </row>
    <row r="30">
      <c r="A30" s="9"/>
      <c r="B30" s="9"/>
      <c r="C30" s="34"/>
      <c r="D30" s="9"/>
      <c r="E30" s="9"/>
      <c r="F30" s="9"/>
      <c r="G30" s="9"/>
      <c r="H30" s="9"/>
      <c r="I30" s="9" t="s">
        <v>435</v>
      </c>
      <c r="J30" s="33">
        <v>6.0</v>
      </c>
      <c r="K30" s="33">
        <v>4.0</v>
      </c>
      <c r="L30" s="34">
        <f t="shared" si="2"/>
        <v>8.46</v>
      </c>
      <c r="M30" s="34"/>
      <c r="N30" s="9"/>
      <c r="O30" s="9"/>
      <c r="P30" s="47"/>
      <c r="Q30" s="48"/>
      <c r="R30" s="9"/>
      <c r="S30" s="9"/>
      <c r="T30" s="9"/>
      <c r="U30" s="9"/>
      <c r="V30" s="9"/>
      <c r="W30" s="9"/>
      <c r="X30" s="9"/>
      <c r="Y30" s="9"/>
      <c r="Z30" s="9"/>
    </row>
    <row r="31">
      <c r="A31" s="9"/>
      <c r="B31" s="9"/>
      <c r="C31" s="34"/>
      <c r="D31" s="9"/>
      <c r="E31" s="9"/>
      <c r="F31" s="9"/>
      <c r="G31" s="9"/>
      <c r="H31" s="9"/>
      <c r="I31" s="9" t="s">
        <v>436</v>
      </c>
      <c r="J31" s="33">
        <v>7.0</v>
      </c>
      <c r="K31" s="33">
        <v>4.0</v>
      </c>
      <c r="L31" s="34">
        <f t="shared" si="2"/>
        <v>10.16</v>
      </c>
      <c r="M31" s="34"/>
      <c r="N31" s="9"/>
      <c r="O31" s="9"/>
      <c r="P31" s="47"/>
      <c r="Q31" s="48"/>
      <c r="R31" s="9"/>
      <c r="S31" s="9"/>
      <c r="T31" s="9"/>
      <c r="U31" s="9"/>
      <c r="V31" s="9"/>
      <c r="W31" s="9"/>
      <c r="X31" s="9"/>
      <c r="Y31" s="9"/>
      <c r="Z31" s="9"/>
    </row>
    <row r="32">
      <c r="A32" s="9"/>
      <c r="B32" s="9"/>
      <c r="C32" s="34"/>
      <c r="D32" s="9"/>
      <c r="E32" s="9"/>
      <c r="F32" s="9"/>
      <c r="G32" s="9"/>
      <c r="H32" s="9"/>
      <c r="I32" s="9" t="s">
        <v>437</v>
      </c>
      <c r="J32" s="33">
        <v>1.0</v>
      </c>
      <c r="K32" s="33">
        <v>4.0</v>
      </c>
      <c r="L32" s="34">
        <f t="shared" si="2"/>
        <v>3.41</v>
      </c>
      <c r="M32" s="34"/>
      <c r="N32" s="9"/>
      <c r="O32" s="9"/>
      <c r="P32" s="47"/>
      <c r="Q32" s="48"/>
      <c r="R32" s="9"/>
      <c r="S32" s="9"/>
      <c r="T32" s="9"/>
      <c r="U32" s="9"/>
      <c r="V32" s="9"/>
      <c r="W32" s="9"/>
      <c r="X32" s="9"/>
      <c r="Y32" s="9"/>
      <c r="Z32" s="9"/>
    </row>
    <row r="33">
      <c r="A33" s="9"/>
      <c r="B33" s="9"/>
      <c r="C33" s="34"/>
      <c r="D33" s="9"/>
      <c r="E33" s="9"/>
      <c r="F33" s="9"/>
      <c r="G33" s="9"/>
      <c r="H33" s="9"/>
      <c r="I33" s="9" t="s">
        <v>438</v>
      </c>
      <c r="J33" s="33">
        <v>1.0</v>
      </c>
      <c r="K33" s="33">
        <v>2.0</v>
      </c>
      <c r="L33" s="34">
        <f t="shared" si="2"/>
        <v>2.48</v>
      </c>
      <c r="M33" s="34"/>
      <c r="N33" s="9"/>
      <c r="O33" s="9"/>
      <c r="P33" s="47"/>
      <c r="Q33" s="48"/>
      <c r="R33" s="9"/>
      <c r="S33" s="9"/>
      <c r="T33" s="9"/>
      <c r="U33" s="9"/>
      <c r="V33" s="9"/>
      <c r="W33" s="9"/>
      <c r="X33" s="9"/>
      <c r="Y33" s="9"/>
      <c r="Z33" s="9"/>
    </row>
    <row r="34">
      <c r="A34" s="9"/>
      <c r="B34" s="9"/>
      <c r="C34" s="34"/>
      <c r="D34" s="9"/>
      <c r="E34" s="9"/>
      <c r="F34" s="9"/>
      <c r="G34" s="9"/>
      <c r="H34" s="9"/>
      <c r="I34" s="9" t="s">
        <v>439</v>
      </c>
      <c r="J34" s="33">
        <v>2.0</v>
      </c>
      <c r="K34" s="33">
        <v>3.0</v>
      </c>
      <c r="L34" s="34">
        <f t="shared" si="2"/>
        <v>3.43</v>
      </c>
      <c r="M34" s="34"/>
      <c r="N34" s="9"/>
      <c r="O34" s="9"/>
      <c r="P34" s="47"/>
      <c r="Q34" s="48"/>
      <c r="R34" s="9"/>
      <c r="S34" s="9"/>
      <c r="T34" s="9"/>
      <c r="U34" s="9"/>
      <c r="V34" s="9"/>
      <c r="W34" s="9"/>
      <c r="X34" s="9"/>
      <c r="Y34" s="9"/>
      <c r="Z34" s="9"/>
    </row>
    <row r="35">
      <c r="A35" s="9"/>
      <c r="B35" s="9"/>
      <c r="C35" s="34"/>
      <c r="D35" s="9"/>
      <c r="E35" s="9"/>
      <c r="F35" s="9"/>
      <c r="G35" s="9"/>
      <c r="H35" s="9"/>
      <c r="I35" s="9" t="s">
        <v>440</v>
      </c>
      <c r="J35" s="33">
        <v>4.0</v>
      </c>
      <c r="K35" s="33">
        <v>5.0</v>
      </c>
      <c r="L35" s="34">
        <f t="shared" si="2"/>
        <v>6.36</v>
      </c>
      <c r="M35" s="34"/>
      <c r="N35" s="9"/>
      <c r="O35" s="9"/>
      <c r="P35" s="47"/>
      <c r="Q35" s="48"/>
      <c r="R35" s="9"/>
      <c r="S35" s="9"/>
      <c r="T35" s="9"/>
      <c r="U35" s="9"/>
      <c r="V35" s="9"/>
      <c r="W35" s="9"/>
      <c r="X35" s="9"/>
      <c r="Y35" s="9"/>
      <c r="Z35" s="9"/>
    </row>
    <row r="36">
      <c r="A36" s="9"/>
      <c r="B36" s="9"/>
      <c r="C36" s="34"/>
      <c r="D36" s="9"/>
      <c r="E36" s="9"/>
      <c r="F36" s="9"/>
      <c r="G36" s="9"/>
      <c r="H36" s="9"/>
      <c r="I36" s="9" t="s">
        <v>441</v>
      </c>
      <c r="J36" s="33">
        <v>5.0</v>
      </c>
      <c r="K36" s="33">
        <v>5.0</v>
      </c>
      <c r="L36" s="34">
        <f t="shared" si="2"/>
        <v>7.63</v>
      </c>
      <c r="M36" s="34"/>
      <c r="N36" s="9"/>
      <c r="O36" s="9"/>
      <c r="P36" s="47"/>
      <c r="Q36" s="48"/>
      <c r="R36" s="9"/>
      <c r="S36" s="9"/>
      <c r="T36" s="9"/>
      <c r="U36" s="9"/>
      <c r="V36" s="9"/>
      <c r="W36" s="9"/>
      <c r="X36" s="9"/>
      <c r="Y36" s="9"/>
      <c r="Z36" s="9"/>
    </row>
    <row r="37">
      <c r="A37" s="9"/>
      <c r="B37" s="9"/>
      <c r="C37" s="34"/>
      <c r="D37" s="9"/>
      <c r="E37" s="9"/>
      <c r="F37" s="9"/>
      <c r="G37" s="9"/>
      <c r="H37" s="9"/>
      <c r="I37" s="9" t="s">
        <v>442</v>
      </c>
      <c r="J37" s="33">
        <v>4.0</v>
      </c>
      <c r="K37" s="33">
        <v>1.0</v>
      </c>
      <c r="L37" s="34">
        <f t="shared" si="2"/>
        <v>3.69</v>
      </c>
      <c r="M37" s="34"/>
      <c r="N37" s="9"/>
      <c r="O37" s="9"/>
      <c r="P37" s="47"/>
      <c r="Q37" s="48"/>
      <c r="R37" s="9"/>
      <c r="S37" s="9"/>
      <c r="T37" s="9"/>
      <c r="U37" s="9"/>
      <c r="V37" s="9"/>
      <c r="W37" s="9"/>
      <c r="X37" s="9"/>
      <c r="Y37" s="9"/>
      <c r="Z37" s="9"/>
    </row>
    <row r="38">
      <c r="A38" s="9"/>
      <c r="B38" s="9"/>
      <c r="C38" s="34"/>
      <c r="D38" s="9"/>
      <c r="E38" s="9"/>
      <c r="F38" s="9"/>
      <c r="G38" s="9"/>
      <c r="H38" s="9"/>
      <c r="I38" s="9" t="s">
        <v>443</v>
      </c>
      <c r="J38" s="33">
        <v>5.0</v>
      </c>
      <c r="K38" s="33">
        <v>1.0</v>
      </c>
      <c r="L38" s="34">
        <f t="shared" si="2"/>
        <v>4.42</v>
      </c>
      <c r="M38" s="34"/>
      <c r="N38" s="9"/>
      <c r="O38" s="9"/>
      <c r="P38" s="47"/>
      <c r="Q38" s="48"/>
      <c r="R38" s="9"/>
      <c r="S38" s="9"/>
      <c r="T38" s="9"/>
      <c r="U38" s="9"/>
      <c r="V38" s="9"/>
      <c r="W38" s="9"/>
      <c r="X38" s="9"/>
      <c r="Y38" s="9"/>
      <c r="Z38" s="9"/>
    </row>
    <row r="39">
      <c r="A39" s="9"/>
      <c r="B39" s="9"/>
      <c r="C39" s="34"/>
      <c r="D39" s="9"/>
      <c r="E39" s="9"/>
      <c r="F39" s="9"/>
      <c r="G39" s="9"/>
      <c r="H39" s="9"/>
      <c r="I39" s="9" t="s">
        <v>444</v>
      </c>
      <c r="J39" s="33">
        <v>8.0</v>
      </c>
      <c r="K39" s="33">
        <v>4.0</v>
      </c>
      <c r="L39" s="34">
        <f t="shared" si="2"/>
        <v>12.18</v>
      </c>
      <c r="M39" s="34"/>
      <c r="N39" s="9"/>
      <c r="O39" s="9"/>
      <c r="P39" s="47"/>
      <c r="Q39" s="48"/>
      <c r="R39" s="9"/>
      <c r="S39" s="9"/>
      <c r="T39" s="9"/>
      <c r="U39" s="9"/>
      <c r="V39" s="9"/>
      <c r="W39" s="9"/>
      <c r="X39" s="9"/>
      <c r="Y39" s="9"/>
      <c r="Z39" s="9"/>
    </row>
    <row r="40">
      <c r="A40" s="9"/>
      <c r="B40" s="9"/>
      <c r="C40" s="34"/>
      <c r="D40" s="9"/>
      <c r="E40" s="9"/>
      <c r="F40" s="9"/>
      <c r="G40" s="9"/>
      <c r="H40" s="9"/>
      <c r="I40" s="9" t="s">
        <v>445</v>
      </c>
      <c r="J40" s="33">
        <v>1.0</v>
      </c>
      <c r="K40" s="33">
        <v>2.0</v>
      </c>
      <c r="L40" s="34">
        <f t="shared" si="2"/>
        <v>2.48</v>
      </c>
      <c r="M40" s="34"/>
      <c r="N40" s="9"/>
      <c r="O40" s="9"/>
      <c r="P40" s="47"/>
      <c r="Q40" s="48"/>
      <c r="R40" s="9"/>
      <c r="S40" s="9"/>
      <c r="T40" s="9"/>
      <c r="U40" s="9"/>
      <c r="V40" s="9"/>
      <c r="W40" s="9"/>
      <c r="X40" s="9"/>
      <c r="Y40" s="9"/>
      <c r="Z40" s="9"/>
    </row>
    <row r="41">
      <c r="A41" s="9"/>
      <c r="B41" s="9"/>
      <c r="C41" s="34"/>
      <c r="D41" s="9"/>
      <c r="E41" s="9"/>
      <c r="F41" s="9"/>
      <c r="G41" s="9"/>
      <c r="H41" s="9"/>
      <c r="I41" s="9" t="s">
        <v>446</v>
      </c>
      <c r="J41" s="33">
        <v>8.0</v>
      </c>
      <c r="K41" s="33">
        <v>1.0</v>
      </c>
      <c r="L41" s="34">
        <f t="shared" si="2"/>
        <v>7.63</v>
      </c>
      <c r="M41" s="34"/>
      <c r="N41" s="9"/>
      <c r="O41" s="9"/>
      <c r="P41" s="47"/>
      <c r="Q41" s="48"/>
      <c r="R41" s="9"/>
      <c r="S41" s="9"/>
      <c r="T41" s="9"/>
      <c r="U41" s="9"/>
      <c r="V41" s="9"/>
      <c r="W41" s="9"/>
      <c r="X41" s="9"/>
      <c r="Y41" s="9"/>
      <c r="Z41" s="9"/>
    </row>
    <row r="42">
      <c r="A42" s="9"/>
      <c r="B42" s="9"/>
      <c r="C42" s="34"/>
      <c r="D42" s="9"/>
      <c r="E42" s="9"/>
      <c r="F42" s="9"/>
      <c r="G42" s="9"/>
      <c r="H42" s="9"/>
      <c r="I42" s="9" t="s">
        <v>447</v>
      </c>
      <c r="J42" s="33">
        <v>3.0</v>
      </c>
      <c r="K42" s="33">
        <v>5.0</v>
      </c>
      <c r="L42" s="34">
        <f t="shared" si="2"/>
        <v>5.31</v>
      </c>
      <c r="M42" s="34"/>
      <c r="N42" s="9"/>
      <c r="O42" s="9"/>
      <c r="P42" s="47"/>
      <c r="Q42" s="48"/>
      <c r="R42" s="9"/>
      <c r="S42" s="9"/>
      <c r="T42" s="9"/>
      <c r="U42" s="9"/>
      <c r="V42" s="9"/>
      <c r="W42" s="9"/>
      <c r="X42" s="9"/>
      <c r="Y42" s="9"/>
      <c r="Z42" s="9"/>
    </row>
    <row r="43">
      <c r="A43" s="9"/>
      <c r="B43" s="9"/>
      <c r="C43" s="34"/>
      <c r="D43" s="9"/>
      <c r="E43" s="9"/>
      <c r="F43" s="9"/>
      <c r="G43" s="9"/>
      <c r="H43" s="9"/>
      <c r="I43" s="9" t="s">
        <v>448</v>
      </c>
      <c r="J43" s="33">
        <v>6.0</v>
      </c>
      <c r="K43" s="33">
        <v>1.0</v>
      </c>
      <c r="L43" s="34">
        <f t="shared" si="2"/>
        <v>5.31</v>
      </c>
      <c r="M43" s="34"/>
      <c r="N43" s="9"/>
      <c r="O43" s="9"/>
      <c r="P43" s="47"/>
      <c r="Q43" s="48"/>
      <c r="R43" s="9"/>
      <c r="S43" s="9"/>
      <c r="T43" s="9"/>
      <c r="U43" s="9"/>
      <c r="V43" s="9"/>
      <c r="W43" s="9"/>
      <c r="X43" s="9"/>
      <c r="Y43" s="9"/>
      <c r="Z43" s="9"/>
    </row>
    <row r="44">
      <c r="A44" s="9"/>
      <c r="B44" s="9"/>
      <c r="C44" s="34"/>
      <c r="D44" s="9"/>
      <c r="E44" s="9"/>
      <c r="F44" s="9"/>
      <c r="G44" s="9"/>
      <c r="H44" s="9"/>
      <c r="I44" s="9" t="s">
        <v>449</v>
      </c>
      <c r="J44" s="33">
        <v>6.0</v>
      </c>
      <c r="K44" s="33">
        <v>4.0</v>
      </c>
      <c r="L44" s="34">
        <f t="shared" si="2"/>
        <v>8.46</v>
      </c>
      <c r="M44" s="34"/>
      <c r="N44" s="9"/>
      <c r="O44" s="9"/>
      <c r="P44" s="47"/>
      <c r="Q44" s="48"/>
      <c r="R44" s="9"/>
      <c r="S44" s="9"/>
      <c r="T44" s="9"/>
      <c r="U44" s="9"/>
      <c r="V44" s="9"/>
      <c r="W44" s="9"/>
      <c r="X44" s="9"/>
      <c r="Y44" s="9"/>
      <c r="Z44" s="9"/>
    </row>
    <row r="45">
      <c r="A45" s="9"/>
      <c r="B45" s="9"/>
      <c r="C45" s="34"/>
      <c r="D45" s="9"/>
      <c r="E45" s="9"/>
      <c r="F45" s="9"/>
      <c r="G45" s="9"/>
      <c r="H45" s="9"/>
      <c r="I45" s="9" t="s">
        <v>450</v>
      </c>
      <c r="J45" s="33">
        <v>1.0</v>
      </c>
      <c r="K45" s="33">
        <v>3.0</v>
      </c>
      <c r="L45" s="34">
        <f t="shared" si="2"/>
        <v>2.87</v>
      </c>
      <c r="M45" s="34"/>
      <c r="N45" s="9"/>
      <c r="O45" s="9"/>
      <c r="P45" s="47"/>
      <c r="Q45" s="48"/>
      <c r="R45" s="9"/>
      <c r="S45" s="9"/>
      <c r="T45" s="9"/>
      <c r="U45" s="9"/>
      <c r="V45" s="9"/>
      <c r="W45" s="9"/>
      <c r="X45" s="9"/>
      <c r="Y45" s="9"/>
      <c r="Z45" s="9"/>
    </row>
    <row r="46">
      <c r="A46" s="9"/>
      <c r="B46" s="9"/>
      <c r="C46" s="34"/>
      <c r="D46" s="9"/>
      <c r="E46" s="9"/>
      <c r="F46" s="9"/>
      <c r="G46" s="9"/>
      <c r="H46" s="9"/>
      <c r="I46" s="9" t="s">
        <v>451</v>
      </c>
      <c r="J46" s="33">
        <v>5.0</v>
      </c>
      <c r="K46" s="33">
        <v>4.0</v>
      </c>
      <c r="L46" s="34">
        <f t="shared" si="2"/>
        <v>7.05</v>
      </c>
      <c r="M46" s="34"/>
      <c r="N46" s="9"/>
      <c r="O46" s="9"/>
      <c r="P46" s="47"/>
      <c r="Q46" s="48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34"/>
      <c r="D47" s="9"/>
      <c r="E47" s="9"/>
      <c r="F47" s="9"/>
      <c r="G47" s="9"/>
      <c r="H47" s="9"/>
      <c r="I47" s="9" t="s">
        <v>452</v>
      </c>
      <c r="J47" s="33">
        <v>8.0</v>
      </c>
      <c r="K47" s="33">
        <v>2.0</v>
      </c>
      <c r="L47" s="34">
        <f t="shared" si="2"/>
        <v>8.78</v>
      </c>
      <c r="M47" s="34"/>
      <c r="N47" s="9"/>
      <c r="O47" s="9"/>
      <c r="P47" s="47"/>
      <c r="Q47" s="48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34"/>
      <c r="D48" s="9"/>
      <c r="E48" s="9"/>
      <c r="F48" s="9"/>
      <c r="G48" s="9"/>
      <c r="H48" s="9"/>
      <c r="I48" s="9" t="s">
        <v>453</v>
      </c>
      <c r="J48" s="33">
        <v>1.0</v>
      </c>
      <c r="K48" s="33">
        <v>5.0</v>
      </c>
      <c r="L48" s="34">
        <f t="shared" si="2"/>
        <v>3.69</v>
      </c>
      <c r="M48" s="34"/>
      <c r="N48" s="9"/>
      <c r="O48" s="9"/>
      <c r="P48" s="47"/>
      <c r="Q48" s="48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34"/>
      <c r="D49" s="9"/>
      <c r="E49" s="9"/>
      <c r="F49" s="9"/>
      <c r="G49" s="9"/>
      <c r="H49" s="9"/>
      <c r="I49" s="9" t="s">
        <v>454</v>
      </c>
      <c r="J49" s="33">
        <v>3.0</v>
      </c>
      <c r="K49" s="33">
        <v>3.0</v>
      </c>
      <c r="L49" s="34">
        <f t="shared" si="2"/>
        <v>4.12</v>
      </c>
      <c r="M49" s="34"/>
      <c r="N49" s="9"/>
      <c r="O49" s="9"/>
      <c r="P49" s="47"/>
      <c r="Q49" s="48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34"/>
      <c r="D50" s="9"/>
      <c r="E50" s="9"/>
      <c r="F50" s="9"/>
      <c r="G50" s="9"/>
      <c r="H50" s="9"/>
      <c r="I50" s="9" t="s">
        <v>455</v>
      </c>
      <c r="J50" s="33">
        <v>6.0</v>
      </c>
      <c r="K50" s="33">
        <v>5.0</v>
      </c>
      <c r="L50" s="34">
        <f t="shared" si="2"/>
        <v>9.15</v>
      </c>
      <c r="M50" s="34"/>
      <c r="N50" s="9"/>
      <c r="O50" s="9"/>
      <c r="P50" s="47"/>
      <c r="Q50" s="48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34"/>
      <c r="D51" s="9"/>
      <c r="E51" s="9"/>
      <c r="F51" s="9"/>
      <c r="G51" s="9"/>
      <c r="H51" s="9"/>
      <c r="I51" s="9" t="s">
        <v>456</v>
      </c>
      <c r="J51" s="33">
        <v>5.0</v>
      </c>
      <c r="K51" s="33">
        <v>1.0</v>
      </c>
      <c r="L51" s="34">
        <f t="shared" si="2"/>
        <v>4.42</v>
      </c>
      <c r="M51" s="34"/>
      <c r="N51" s="9"/>
      <c r="O51" s="9"/>
      <c r="P51" s="47"/>
      <c r="Q51" s="48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34"/>
      <c r="D52" s="9"/>
      <c r="E52" s="9"/>
      <c r="F52" s="9"/>
      <c r="G52" s="9"/>
      <c r="H52" s="9"/>
      <c r="I52" s="9" t="s">
        <v>457</v>
      </c>
      <c r="J52" s="33">
        <v>7.0</v>
      </c>
      <c r="K52" s="33">
        <v>5.0</v>
      </c>
      <c r="L52" s="34">
        <f t="shared" si="2"/>
        <v>10.97</v>
      </c>
      <c r="M52" s="34"/>
      <c r="N52" s="9"/>
      <c r="O52" s="9"/>
      <c r="P52" s="47"/>
      <c r="Q52" s="48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34"/>
      <c r="D53" s="9"/>
      <c r="E53" s="9"/>
      <c r="F53" s="9"/>
      <c r="G53" s="9"/>
      <c r="H53" s="9"/>
      <c r="I53" s="9" t="s">
        <v>458</v>
      </c>
      <c r="J53" s="33">
        <v>3.0</v>
      </c>
      <c r="K53" s="33">
        <v>1.0</v>
      </c>
      <c r="L53" s="34">
        <f t="shared" si="2"/>
        <v>3.09</v>
      </c>
      <c r="M53" s="34"/>
      <c r="N53" s="9"/>
      <c r="O53" s="9"/>
      <c r="P53" s="47"/>
      <c r="Q53" s="48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34"/>
      <c r="D54" s="9"/>
      <c r="E54" s="9"/>
      <c r="F54" s="9"/>
      <c r="G54" s="9"/>
      <c r="H54" s="9"/>
      <c r="I54" s="9" t="s">
        <v>459</v>
      </c>
      <c r="J54" s="33">
        <v>4.0</v>
      </c>
      <c r="K54" s="33">
        <v>2.0</v>
      </c>
      <c r="L54" s="34">
        <f t="shared" si="2"/>
        <v>4.26</v>
      </c>
      <c r="M54" s="34"/>
      <c r="N54" s="9"/>
      <c r="O54" s="9"/>
      <c r="P54" s="47"/>
      <c r="Q54" s="48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34"/>
      <c r="D55" s="9"/>
      <c r="E55" s="9"/>
      <c r="F55" s="9"/>
      <c r="G55" s="9"/>
      <c r="H55" s="9"/>
      <c r="I55" s="9" t="s">
        <v>460</v>
      </c>
      <c r="J55" s="33">
        <v>8.0</v>
      </c>
      <c r="K55" s="33">
        <v>3.0</v>
      </c>
      <c r="L55" s="34">
        <f t="shared" si="2"/>
        <v>10.24</v>
      </c>
      <c r="M55" s="34"/>
      <c r="N55" s="9"/>
      <c r="O55" s="9"/>
      <c r="P55" s="47"/>
      <c r="Q55" s="48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34"/>
      <c r="D56" s="9"/>
      <c r="E56" s="9"/>
      <c r="F56" s="9"/>
      <c r="G56" s="9"/>
      <c r="H56" s="9"/>
      <c r="I56" s="9" t="s">
        <v>461</v>
      </c>
      <c r="J56" s="33">
        <v>8.0</v>
      </c>
      <c r="K56" s="33">
        <v>4.0</v>
      </c>
      <c r="L56" s="34">
        <f t="shared" si="2"/>
        <v>12.18</v>
      </c>
      <c r="M56" s="34"/>
      <c r="N56" s="9"/>
      <c r="O56" s="9"/>
      <c r="P56" s="47"/>
      <c r="Q56" s="48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34"/>
      <c r="D57" s="9"/>
      <c r="E57" s="9"/>
      <c r="F57" s="9"/>
      <c r="G57" s="9"/>
      <c r="H57" s="9"/>
      <c r="I57" s="9" t="s">
        <v>462</v>
      </c>
      <c r="J57" s="33">
        <v>3.0</v>
      </c>
      <c r="K57" s="33">
        <v>3.0</v>
      </c>
      <c r="L57" s="34">
        <f t="shared" si="2"/>
        <v>4.12</v>
      </c>
      <c r="M57" s="34"/>
      <c r="N57" s="9"/>
      <c r="O57" s="9"/>
      <c r="P57" s="47"/>
      <c r="Q57" s="48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34"/>
      <c r="D58" s="9"/>
      <c r="E58" s="9"/>
      <c r="F58" s="9"/>
      <c r="G58" s="9"/>
      <c r="H58" s="9"/>
      <c r="I58" s="9" t="s">
        <v>463</v>
      </c>
      <c r="J58" s="33">
        <v>2.0</v>
      </c>
      <c r="K58" s="33">
        <v>4.0</v>
      </c>
      <c r="L58" s="34">
        <f t="shared" si="2"/>
        <v>4.1</v>
      </c>
      <c r="M58" s="34"/>
      <c r="N58" s="9"/>
      <c r="O58" s="9"/>
      <c r="P58" s="47"/>
      <c r="Q58" s="48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34"/>
      <c r="D59" s="9"/>
      <c r="E59" s="9"/>
      <c r="F59" s="9"/>
      <c r="G59" s="9"/>
      <c r="H59" s="9"/>
      <c r="I59" s="9" t="s">
        <v>464</v>
      </c>
      <c r="J59" s="33">
        <v>7.0</v>
      </c>
      <c r="K59" s="33">
        <v>5.0</v>
      </c>
      <c r="L59" s="34">
        <f t="shared" si="2"/>
        <v>10.97</v>
      </c>
      <c r="M59" s="34"/>
      <c r="N59" s="9"/>
      <c r="O59" s="9"/>
      <c r="P59" s="47"/>
      <c r="Q59" s="48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34"/>
      <c r="D60" s="9"/>
      <c r="E60" s="9"/>
      <c r="F60" s="9"/>
      <c r="G60" s="9"/>
      <c r="H60" s="9"/>
      <c r="I60" s="9" t="s">
        <v>465</v>
      </c>
      <c r="J60" s="33">
        <v>7.0</v>
      </c>
      <c r="K60" s="33">
        <v>3.0</v>
      </c>
      <c r="L60" s="34">
        <f t="shared" si="2"/>
        <v>8.54</v>
      </c>
      <c r="M60" s="34"/>
      <c r="N60" s="9"/>
      <c r="O60" s="9"/>
      <c r="P60" s="47"/>
      <c r="Q60" s="48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34"/>
      <c r="D61" s="9"/>
      <c r="E61" s="9"/>
      <c r="F61" s="9"/>
      <c r="G61" s="9"/>
      <c r="H61" s="9"/>
      <c r="I61" s="9" t="s">
        <v>466</v>
      </c>
      <c r="J61" s="33">
        <v>5.0</v>
      </c>
      <c r="K61" s="33">
        <v>5.0</v>
      </c>
      <c r="L61" s="34">
        <f t="shared" si="2"/>
        <v>7.63</v>
      </c>
      <c r="M61" s="34"/>
      <c r="N61" s="9"/>
      <c r="O61" s="9"/>
      <c r="P61" s="47"/>
      <c r="Q61" s="48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34"/>
      <c r="D62" s="9"/>
      <c r="E62" s="9"/>
      <c r="F62" s="9"/>
      <c r="G62" s="9"/>
      <c r="H62" s="9"/>
      <c r="I62" s="9" t="s">
        <v>467</v>
      </c>
      <c r="J62" s="33">
        <v>4.0</v>
      </c>
      <c r="K62" s="33">
        <v>1.0</v>
      </c>
      <c r="L62" s="34">
        <f t="shared" si="2"/>
        <v>3.69</v>
      </c>
      <c r="M62" s="34"/>
      <c r="N62" s="9"/>
      <c r="O62" s="9"/>
      <c r="P62" s="47"/>
      <c r="Q62" s="48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34"/>
      <c r="D63" s="9"/>
      <c r="E63" s="9"/>
      <c r="F63" s="9"/>
      <c r="G63" s="9"/>
      <c r="H63" s="9"/>
      <c r="I63" s="9" t="s">
        <v>468</v>
      </c>
      <c r="J63" s="33">
        <v>6.0</v>
      </c>
      <c r="K63" s="33">
        <v>2.0</v>
      </c>
      <c r="L63" s="34">
        <f t="shared" si="2"/>
        <v>6.12</v>
      </c>
      <c r="M63" s="34"/>
      <c r="N63" s="9"/>
      <c r="O63" s="9"/>
      <c r="P63" s="47"/>
      <c r="Q63" s="48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34"/>
      <c r="D64" s="9"/>
      <c r="E64" s="9"/>
      <c r="F64" s="9"/>
      <c r="G64" s="9"/>
      <c r="H64" s="9"/>
      <c r="I64" s="9" t="s">
        <v>469</v>
      </c>
      <c r="J64" s="33">
        <v>5.0</v>
      </c>
      <c r="K64" s="33">
        <v>2.0</v>
      </c>
      <c r="L64" s="34">
        <f t="shared" si="2"/>
        <v>5.11</v>
      </c>
      <c r="M64" s="34"/>
      <c r="N64" s="9"/>
      <c r="O64" s="9"/>
      <c r="P64" s="47"/>
      <c r="Q64" s="48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34"/>
      <c r="D65" s="9"/>
      <c r="E65" s="9"/>
      <c r="F65" s="9"/>
      <c r="G65" s="9"/>
      <c r="H65" s="9"/>
      <c r="I65" s="9" t="s">
        <v>470</v>
      </c>
      <c r="J65" s="33">
        <v>6.0</v>
      </c>
      <c r="K65" s="33">
        <v>1.0</v>
      </c>
      <c r="L65" s="34">
        <f t="shared" si="2"/>
        <v>5.31</v>
      </c>
      <c r="M65" s="34"/>
      <c r="N65" s="9"/>
      <c r="O65" s="9"/>
      <c r="P65" s="47"/>
      <c r="Q65" s="48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34"/>
      <c r="D66" s="9"/>
      <c r="E66" s="9"/>
      <c r="F66" s="9"/>
      <c r="G66" s="9"/>
      <c r="H66" s="9"/>
      <c r="I66" s="9" t="s">
        <v>471</v>
      </c>
      <c r="J66" s="33">
        <v>4.0</v>
      </c>
      <c r="K66" s="33">
        <v>5.0</v>
      </c>
      <c r="L66" s="34">
        <f t="shared" si="2"/>
        <v>6.36</v>
      </c>
      <c r="M66" s="34"/>
      <c r="N66" s="9"/>
      <c r="O66" s="9"/>
      <c r="P66" s="47"/>
      <c r="Q66" s="48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34"/>
      <c r="D67" s="9"/>
      <c r="E67" s="9"/>
      <c r="F67" s="9"/>
      <c r="G67" s="9"/>
      <c r="H67" s="9"/>
      <c r="I67" s="9" t="s">
        <v>472</v>
      </c>
      <c r="J67" s="33">
        <v>6.0</v>
      </c>
      <c r="K67" s="33">
        <v>5.0</v>
      </c>
      <c r="L67" s="34">
        <f t="shared" si="2"/>
        <v>9.15</v>
      </c>
      <c r="M67" s="34"/>
      <c r="N67" s="9"/>
      <c r="O67" s="9"/>
      <c r="P67" s="47"/>
      <c r="Q67" s="48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34"/>
      <c r="D68" s="9"/>
      <c r="E68" s="9"/>
      <c r="F68" s="9"/>
      <c r="G68" s="9"/>
      <c r="H68" s="9"/>
      <c r="I68" s="9" t="s">
        <v>473</v>
      </c>
      <c r="J68" s="33">
        <v>4.0</v>
      </c>
      <c r="K68" s="33">
        <v>3.0</v>
      </c>
      <c r="L68" s="34">
        <f t="shared" si="2"/>
        <v>4.95</v>
      </c>
      <c r="M68" s="34"/>
      <c r="N68" s="9"/>
      <c r="O68" s="9"/>
      <c r="P68" s="47"/>
      <c r="Q68" s="48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34"/>
      <c r="D69" s="9"/>
      <c r="E69" s="9"/>
      <c r="F69" s="9"/>
      <c r="G69" s="9"/>
      <c r="H69" s="9"/>
      <c r="I69" s="9" t="s">
        <v>474</v>
      </c>
      <c r="J69" s="33">
        <v>1.0</v>
      </c>
      <c r="K69" s="33">
        <v>3.0</v>
      </c>
      <c r="L69" s="34">
        <f t="shared" si="2"/>
        <v>2.87</v>
      </c>
      <c r="M69" s="34"/>
      <c r="N69" s="9"/>
      <c r="O69" s="9"/>
      <c r="P69" s="47"/>
      <c r="Q69" s="48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34"/>
      <c r="D70" s="9"/>
      <c r="E70" s="9"/>
      <c r="F70" s="9"/>
      <c r="G70" s="9"/>
      <c r="H70" s="9"/>
      <c r="I70" s="9" t="s">
        <v>475</v>
      </c>
      <c r="J70" s="33">
        <v>2.0</v>
      </c>
      <c r="K70" s="33">
        <v>3.0</v>
      </c>
      <c r="L70" s="34">
        <f t="shared" si="2"/>
        <v>3.43</v>
      </c>
      <c r="M70" s="34"/>
      <c r="N70" s="9"/>
      <c r="O70" s="9"/>
      <c r="P70" s="47"/>
      <c r="Q70" s="48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34"/>
      <c r="D71" s="9"/>
      <c r="E71" s="9"/>
      <c r="F71" s="9"/>
      <c r="G71" s="9"/>
      <c r="H71" s="9"/>
      <c r="I71" s="9" t="s">
        <v>476</v>
      </c>
      <c r="J71" s="33">
        <v>6.0</v>
      </c>
      <c r="K71" s="33">
        <v>2.0</v>
      </c>
      <c r="L71" s="34">
        <f t="shared" si="2"/>
        <v>6.12</v>
      </c>
      <c r="M71" s="34"/>
      <c r="N71" s="9"/>
      <c r="O71" s="9"/>
      <c r="P71" s="47"/>
      <c r="Q71" s="48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34"/>
      <c r="D72" s="9"/>
      <c r="E72" s="9"/>
      <c r="F72" s="9"/>
      <c r="G72" s="9"/>
      <c r="H72" s="9"/>
      <c r="I72" s="9" t="s">
        <v>477</v>
      </c>
      <c r="J72" s="33">
        <v>6.0</v>
      </c>
      <c r="K72" s="33">
        <v>5.0</v>
      </c>
      <c r="L72" s="34">
        <f t="shared" si="2"/>
        <v>9.15</v>
      </c>
      <c r="M72" s="34"/>
      <c r="N72" s="9"/>
      <c r="O72" s="9"/>
      <c r="P72" s="47"/>
      <c r="Q72" s="48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34"/>
      <c r="D73" s="9"/>
      <c r="E73" s="9"/>
      <c r="F73" s="9"/>
      <c r="G73" s="9"/>
      <c r="H73" s="9"/>
      <c r="I73" s="9" t="s">
        <v>478</v>
      </c>
      <c r="J73" s="33">
        <v>3.0</v>
      </c>
      <c r="K73" s="33">
        <v>2.0</v>
      </c>
      <c r="L73" s="34">
        <f t="shared" si="2"/>
        <v>3.55</v>
      </c>
      <c r="M73" s="34"/>
      <c r="N73" s="9"/>
      <c r="O73" s="9"/>
      <c r="P73" s="47"/>
      <c r="Q73" s="48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34"/>
      <c r="D74" s="9"/>
      <c r="E74" s="9"/>
      <c r="F74" s="9"/>
      <c r="G74" s="9"/>
      <c r="H74" s="9"/>
      <c r="I74" s="9" t="s">
        <v>479</v>
      </c>
      <c r="J74" s="33">
        <v>7.0</v>
      </c>
      <c r="K74" s="33">
        <v>4.0</v>
      </c>
      <c r="L74" s="34">
        <f t="shared" si="2"/>
        <v>10.16</v>
      </c>
      <c r="M74" s="34"/>
      <c r="N74" s="9"/>
      <c r="O74" s="9"/>
      <c r="P74" s="47"/>
      <c r="Q74" s="48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34"/>
      <c r="D75" s="9"/>
      <c r="E75" s="9"/>
      <c r="F75" s="9"/>
      <c r="G75" s="9"/>
      <c r="H75" s="9"/>
      <c r="I75" s="9" t="s">
        <v>480</v>
      </c>
      <c r="J75" s="33">
        <v>7.0</v>
      </c>
      <c r="K75" s="33">
        <v>3.0</v>
      </c>
      <c r="L75" s="34">
        <f t="shared" si="2"/>
        <v>8.54</v>
      </c>
      <c r="M75" s="34"/>
      <c r="N75" s="9"/>
      <c r="O75" s="9"/>
      <c r="P75" s="47"/>
      <c r="Q75" s="48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34"/>
      <c r="D76" s="9"/>
      <c r="E76" s="9"/>
      <c r="F76" s="9"/>
      <c r="G76" s="9"/>
      <c r="H76" s="9"/>
      <c r="I76" s="9" t="s">
        <v>481</v>
      </c>
      <c r="J76" s="33">
        <v>7.0</v>
      </c>
      <c r="K76" s="33">
        <v>4.0</v>
      </c>
      <c r="L76" s="34">
        <f t="shared" si="2"/>
        <v>10.16</v>
      </c>
      <c r="M76" s="34"/>
      <c r="N76" s="9"/>
      <c r="O76" s="9"/>
      <c r="P76" s="47"/>
      <c r="Q76" s="48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34"/>
      <c r="D77" s="9"/>
      <c r="E77" s="9"/>
      <c r="F77" s="9"/>
      <c r="G77" s="9"/>
      <c r="H77" s="9"/>
      <c r="I77" s="9" t="s">
        <v>482</v>
      </c>
      <c r="J77" s="33">
        <v>7.0</v>
      </c>
      <c r="K77" s="33">
        <v>3.0</v>
      </c>
      <c r="L77" s="34">
        <f t="shared" si="2"/>
        <v>8.54</v>
      </c>
      <c r="M77" s="34"/>
      <c r="N77" s="9"/>
      <c r="O77" s="9"/>
      <c r="P77" s="47"/>
      <c r="Q77" s="48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34"/>
      <c r="D78" s="9"/>
      <c r="E78" s="9"/>
      <c r="F78" s="9"/>
      <c r="G78" s="9"/>
      <c r="H78" s="9"/>
      <c r="I78" s="9" t="s">
        <v>483</v>
      </c>
      <c r="J78" s="33">
        <v>4.0</v>
      </c>
      <c r="K78" s="33">
        <v>5.0</v>
      </c>
      <c r="L78" s="34">
        <f t="shared" si="2"/>
        <v>6.36</v>
      </c>
      <c r="M78" s="34"/>
      <c r="N78" s="9"/>
      <c r="O78" s="9"/>
      <c r="P78" s="47"/>
      <c r="Q78" s="48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34"/>
      <c r="D79" s="9"/>
      <c r="E79" s="9"/>
      <c r="F79" s="9"/>
      <c r="G79" s="9"/>
      <c r="H79" s="9"/>
      <c r="I79" s="9" t="s">
        <v>484</v>
      </c>
      <c r="J79" s="33">
        <v>4.0</v>
      </c>
      <c r="K79" s="33">
        <v>5.0</v>
      </c>
      <c r="L79" s="34">
        <f t="shared" si="2"/>
        <v>6.36</v>
      </c>
      <c r="M79" s="34"/>
      <c r="N79" s="9"/>
      <c r="O79" s="9"/>
      <c r="P79" s="47"/>
      <c r="Q79" s="48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34"/>
      <c r="D80" s="9"/>
      <c r="E80" s="9"/>
      <c r="F80" s="9"/>
      <c r="G80" s="9"/>
      <c r="H80" s="9"/>
      <c r="I80" s="9" t="s">
        <v>485</v>
      </c>
      <c r="J80" s="33">
        <v>6.0</v>
      </c>
      <c r="K80" s="33">
        <v>5.0</v>
      </c>
      <c r="L80" s="34">
        <f t="shared" si="2"/>
        <v>9.15</v>
      </c>
      <c r="M80" s="34"/>
      <c r="N80" s="9"/>
      <c r="O80" s="9"/>
      <c r="P80" s="47"/>
      <c r="Q80" s="48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34"/>
      <c r="D81" s="9"/>
      <c r="E81" s="9"/>
      <c r="F81" s="9"/>
      <c r="G81" s="9"/>
      <c r="H81" s="9"/>
      <c r="I81" s="9" t="s">
        <v>486</v>
      </c>
      <c r="J81" s="33">
        <v>5.0</v>
      </c>
      <c r="K81" s="33">
        <v>4.0</v>
      </c>
      <c r="L81" s="34">
        <f t="shared" si="2"/>
        <v>7.05</v>
      </c>
      <c r="M81" s="34"/>
      <c r="N81" s="9"/>
      <c r="O81" s="9"/>
      <c r="P81" s="47"/>
      <c r="Q81" s="48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34"/>
      <c r="D82" s="9"/>
      <c r="E82" s="9"/>
      <c r="F82" s="9"/>
      <c r="G82" s="9"/>
      <c r="H82" s="9"/>
      <c r="I82" s="9" t="s">
        <v>487</v>
      </c>
      <c r="J82" s="33">
        <v>7.0</v>
      </c>
      <c r="K82" s="33">
        <v>2.0</v>
      </c>
      <c r="L82" s="34">
        <f t="shared" si="2"/>
        <v>7.33</v>
      </c>
      <c r="M82" s="34"/>
      <c r="N82" s="9"/>
      <c r="O82" s="9"/>
      <c r="P82" s="47"/>
      <c r="Q82" s="48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34"/>
      <c r="D83" s="9"/>
      <c r="E83" s="9"/>
      <c r="F83" s="9"/>
      <c r="G83" s="9"/>
      <c r="H83" s="9"/>
      <c r="I83" s="9" t="s">
        <v>488</v>
      </c>
      <c r="J83" s="33">
        <v>3.0</v>
      </c>
      <c r="K83" s="33">
        <v>2.0</v>
      </c>
      <c r="L83" s="34">
        <f t="shared" si="2"/>
        <v>3.55</v>
      </c>
      <c r="M83" s="34"/>
      <c r="N83" s="9"/>
      <c r="O83" s="9"/>
      <c r="P83" s="47"/>
      <c r="Q83" s="48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34"/>
      <c r="D84" s="9"/>
      <c r="E84" s="9"/>
      <c r="F84" s="9"/>
      <c r="G84" s="9"/>
      <c r="H84" s="9"/>
      <c r="I84" s="9" t="s">
        <v>489</v>
      </c>
      <c r="J84" s="33">
        <v>2.0</v>
      </c>
      <c r="K84" s="33">
        <v>5.0</v>
      </c>
      <c r="L84" s="34">
        <f t="shared" si="2"/>
        <v>4.42</v>
      </c>
      <c r="M84" s="34"/>
      <c r="N84" s="9"/>
      <c r="O84" s="9"/>
      <c r="P84" s="47"/>
      <c r="Q84" s="48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34"/>
      <c r="D85" s="9"/>
      <c r="E85" s="9"/>
      <c r="F85" s="9"/>
      <c r="G85" s="9"/>
      <c r="H85" s="9"/>
      <c r="I85" s="9" t="s">
        <v>490</v>
      </c>
      <c r="J85" s="33">
        <v>2.0</v>
      </c>
      <c r="K85" s="33">
        <v>1.0</v>
      </c>
      <c r="L85" s="34">
        <f t="shared" si="2"/>
        <v>2.58</v>
      </c>
      <c r="M85" s="34"/>
      <c r="N85" s="9"/>
      <c r="O85" s="9"/>
      <c r="P85" s="47"/>
      <c r="Q85" s="48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34"/>
      <c r="D86" s="9"/>
      <c r="E86" s="9"/>
      <c r="F86" s="9"/>
      <c r="G86" s="9"/>
      <c r="H86" s="9"/>
      <c r="I86" s="9" t="s">
        <v>491</v>
      </c>
      <c r="J86" s="33">
        <v>2.0</v>
      </c>
      <c r="K86" s="33">
        <v>4.0</v>
      </c>
      <c r="L86" s="34">
        <f t="shared" si="2"/>
        <v>4.1</v>
      </c>
      <c r="M86" s="34"/>
      <c r="N86" s="9"/>
      <c r="O86" s="9"/>
      <c r="P86" s="47"/>
      <c r="Q86" s="48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34"/>
      <c r="D87" s="9"/>
      <c r="E87" s="9"/>
      <c r="F87" s="9"/>
      <c r="G87" s="9"/>
      <c r="H87" s="9"/>
      <c r="I87" s="9" t="s">
        <v>492</v>
      </c>
      <c r="J87" s="33">
        <v>1.0</v>
      </c>
      <c r="K87" s="33">
        <v>3.0</v>
      </c>
      <c r="L87" s="34">
        <f t="shared" si="2"/>
        <v>2.87</v>
      </c>
      <c r="M87" s="34"/>
      <c r="N87" s="9"/>
      <c r="O87" s="9"/>
      <c r="P87" s="47"/>
      <c r="Q87" s="48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34"/>
      <c r="D88" s="9"/>
      <c r="E88" s="9"/>
      <c r="F88" s="9"/>
      <c r="G88" s="9"/>
      <c r="H88" s="9"/>
      <c r="I88" s="9" t="s">
        <v>493</v>
      </c>
      <c r="J88" s="33">
        <v>2.0</v>
      </c>
      <c r="K88" s="33">
        <v>5.0</v>
      </c>
      <c r="L88" s="34">
        <f t="shared" si="2"/>
        <v>4.42</v>
      </c>
      <c r="M88" s="34"/>
      <c r="N88" s="9"/>
      <c r="O88" s="9"/>
      <c r="P88" s="47"/>
      <c r="Q88" s="48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34"/>
      <c r="D89" s="9"/>
      <c r="E89" s="9"/>
      <c r="F89" s="9"/>
      <c r="G89" s="9"/>
      <c r="H89" s="9"/>
      <c r="I89" s="9" t="s">
        <v>494</v>
      </c>
      <c r="J89" s="33">
        <v>3.0</v>
      </c>
      <c r="K89" s="33">
        <v>5.0</v>
      </c>
      <c r="L89" s="34">
        <f t="shared" si="2"/>
        <v>5.31</v>
      </c>
      <c r="M89" s="34"/>
      <c r="N89" s="9"/>
      <c r="O89" s="9"/>
      <c r="P89" s="47"/>
      <c r="Q89" s="48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34"/>
      <c r="D90" s="9"/>
      <c r="E90" s="9"/>
      <c r="F90" s="9"/>
      <c r="G90" s="9"/>
      <c r="H90" s="9"/>
      <c r="I90" s="9" t="s">
        <v>495</v>
      </c>
      <c r="J90" s="33">
        <v>7.0</v>
      </c>
      <c r="K90" s="33">
        <v>1.0</v>
      </c>
      <c r="L90" s="34">
        <f t="shared" si="2"/>
        <v>6.36</v>
      </c>
      <c r="M90" s="34"/>
      <c r="N90" s="9"/>
      <c r="O90" s="9"/>
      <c r="P90" s="47"/>
      <c r="Q90" s="48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34"/>
      <c r="D91" s="9"/>
      <c r="E91" s="9"/>
      <c r="F91" s="9"/>
      <c r="G91" s="9"/>
      <c r="H91" s="9"/>
      <c r="I91" s="9" t="s">
        <v>496</v>
      </c>
      <c r="J91" s="33">
        <v>2.0</v>
      </c>
      <c r="K91" s="33">
        <v>5.0</v>
      </c>
      <c r="L91" s="34">
        <f t="shared" si="2"/>
        <v>4.42</v>
      </c>
      <c r="M91" s="34"/>
      <c r="N91" s="9"/>
      <c r="O91" s="9"/>
      <c r="P91" s="47"/>
      <c r="Q91" s="48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34"/>
      <c r="D92" s="9"/>
      <c r="E92" s="9"/>
      <c r="F92" s="9"/>
      <c r="G92" s="9"/>
      <c r="H92" s="9"/>
      <c r="I92" s="9" t="s">
        <v>497</v>
      </c>
      <c r="J92" s="33">
        <v>1.0</v>
      </c>
      <c r="K92" s="33">
        <v>1.0</v>
      </c>
      <c r="L92" s="34">
        <f t="shared" si="2"/>
        <v>2.16</v>
      </c>
      <c r="M92" s="34"/>
      <c r="N92" s="9"/>
      <c r="O92" s="9"/>
      <c r="P92" s="47"/>
      <c r="Q92" s="48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34"/>
      <c r="D93" s="9"/>
      <c r="E93" s="9"/>
      <c r="F93" s="9"/>
      <c r="G93" s="9"/>
      <c r="H93" s="9"/>
      <c r="I93" s="9" t="s">
        <v>498</v>
      </c>
      <c r="J93" s="33">
        <v>5.0</v>
      </c>
      <c r="K93" s="33">
        <v>2.0</v>
      </c>
      <c r="L93" s="34">
        <f t="shared" si="2"/>
        <v>5.11</v>
      </c>
      <c r="M93" s="34"/>
      <c r="N93" s="9"/>
      <c r="O93" s="9"/>
      <c r="P93" s="47"/>
      <c r="Q93" s="48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34"/>
      <c r="D94" s="9"/>
      <c r="E94" s="9"/>
      <c r="F94" s="9"/>
      <c r="G94" s="9"/>
      <c r="H94" s="9"/>
      <c r="I94" s="9" t="s">
        <v>499</v>
      </c>
      <c r="J94" s="33">
        <v>8.0</v>
      </c>
      <c r="K94" s="33">
        <v>2.0</v>
      </c>
      <c r="L94" s="34">
        <f t="shared" si="2"/>
        <v>8.78</v>
      </c>
      <c r="M94" s="34"/>
      <c r="N94" s="9"/>
      <c r="O94" s="9"/>
      <c r="P94" s="47"/>
      <c r="Q94" s="48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34"/>
      <c r="D95" s="9"/>
      <c r="E95" s="9"/>
      <c r="F95" s="9"/>
      <c r="G95" s="9"/>
      <c r="H95" s="9"/>
      <c r="I95" s="9" t="s">
        <v>500</v>
      </c>
      <c r="J95" s="33">
        <v>3.0</v>
      </c>
      <c r="K95" s="33">
        <v>4.0</v>
      </c>
      <c r="L95" s="34">
        <f t="shared" si="2"/>
        <v>4.91</v>
      </c>
      <c r="M95" s="34"/>
      <c r="N95" s="9"/>
      <c r="O95" s="9"/>
      <c r="P95" s="47"/>
      <c r="Q95" s="48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34"/>
      <c r="D96" s="9"/>
      <c r="E96" s="9"/>
      <c r="F96" s="9"/>
      <c r="G96" s="9"/>
      <c r="H96" s="9"/>
      <c r="I96" s="9" t="s">
        <v>501</v>
      </c>
      <c r="J96" s="33">
        <v>6.0</v>
      </c>
      <c r="K96" s="33">
        <v>1.0</v>
      </c>
      <c r="L96" s="34">
        <f t="shared" si="2"/>
        <v>5.31</v>
      </c>
      <c r="M96" s="34"/>
      <c r="N96" s="9"/>
      <c r="O96" s="9"/>
      <c r="P96" s="47"/>
      <c r="Q96" s="48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34"/>
      <c r="D97" s="9"/>
      <c r="E97" s="9"/>
      <c r="F97" s="9"/>
      <c r="G97" s="9"/>
      <c r="H97" s="9"/>
      <c r="I97" s="9" t="s">
        <v>502</v>
      </c>
      <c r="J97" s="33">
        <v>4.0</v>
      </c>
      <c r="K97" s="33">
        <v>1.0</v>
      </c>
      <c r="L97" s="34">
        <f t="shared" si="2"/>
        <v>3.69</v>
      </c>
      <c r="M97" s="34"/>
      <c r="N97" s="9"/>
      <c r="O97" s="9"/>
      <c r="P97" s="47"/>
      <c r="Q97" s="48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34"/>
      <c r="D98" s="9"/>
      <c r="E98" s="9"/>
      <c r="F98" s="9"/>
      <c r="G98" s="9"/>
      <c r="H98" s="9"/>
      <c r="I98" s="9" t="s">
        <v>503</v>
      </c>
      <c r="J98" s="33">
        <v>2.0</v>
      </c>
      <c r="K98" s="33">
        <v>5.0</v>
      </c>
      <c r="L98" s="34">
        <f t="shared" si="2"/>
        <v>4.42</v>
      </c>
      <c r="M98" s="34"/>
      <c r="N98" s="9"/>
      <c r="O98" s="9"/>
      <c r="P98" s="47"/>
      <c r="Q98" s="48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34"/>
      <c r="D99" s="9"/>
      <c r="E99" s="9"/>
      <c r="F99" s="9"/>
      <c r="G99" s="9"/>
      <c r="H99" s="9"/>
      <c r="I99" s="9" t="s">
        <v>504</v>
      </c>
      <c r="J99" s="33">
        <v>7.0</v>
      </c>
      <c r="K99" s="33">
        <v>5.0</v>
      </c>
      <c r="L99" s="34">
        <f t="shared" si="2"/>
        <v>10.97</v>
      </c>
      <c r="M99" s="34"/>
      <c r="N99" s="9"/>
      <c r="O99" s="9"/>
      <c r="P99" s="47"/>
      <c r="Q99" s="48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34"/>
      <c r="D100" s="9"/>
      <c r="E100" s="9"/>
      <c r="F100" s="9"/>
      <c r="G100" s="9"/>
      <c r="H100" s="9"/>
      <c r="I100" s="9" t="s">
        <v>505</v>
      </c>
      <c r="J100" s="33">
        <v>7.0</v>
      </c>
      <c r="K100" s="33">
        <v>5.0</v>
      </c>
      <c r="L100" s="34">
        <f t="shared" si="2"/>
        <v>10.97</v>
      </c>
      <c r="M100" s="34"/>
      <c r="N100" s="9"/>
      <c r="O100" s="9"/>
      <c r="P100" s="47"/>
      <c r="Q100" s="48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34"/>
      <c r="D101" s="9"/>
      <c r="E101" s="9"/>
      <c r="F101" s="9"/>
      <c r="G101" s="9"/>
      <c r="H101" s="9"/>
      <c r="I101" s="9" t="s">
        <v>506</v>
      </c>
      <c r="J101" s="33">
        <v>4.0</v>
      </c>
      <c r="K101" s="33">
        <v>2.0</v>
      </c>
      <c r="L101" s="34">
        <f t="shared" si="2"/>
        <v>4.26</v>
      </c>
      <c r="M101" s="34"/>
      <c r="N101" s="9"/>
      <c r="O101" s="9"/>
      <c r="P101" s="47"/>
      <c r="Q101" s="48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34"/>
      <c r="D102" s="9"/>
      <c r="E102" s="9"/>
      <c r="F102" s="9"/>
      <c r="G102" s="9"/>
      <c r="H102" s="9"/>
      <c r="I102" s="9" t="s">
        <v>507</v>
      </c>
      <c r="J102" s="33">
        <v>2.0</v>
      </c>
      <c r="K102" s="33">
        <v>2.0</v>
      </c>
      <c r="L102" s="34">
        <f t="shared" si="2"/>
        <v>2.97</v>
      </c>
      <c r="M102" s="34"/>
      <c r="N102" s="9"/>
      <c r="O102" s="9"/>
      <c r="P102" s="47"/>
      <c r="Q102" s="48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34"/>
      <c r="D103" s="9"/>
      <c r="E103" s="9"/>
      <c r="F103" s="9"/>
      <c r="G103" s="9"/>
      <c r="H103" s="9"/>
      <c r="I103" s="9" t="s">
        <v>508</v>
      </c>
      <c r="J103" s="33">
        <v>1.0</v>
      </c>
      <c r="K103" s="33">
        <v>3.0</v>
      </c>
      <c r="L103" s="34">
        <f t="shared" si="2"/>
        <v>2.87</v>
      </c>
      <c r="M103" s="34"/>
      <c r="N103" s="9"/>
      <c r="O103" s="9"/>
      <c r="P103" s="47"/>
      <c r="Q103" s="48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34"/>
      <c r="D104" s="9"/>
      <c r="E104" s="9"/>
      <c r="F104" s="9"/>
      <c r="G104" s="9"/>
      <c r="H104" s="9"/>
      <c r="I104" s="9" t="s">
        <v>509</v>
      </c>
      <c r="J104" s="33">
        <v>7.0</v>
      </c>
      <c r="K104" s="33">
        <v>4.0</v>
      </c>
      <c r="L104" s="34">
        <f t="shared" si="2"/>
        <v>10.16</v>
      </c>
      <c r="M104" s="34"/>
      <c r="N104" s="9"/>
      <c r="O104" s="9"/>
      <c r="P104" s="47"/>
      <c r="Q104" s="48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34"/>
      <c r="D105" s="9"/>
      <c r="E105" s="9"/>
      <c r="F105" s="9"/>
      <c r="G105" s="9"/>
      <c r="H105" s="9"/>
      <c r="I105" s="9" t="s">
        <v>510</v>
      </c>
      <c r="J105" s="33">
        <v>4.0</v>
      </c>
      <c r="K105" s="33">
        <v>1.0</v>
      </c>
      <c r="L105" s="34">
        <f t="shared" si="2"/>
        <v>3.69</v>
      </c>
      <c r="M105" s="34"/>
      <c r="N105" s="9"/>
      <c r="O105" s="9"/>
      <c r="P105" s="47"/>
      <c r="Q105" s="48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34"/>
      <c r="D106" s="9"/>
      <c r="E106" s="9"/>
      <c r="F106" s="9"/>
      <c r="G106" s="9"/>
      <c r="H106" s="9"/>
      <c r="I106" s="9" t="s">
        <v>511</v>
      </c>
      <c r="J106" s="33">
        <v>5.0</v>
      </c>
      <c r="K106" s="33">
        <v>4.0</v>
      </c>
      <c r="L106" s="34">
        <f t="shared" si="2"/>
        <v>7.05</v>
      </c>
      <c r="M106" s="34"/>
      <c r="N106" s="9"/>
      <c r="O106" s="9"/>
      <c r="P106" s="47"/>
      <c r="Q106" s="48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34"/>
      <c r="D107" s="9"/>
      <c r="E107" s="9"/>
      <c r="F107" s="9"/>
      <c r="G107" s="9"/>
      <c r="H107" s="9"/>
      <c r="I107" s="9" t="s">
        <v>512</v>
      </c>
      <c r="J107" s="33">
        <v>4.0</v>
      </c>
      <c r="K107" s="33">
        <v>2.0</v>
      </c>
      <c r="L107" s="34">
        <f t="shared" si="2"/>
        <v>4.26</v>
      </c>
      <c r="M107" s="34"/>
      <c r="N107" s="9"/>
      <c r="O107" s="9"/>
      <c r="P107" s="47"/>
      <c r="Q107" s="48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34"/>
      <c r="D108" s="9"/>
      <c r="E108" s="9"/>
      <c r="F108" s="9"/>
      <c r="G108" s="9"/>
      <c r="H108" s="9"/>
      <c r="I108" s="9" t="s">
        <v>513</v>
      </c>
      <c r="J108" s="33">
        <v>3.0</v>
      </c>
      <c r="K108" s="33">
        <v>1.0</v>
      </c>
      <c r="L108" s="34">
        <f t="shared" si="2"/>
        <v>3.09</v>
      </c>
      <c r="M108" s="34"/>
      <c r="N108" s="9"/>
      <c r="O108" s="9"/>
      <c r="P108" s="47"/>
      <c r="Q108" s="48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34"/>
      <c r="D109" s="9"/>
      <c r="E109" s="9"/>
      <c r="F109" s="9"/>
      <c r="G109" s="9"/>
      <c r="H109" s="9"/>
      <c r="I109" s="9" t="s">
        <v>514</v>
      </c>
      <c r="J109" s="33">
        <v>4.0</v>
      </c>
      <c r="K109" s="33">
        <v>2.0</v>
      </c>
      <c r="L109" s="34">
        <f t="shared" si="2"/>
        <v>4.26</v>
      </c>
      <c r="M109" s="34"/>
      <c r="N109" s="9"/>
      <c r="O109" s="9"/>
      <c r="P109" s="47"/>
      <c r="Q109" s="48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34"/>
      <c r="D110" s="9"/>
      <c r="E110" s="9"/>
      <c r="F110" s="9"/>
      <c r="G110" s="9"/>
      <c r="H110" s="9"/>
      <c r="I110" s="9" t="s">
        <v>515</v>
      </c>
      <c r="J110" s="33">
        <v>7.0</v>
      </c>
      <c r="K110" s="33">
        <v>1.0</v>
      </c>
      <c r="L110" s="34">
        <f t="shared" si="2"/>
        <v>6.36</v>
      </c>
      <c r="M110" s="34"/>
      <c r="N110" s="9"/>
      <c r="O110" s="9"/>
      <c r="P110" s="47"/>
      <c r="Q110" s="48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34"/>
      <c r="D111" s="9"/>
      <c r="E111" s="9"/>
      <c r="F111" s="9"/>
      <c r="G111" s="9"/>
      <c r="H111" s="9"/>
      <c r="I111" s="9" t="s">
        <v>516</v>
      </c>
      <c r="J111" s="33">
        <v>4.0</v>
      </c>
      <c r="K111" s="33">
        <v>5.0</v>
      </c>
      <c r="L111" s="34">
        <f t="shared" si="2"/>
        <v>6.36</v>
      </c>
      <c r="M111" s="34"/>
      <c r="N111" s="9"/>
      <c r="O111" s="9"/>
      <c r="P111" s="47"/>
      <c r="Q111" s="48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34"/>
      <c r="D112" s="9"/>
      <c r="E112" s="9"/>
      <c r="F112" s="9"/>
      <c r="G112" s="9"/>
      <c r="H112" s="9"/>
      <c r="I112" s="9" t="s">
        <v>517</v>
      </c>
      <c r="J112" s="33">
        <v>1.0</v>
      </c>
      <c r="K112" s="33">
        <v>4.0</v>
      </c>
      <c r="L112" s="34">
        <f t="shared" si="2"/>
        <v>3.41</v>
      </c>
      <c r="M112" s="34"/>
      <c r="N112" s="9"/>
      <c r="O112" s="9"/>
      <c r="P112" s="47"/>
      <c r="Q112" s="48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34"/>
      <c r="D113" s="9"/>
      <c r="E113" s="9"/>
      <c r="F113" s="9"/>
      <c r="G113" s="9"/>
      <c r="H113" s="9"/>
      <c r="I113" s="9" t="s">
        <v>518</v>
      </c>
      <c r="J113" s="33">
        <v>1.0</v>
      </c>
      <c r="K113" s="33">
        <v>1.0</v>
      </c>
      <c r="L113" s="34">
        <f t="shared" si="2"/>
        <v>2.16</v>
      </c>
      <c r="M113" s="34"/>
      <c r="N113" s="9"/>
      <c r="O113" s="9"/>
      <c r="P113" s="47"/>
      <c r="Q113" s="48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34"/>
      <c r="D114" s="9"/>
      <c r="E114" s="9"/>
      <c r="F114" s="9"/>
      <c r="G114" s="9"/>
      <c r="H114" s="9"/>
      <c r="I114" s="9" t="s">
        <v>519</v>
      </c>
      <c r="J114" s="33">
        <v>1.0</v>
      </c>
      <c r="K114" s="33">
        <v>1.0</v>
      </c>
      <c r="L114" s="34">
        <f t="shared" si="2"/>
        <v>2.16</v>
      </c>
      <c r="M114" s="34"/>
      <c r="N114" s="9"/>
      <c r="O114" s="9"/>
      <c r="P114" s="47"/>
      <c r="Q114" s="48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34"/>
      <c r="D115" s="9"/>
      <c r="E115" s="9"/>
      <c r="F115" s="9"/>
      <c r="G115" s="9"/>
      <c r="H115" s="9"/>
      <c r="I115" s="9" t="s">
        <v>520</v>
      </c>
      <c r="J115" s="33">
        <v>5.0</v>
      </c>
      <c r="K115" s="33">
        <v>3.0</v>
      </c>
      <c r="L115" s="34">
        <f t="shared" si="2"/>
        <v>5.94</v>
      </c>
      <c r="M115" s="34"/>
      <c r="N115" s="9"/>
      <c r="O115" s="9"/>
      <c r="P115" s="47"/>
      <c r="Q115" s="48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34"/>
      <c r="D116" s="9"/>
      <c r="E116" s="9"/>
      <c r="F116" s="9"/>
      <c r="G116" s="9"/>
      <c r="H116" s="9"/>
      <c r="I116" s="9" t="s">
        <v>521</v>
      </c>
      <c r="J116" s="33">
        <v>1.0</v>
      </c>
      <c r="K116" s="33">
        <v>1.0</v>
      </c>
      <c r="L116" s="34">
        <f t="shared" si="2"/>
        <v>2.16</v>
      </c>
      <c r="M116" s="34"/>
      <c r="N116" s="9"/>
      <c r="O116" s="9"/>
      <c r="P116" s="47"/>
      <c r="Q116" s="48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34"/>
      <c r="D117" s="9"/>
      <c r="E117" s="9"/>
      <c r="F117" s="9"/>
      <c r="G117" s="9"/>
      <c r="H117" s="9"/>
      <c r="I117" s="9" t="s">
        <v>522</v>
      </c>
      <c r="J117" s="33">
        <v>2.0</v>
      </c>
      <c r="K117" s="33">
        <v>3.0</v>
      </c>
      <c r="L117" s="34">
        <f t="shared" si="2"/>
        <v>3.43</v>
      </c>
      <c r="M117" s="34"/>
      <c r="N117" s="9"/>
      <c r="O117" s="9"/>
      <c r="P117" s="47"/>
      <c r="Q117" s="48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34"/>
      <c r="D118" s="9"/>
      <c r="E118" s="9"/>
      <c r="F118" s="9"/>
      <c r="G118" s="9"/>
      <c r="H118" s="9"/>
      <c r="I118" s="9" t="s">
        <v>523</v>
      </c>
      <c r="J118" s="33">
        <v>8.0</v>
      </c>
      <c r="K118" s="33">
        <v>2.0</v>
      </c>
      <c r="L118" s="34">
        <f t="shared" si="2"/>
        <v>8.78</v>
      </c>
      <c r="M118" s="34"/>
      <c r="N118" s="9"/>
      <c r="O118" s="9"/>
      <c r="P118" s="47"/>
      <c r="Q118" s="48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34"/>
      <c r="D119" s="9"/>
      <c r="E119" s="9"/>
      <c r="F119" s="9"/>
      <c r="G119" s="9"/>
      <c r="H119" s="9"/>
      <c r="I119" s="9" t="s">
        <v>524</v>
      </c>
      <c r="J119" s="33">
        <v>2.0</v>
      </c>
      <c r="K119" s="33">
        <v>4.0</v>
      </c>
      <c r="L119" s="34">
        <f t="shared" si="2"/>
        <v>4.1</v>
      </c>
      <c r="M119" s="34"/>
      <c r="N119" s="9"/>
      <c r="O119" s="9"/>
      <c r="P119" s="47"/>
      <c r="Q119" s="48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34"/>
      <c r="D120" s="9"/>
      <c r="E120" s="9"/>
      <c r="F120" s="9"/>
      <c r="G120" s="9"/>
      <c r="H120" s="9"/>
      <c r="I120" s="9" t="s">
        <v>525</v>
      </c>
      <c r="J120" s="33">
        <v>8.0</v>
      </c>
      <c r="K120" s="33">
        <v>1.0</v>
      </c>
      <c r="L120" s="34">
        <f t="shared" si="2"/>
        <v>7.63</v>
      </c>
      <c r="M120" s="34"/>
      <c r="N120" s="9"/>
      <c r="O120" s="9"/>
      <c r="P120" s="47"/>
      <c r="Q120" s="48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34"/>
      <c r="D121" s="9"/>
      <c r="E121" s="9"/>
      <c r="F121" s="9"/>
      <c r="G121" s="9"/>
      <c r="H121" s="9"/>
      <c r="I121" s="9" t="s">
        <v>526</v>
      </c>
      <c r="J121" s="33">
        <v>8.0</v>
      </c>
      <c r="K121" s="33">
        <v>4.0</v>
      </c>
      <c r="L121" s="34">
        <f t="shared" si="2"/>
        <v>12.18</v>
      </c>
      <c r="M121" s="34"/>
      <c r="N121" s="9"/>
      <c r="O121" s="9"/>
      <c r="P121" s="47"/>
      <c r="Q121" s="48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34"/>
      <c r="D122" s="9"/>
      <c r="E122" s="9"/>
      <c r="F122" s="9"/>
      <c r="G122" s="9"/>
      <c r="H122" s="9"/>
      <c r="I122" s="9" t="s">
        <v>527</v>
      </c>
      <c r="J122" s="33">
        <v>2.0</v>
      </c>
      <c r="K122" s="33">
        <v>1.0</v>
      </c>
      <c r="L122" s="34">
        <f t="shared" si="2"/>
        <v>2.58</v>
      </c>
      <c r="M122" s="34"/>
      <c r="N122" s="9"/>
      <c r="O122" s="9"/>
      <c r="P122" s="47"/>
      <c r="Q122" s="48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34"/>
      <c r="D123" s="9"/>
      <c r="E123" s="9"/>
      <c r="F123" s="9"/>
      <c r="G123" s="9"/>
      <c r="H123" s="9"/>
      <c r="I123" s="9" t="s">
        <v>528</v>
      </c>
      <c r="J123" s="33">
        <v>2.0</v>
      </c>
      <c r="K123" s="33">
        <v>4.0</v>
      </c>
      <c r="L123" s="34">
        <f t="shared" si="2"/>
        <v>4.1</v>
      </c>
      <c r="M123" s="34"/>
      <c r="N123" s="9"/>
      <c r="O123" s="9"/>
      <c r="P123" s="47"/>
      <c r="Q123" s="48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34"/>
      <c r="D124" s="9"/>
      <c r="E124" s="9"/>
      <c r="F124" s="9"/>
      <c r="G124" s="9"/>
      <c r="H124" s="9"/>
      <c r="I124" s="9" t="s">
        <v>529</v>
      </c>
      <c r="J124" s="33">
        <v>8.0</v>
      </c>
      <c r="K124" s="33">
        <v>5.0</v>
      </c>
      <c r="L124" s="34">
        <f t="shared" si="2"/>
        <v>13.15</v>
      </c>
      <c r="M124" s="34"/>
      <c r="N124" s="9"/>
      <c r="O124" s="9"/>
      <c r="P124" s="47"/>
      <c r="Q124" s="48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34"/>
      <c r="D125" s="9"/>
      <c r="E125" s="9"/>
      <c r="F125" s="9"/>
      <c r="G125" s="9"/>
      <c r="H125" s="9"/>
      <c r="I125" s="9" t="s">
        <v>530</v>
      </c>
      <c r="J125" s="33">
        <v>6.0</v>
      </c>
      <c r="K125" s="33">
        <v>3.0</v>
      </c>
      <c r="L125" s="34">
        <f t="shared" si="2"/>
        <v>7.13</v>
      </c>
      <c r="M125" s="34"/>
      <c r="N125" s="9"/>
      <c r="O125" s="9"/>
      <c r="P125" s="47"/>
      <c r="Q125" s="48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34"/>
      <c r="D126" s="9"/>
      <c r="E126" s="9"/>
      <c r="F126" s="9"/>
      <c r="G126" s="9"/>
      <c r="H126" s="9"/>
      <c r="I126" s="9" t="s">
        <v>531</v>
      </c>
      <c r="J126" s="33">
        <v>3.0</v>
      </c>
      <c r="K126" s="33">
        <v>4.0</v>
      </c>
      <c r="L126" s="34">
        <f t="shared" si="2"/>
        <v>4.91</v>
      </c>
      <c r="M126" s="34"/>
      <c r="N126" s="9"/>
      <c r="O126" s="9"/>
      <c r="P126" s="47"/>
      <c r="Q126" s="48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34"/>
      <c r="D127" s="9"/>
      <c r="E127" s="9"/>
      <c r="F127" s="9"/>
      <c r="G127" s="9"/>
      <c r="H127" s="9"/>
      <c r="I127" s="9" t="s">
        <v>532</v>
      </c>
      <c r="J127" s="33">
        <v>5.0</v>
      </c>
      <c r="K127" s="33">
        <v>2.0</v>
      </c>
      <c r="L127" s="34">
        <f t="shared" si="2"/>
        <v>5.11</v>
      </c>
      <c r="M127" s="34"/>
      <c r="N127" s="9"/>
      <c r="O127" s="9"/>
      <c r="P127" s="47"/>
      <c r="Q127" s="48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34"/>
      <c r="D128" s="9"/>
      <c r="E128" s="9"/>
      <c r="F128" s="9"/>
      <c r="G128" s="9"/>
      <c r="H128" s="9"/>
      <c r="I128" s="9" t="s">
        <v>533</v>
      </c>
      <c r="J128" s="33">
        <v>3.0</v>
      </c>
      <c r="K128" s="33">
        <v>4.0</v>
      </c>
      <c r="L128" s="34">
        <f t="shared" si="2"/>
        <v>4.91</v>
      </c>
      <c r="M128" s="34"/>
      <c r="N128" s="9"/>
      <c r="O128" s="9"/>
      <c r="P128" s="47"/>
      <c r="Q128" s="48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34"/>
      <c r="D129" s="9"/>
      <c r="E129" s="9"/>
      <c r="F129" s="9"/>
      <c r="G129" s="9"/>
      <c r="H129" s="9"/>
      <c r="I129" s="9" t="s">
        <v>534</v>
      </c>
      <c r="J129" s="33">
        <v>7.0</v>
      </c>
      <c r="K129" s="33">
        <v>2.0</v>
      </c>
      <c r="L129" s="34">
        <f t="shared" si="2"/>
        <v>7.33</v>
      </c>
      <c r="M129" s="34"/>
      <c r="N129" s="9"/>
      <c r="O129" s="9"/>
      <c r="P129" s="47"/>
      <c r="Q129" s="48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34"/>
      <c r="D130" s="9"/>
      <c r="E130" s="9"/>
      <c r="F130" s="9"/>
      <c r="G130" s="9"/>
      <c r="H130" s="9"/>
      <c r="I130" s="9" t="s">
        <v>535</v>
      </c>
      <c r="J130" s="33">
        <v>5.0</v>
      </c>
      <c r="K130" s="33">
        <v>5.0</v>
      </c>
      <c r="L130" s="34">
        <f t="shared" si="2"/>
        <v>7.63</v>
      </c>
      <c r="M130" s="34"/>
      <c r="N130" s="9"/>
      <c r="O130" s="9"/>
      <c r="P130" s="47"/>
      <c r="Q130" s="48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34"/>
      <c r="D131" s="9"/>
      <c r="E131" s="9"/>
      <c r="F131" s="9"/>
      <c r="G131" s="9"/>
      <c r="H131" s="9"/>
      <c r="I131" s="9" t="s">
        <v>536</v>
      </c>
      <c r="J131" s="33">
        <v>6.0</v>
      </c>
      <c r="K131" s="33">
        <v>4.0</v>
      </c>
      <c r="L131" s="34">
        <f t="shared" si="2"/>
        <v>8.46</v>
      </c>
      <c r="M131" s="34"/>
      <c r="N131" s="9"/>
      <c r="O131" s="9"/>
      <c r="P131" s="47"/>
      <c r="Q131" s="48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34"/>
      <c r="D132" s="9"/>
      <c r="E132" s="9"/>
      <c r="F132" s="9"/>
      <c r="G132" s="9"/>
      <c r="H132" s="9"/>
      <c r="I132" s="9" t="s">
        <v>537</v>
      </c>
      <c r="J132" s="33">
        <v>1.0</v>
      </c>
      <c r="K132" s="33">
        <v>3.0</v>
      </c>
      <c r="L132" s="34">
        <f t="shared" si="2"/>
        <v>2.87</v>
      </c>
      <c r="M132" s="34"/>
      <c r="N132" s="9"/>
      <c r="O132" s="9"/>
      <c r="P132" s="47"/>
      <c r="Q132" s="48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34"/>
      <c r="D133" s="9"/>
      <c r="E133" s="9"/>
      <c r="F133" s="9"/>
      <c r="G133" s="9"/>
      <c r="H133" s="9"/>
      <c r="I133" s="9" t="s">
        <v>538</v>
      </c>
      <c r="J133" s="33">
        <v>7.0</v>
      </c>
      <c r="K133" s="33">
        <v>2.0</v>
      </c>
      <c r="L133" s="34">
        <f t="shared" si="2"/>
        <v>7.33</v>
      </c>
      <c r="M133" s="34"/>
      <c r="N133" s="9"/>
      <c r="O133" s="9"/>
      <c r="P133" s="47"/>
      <c r="Q133" s="48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34"/>
      <c r="D134" s="9"/>
      <c r="E134" s="9"/>
      <c r="F134" s="9"/>
      <c r="G134" s="9"/>
      <c r="H134" s="9"/>
      <c r="I134" s="9" t="s">
        <v>539</v>
      </c>
      <c r="J134" s="33">
        <v>4.0</v>
      </c>
      <c r="K134" s="33">
        <v>1.0</v>
      </c>
      <c r="L134" s="34">
        <f t="shared" si="2"/>
        <v>3.69</v>
      </c>
      <c r="M134" s="34"/>
      <c r="N134" s="9"/>
      <c r="O134" s="9"/>
      <c r="P134" s="47"/>
      <c r="Q134" s="48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34"/>
      <c r="D135" s="9"/>
      <c r="E135" s="9"/>
      <c r="F135" s="9"/>
      <c r="G135" s="9"/>
      <c r="H135" s="9"/>
      <c r="I135" s="9" t="s">
        <v>540</v>
      </c>
      <c r="J135" s="33">
        <v>5.0</v>
      </c>
      <c r="K135" s="33">
        <v>5.0</v>
      </c>
      <c r="L135" s="34">
        <f t="shared" si="2"/>
        <v>7.63</v>
      </c>
      <c r="M135" s="34"/>
      <c r="N135" s="9"/>
      <c r="O135" s="9"/>
      <c r="P135" s="47"/>
      <c r="Q135" s="48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34"/>
      <c r="D136" s="9"/>
      <c r="E136" s="9"/>
      <c r="F136" s="9"/>
      <c r="G136" s="9"/>
      <c r="H136" s="9"/>
      <c r="I136" s="9" t="s">
        <v>541</v>
      </c>
      <c r="J136" s="33">
        <v>4.0</v>
      </c>
      <c r="K136" s="33">
        <v>5.0</v>
      </c>
      <c r="L136" s="34">
        <f t="shared" si="2"/>
        <v>6.36</v>
      </c>
      <c r="M136" s="34"/>
      <c r="N136" s="9"/>
      <c r="O136" s="9"/>
      <c r="P136" s="47"/>
      <c r="Q136" s="48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34"/>
      <c r="D137" s="9"/>
      <c r="E137" s="9"/>
      <c r="F137" s="9"/>
      <c r="G137" s="9"/>
      <c r="H137" s="9"/>
      <c r="I137" s="9" t="s">
        <v>542</v>
      </c>
      <c r="J137" s="33">
        <v>7.0</v>
      </c>
      <c r="K137" s="33">
        <v>2.0</v>
      </c>
      <c r="L137" s="34">
        <f t="shared" si="2"/>
        <v>7.33</v>
      </c>
      <c r="M137" s="34"/>
      <c r="N137" s="9"/>
      <c r="O137" s="9"/>
      <c r="P137" s="47"/>
      <c r="Q137" s="48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34"/>
      <c r="D138" s="9"/>
      <c r="E138" s="9"/>
      <c r="F138" s="9"/>
      <c r="G138" s="9"/>
      <c r="H138" s="9"/>
      <c r="I138" s="9" t="s">
        <v>543</v>
      </c>
      <c r="J138" s="33">
        <v>2.0</v>
      </c>
      <c r="K138" s="33">
        <v>3.0</v>
      </c>
      <c r="L138" s="34">
        <f t="shared" si="2"/>
        <v>3.43</v>
      </c>
      <c r="M138" s="34"/>
      <c r="N138" s="9"/>
      <c r="O138" s="9"/>
      <c r="P138" s="47"/>
      <c r="Q138" s="48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34"/>
      <c r="D139" s="9"/>
      <c r="E139" s="9"/>
      <c r="F139" s="9"/>
      <c r="G139" s="9"/>
      <c r="H139" s="9"/>
      <c r="I139" s="9" t="s">
        <v>544</v>
      </c>
      <c r="J139" s="33">
        <v>8.0</v>
      </c>
      <c r="K139" s="33">
        <v>3.0</v>
      </c>
      <c r="L139" s="34">
        <f t="shared" si="2"/>
        <v>10.24</v>
      </c>
      <c r="M139" s="34"/>
      <c r="N139" s="9"/>
      <c r="O139" s="9"/>
      <c r="P139" s="47"/>
      <c r="Q139" s="48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34"/>
      <c r="D140" s="9"/>
      <c r="E140" s="9"/>
      <c r="F140" s="9"/>
      <c r="G140" s="9"/>
      <c r="H140" s="9"/>
      <c r="I140" s="9" t="s">
        <v>545</v>
      </c>
      <c r="J140" s="33">
        <v>7.0</v>
      </c>
      <c r="K140" s="33">
        <v>2.0</v>
      </c>
      <c r="L140" s="34">
        <f t="shared" si="2"/>
        <v>7.33</v>
      </c>
      <c r="M140" s="34"/>
      <c r="N140" s="9"/>
      <c r="O140" s="9"/>
      <c r="P140" s="47"/>
      <c r="Q140" s="48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34"/>
      <c r="D141" s="9"/>
      <c r="E141" s="9"/>
      <c r="F141" s="9"/>
      <c r="G141" s="9"/>
      <c r="H141" s="9"/>
      <c r="I141" s="9" t="s">
        <v>546</v>
      </c>
      <c r="J141" s="33">
        <v>2.0</v>
      </c>
      <c r="K141" s="33">
        <v>5.0</v>
      </c>
      <c r="L141" s="34">
        <f t="shared" si="2"/>
        <v>4.42</v>
      </c>
      <c r="M141" s="34"/>
      <c r="N141" s="9"/>
      <c r="O141" s="9"/>
      <c r="P141" s="47"/>
      <c r="Q141" s="48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34"/>
      <c r="D142" s="9"/>
      <c r="E142" s="9"/>
      <c r="F142" s="9"/>
      <c r="G142" s="9"/>
      <c r="H142" s="9"/>
      <c r="I142" s="9" t="s">
        <v>547</v>
      </c>
      <c r="J142" s="33">
        <v>7.0</v>
      </c>
      <c r="K142" s="33">
        <v>2.0</v>
      </c>
      <c r="L142" s="34">
        <f t="shared" si="2"/>
        <v>7.33</v>
      </c>
      <c r="M142" s="34"/>
      <c r="N142" s="9"/>
      <c r="O142" s="9"/>
      <c r="P142" s="47"/>
      <c r="Q142" s="48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34"/>
      <c r="D143" s="9"/>
      <c r="E143" s="9"/>
      <c r="F143" s="9"/>
      <c r="G143" s="9"/>
      <c r="H143" s="9"/>
      <c r="I143" s="9" t="s">
        <v>548</v>
      </c>
      <c r="J143" s="33">
        <v>5.0</v>
      </c>
      <c r="K143" s="33">
        <v>1.0</v>
      </c>
      <c r="L143" s="34">
        <f t="shared" si="2"/>
        <v>4.42</v>
      </c>
      <c r="M143" s="34"/>
      <c r="N143" s="9"/>
      <c r="O143" s="9"/>
      <c r="P143" s="47"/>
      <c r="Q143" s="48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34"/>
      <c r="D144" s="9"/>
      <c r="E144" s="9"/>
      <c r="F144" s="9"/>
      <c r="G144" s="9"/>
      <c r="H144" s="9"/>
      <c r="I144" s="9" t="s">
        <v>549</v>
      </c>
      <c r="J144" s="33">
        <v>8.0</v>
      </c>
      <c r="K144" s="33">
        <v>3.0</v>
      </c>
      <c r="L144" s="34">
        <f t="shared" si="2"/>
        <v>10.24</v>
      </c>
      <c r="M144" s="34"/>
      <c r="N144" s="9"/>
      <c r="O144" s="9"/>
      <c r="P144" s="47"/>
      <c r="Q144" s="48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34"/>
      <c r="D145" s="9"/>
      <c r="E145" s="9"/>
      <c r="F145" s="9"/>
      <c r="G145" s="9"/>
      <c r="H145" s="9"/>
      <c r="I145" s="9" t="s">
        <v>550</v>
      </c>
      <c r="J145" s="33">
        <v>1.0</v>
      </c>
      <c r="K145" s="33">
        <v>5.0</v>
      </c>
      <c r="L145" s="34">
        <f t="shared" si="2"/>
        <v>3.69</v>
      </c>
      <c r="M145" s="34"/>
      <c r="N145" s="9"/>
      <c r="O145" s="9"/>
      <c r="P145" s="47"/>
      <c r="Q145" s="48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34"/>
      <c r="D146" s="9"/>
      <c r="E146" s="9"/>
      <c r="F146" s="9"/>
      <c r="G146" s="9"/>
      <c r="H146" s="9"/>
      <c r="I146" s="9" t="s">
        <v>551</v>
      </c>
      <c r="J146" s="33">
        <v>5.0</v>
      </c>
      <c r="K146" s="33">
        <v>4.0</v>
      </c>
      <c r="L146" s="34">
        <f t="shared" si="2"/>
        <v>7.05</v>
      </c>
      <c r="M146" s="34"/>
      <c r="N146" s="9"/>
      <c r="O146" s="9"/>
      <c r="P146" s="47"/>
      <c r="Q146" s="48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34"/>
      <c r="D147" s="9"/>
      <c r="E147" s="9"/>
      <c r="F147" s="9"/>
      <c r="G147" s="9"/>
      <c r="H147" s="9"/>
      <c r="I147" s="9" t="s">
        <v>552</v>
      </c>
      <c r="J147" s="33">
        <v>6.0</v>
      </c>
      <c r="K147" s="33">
        <v>4.0</v>
      </c>
      <c r="L147" s="34">
        <f t="shared" si="2"/>
        <v>8.46</v>
      </c>
      <c r="M147" s="34"/>
      <c r="N147" s="9"/>
      <c r="O147" s="9"/>
      <c r="P147" s="47"/>
      <c r="Q147" s="48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34"/>
      <c r="D148" s="9"/>
      <c r="E148" s="9"/>
      <c r="F148" s="9"/>
      <c r="G148" s="9"/>
      <c r="H148" s="9"/>
      <c r="I148" s="9" t="s">
        <v>553</v>
      </c>
      <c r="J148" s="33">
        <v>1.0</v>
      </c>
      <c r="K148" s="33">
        <v>4.0</v>
      </c>
      <c r="L148" s="34">
        <f t="shared" si="2"/>
        <v>3.41</v>
      </c>
      <c r="M148" s="34"/>
      <c r="N148" s="9"/>
      <c r="O148" s="9"/>
      <c r="P148" s="47"/>
      <c r="Q148" s="48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34"/>
      <c r="D149" s="9"/>
      <c r="E149" s="9"/>
      <c r="F149" s="9"/>
      <c r="G149" s="9"/>
      <c r="H149" s="9"/>
      <c r="I149" s="9" t="s">
        <v>554</v>
      </c>
      <c r="J149" s="33">
        <v>3.0</v>
      </c>
      <c r="K149" s="33">
        <v>1.0</v>
      </c>
      <c r="L149" s="34">
        <f t="shared" si="2"/>
        <v>3.09</v>
      </c>
      <c r="M149" s="34"/>
      <c r="N149" s="9"/>
      <c r="O149" s="9"/>
      <c r="P149" s="47"/>
      <c r="Q149" s="48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34"/>
      <c r="D150" s="9"/>
      <c r="E150" s="9"/>
      <c r="F150" s="9"/>
      <c r="G150" s="9"/>
      <c r="H150" s="9"/>
      <c r="I150" s="9" t="s">
        <v>555</v>
      </c>
      <c r="J150" s="33">
        <v>4.0</v>
      </c>
      <c r="K150" s="33">
        <v>3.0</v>
      </c>
      <c r="L150" s="34">
        <f t="shared" si="2"/>
        <v>4.95</v>
      </c>
      <c r="M150" s="34"/>
      <c r="N150" s="9"/>
      <c r="O150" s="9"/>
      <c r="P150" s="47"/>
      <c r="Q150" s="48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34"/>
      <c r="D151" s="9"/>
      <c r="E151" s="9"/>
      <c r="F151" s="9"/>
      <c r="G151" s="9"/>
      <c r="H151" s="9"/>
      <c r="I151" s="9" t="s">
        <v>556</v>
      </c>
      <c r="J151" s="33">
        <v>7.0</v>
      </c>
      <c r="K151" s="33">
        <v>1.0</v>
      </c>
      <c r="L151" s="34">
        <f t="shared" si="2"/>
        <v>6.36</v>
      </c>
      <c r="M151" s="34"/>
      <c r="N151" s="9"/>
      <c r="O151" s="9"/>
      <c r="P151" s="47"/>
      <c r="Q151" s="48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34"/>
      <c r="D152" s="9"/>
      <c r="E152" s="9"/>
      <c r="F152" s="9"/>
      <c r="G152" s="9"/>
      <c r="H152" s="9"/>
      <c r="I152" s="9" t="s">
        <v>557</v>
      </c>
      <c r="J152" s="33">
        <v>4.0</v>
      </c>
      <c r="K152" s="33">
        <v>2.0</v>
      </c>
      <c r="L152" s="34">
        <f t="shared" si="2"/>
        <v>4.26</v>
      </c>
      <c r="M152" s="34"/>
      <c r="N152" s="9"/>
      <c r="O152" s="9"/>
      <c r="P152" s="47"/>
      <c r="Q152" s="48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34"/>
      <c r="D153" s="9"/>
      <c r="E153" s="9"/>
      <c r="F153" s="9"/>
      <c r="G153" s="9"/>
      <c r="H153" s="9"/>
      <c r="I153" s="9" t="s">
        <v>558</v>
      </c>
      <c r="J153" s="33">
        <v>6.0</v>
      </c>
      <c r="K153" s="33">
        <v>3.0</v>
      </c>
      <c r="L153" s="34">
        <f t="shared" si="2"/>
        <v>7.13</v>
      </c>
      <c r="M153" s="34"/>
      <c r="N153" s="9"/>
      <c r="O153" s="9"/>
      <c r="P153" s="47"/>
      <c r="Q153" s="48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34"/>
      <c r="D154" s="9"/>
      <c r="E154" s="9"/>
      <c r="F154" s="9"/>
      <c r="G154" s="9"/>
      <c r="H154" s="9"/>
      <c r="I154" s="9" t="s">
        <v>559</v>
      </c>
      <c r="J154" s="33">
        <v>5.0</v>
      </c>
      <c r="K154" s="33">
        <v>5.0</v>
      </c>
      <c r="L154" s="34">
        <f t="shared" si="2"/>
        <v>7.63</v>
      </c>
      <c r="M154" s="34"/>
      <c r="N154" s="9"/>
      <c r="O154" s="9"/>
      <c r="P154" s="47"/>
      <c r="Q154" s="48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34"/>
      <c r="D155" s="9"/>
      <c r="E155" s="9"/>
      <c r="F155" s="9"/>
      <c r="G155" s="9"/>
      <c r="H155" s="9"/>
      <c r="I155" s="9" t="s">
        <v>560</v>
      </c>
      <c r="J155" s="33">
        <v>7.0</v>
      </c>
      <c r="K155" s="33">
        <v>1.0</v>
      </c>
      <c r="L155" s="34">
        <f t="shared" si="2"/>
        <v>6.36</v>
      </c>
      <c r="M155" s="34"/>
      <c r="N155" s="9"/>
      <c r="O155" s="9"/>
      <c r="P155" s="47"/>
      <c r="Q155" s="48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34"/>
      <c r="D156" s="9"/>
      <c r="E156" s="9"/>
      <c r="F156" s="9"/>
      <c r="G156" s="9"/>
      <c r="H156" s="9"/>
      <c r="I156" s="9" t="s">
        <v>561</v>
      </c>
      <c r="J156" s="33">
        <v>2.0</v>
      </c>
      <c r="K156" s="33">
        <v>2.0</v>
      </c>
      <c r="L156" s="34">
        <f t="shared" si="2"/>
        <v>2.97</v>
      </c>
      <c r="M156" s="34"/>
      <c r="N156" s="9"/>
      <c r="O156" s="9"/>
      <c r="P156" s="47"/>
      <c r="Q156" s="48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34"/>
      <c r="D157" s="9"/>
      <c r="E157" s="9"/>
      <c r="F157" s="9"/>
      <c r="G157" s="9"/>
      <c r="H157" s="9"/>
      <c r="I157" s="9" t="s">
        <v>562</v>
      </c>
      <c r="J157" s="33">
        <v>4.0</v>
      </c>
      <c r="K157" s="33">
        <v>3.0</v>
      </c>
      <c r="L157" s="34">
        <f t="shared" si="2"/>
        <v>4.95</v>
      </c>
      <c r="M157" s="34"/>
      <c r="N157" s="9"/>
      <c r="O157" s="9"/>
      <c r="P157" s="47"/>
      <c r="Q157" s="48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34"/>
      <c r="D158" s="9"/>
      <c r="E158" s="9"/>
      <c r="F158" s="9"/>
      <c r="G158" s="9"/>
      <c r="H158" s="9"/>
      <c r="I158" s="9" t="s">
        <v>563</v>
      </c>
      <c r="J158" s="33">
        <v>5.0</v>
      </c>
      <c r="K158" s="33">
        <v>5.0</v>
      </c>
      <c r="L158" s="34">
        <f t="shared" si="2"/>
        <v>7.63</v>
      </c>
      <c r="M158" s="34"/>
      <c r="N158" s="9"/>
      <c r="O158" s="9"/>
      <c r="P158" s="47"/>
      <c r="Q158" s="48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34"/>
      <c r="D159" s="9"/>
      <c r="E159" s="9"/>
      <c r="F159" s="9"/>
      <c r="G159" s="9"/>
      <c r="H159" s="9"/>
      <c r="I159" s="9" t="s">
        <v>564</v>
      </c>
      <c r="J159" s="33">
        <v>2.0</v>
      </c>
      <c r="K159" s="33">
        <v>4.0</v>
      </c>
      <c r="L159" s="34">
        <f t="shared" si="2"/>
        <v>4.1</v>
      </c>
      <c r="M159" s="34"/>
      <c r="N159" s="9"/>
      <c r="O159" s="9"/>
      <c r="P159" s="47"/>
      <c r="Q159" s="48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34"/>
      <c r="D160" s="9"/>
      <c r="E160" s="9"/>
      <c r="F160" s="9"/>
      <c r="G160" s="9"/>
      <c r="H160" s="9"/>
      <c r="I160" s="9" t="s">
        <v>565</v>
      </c>
      <c r="J160" s="33">
        <v>7.0</v>
      </c>
      <c r="K160" s="33">
        <v>3.0</v>
      </c>
      <c r="L160" s="34">
        <f t="shared" si="2"/>
        <v>8.54</v>
      </c>
      <c r="M160" s="34"/>
      <c r="N160" s="9"/>
      <c r="O160" s="9"/>
      <c r="P160" s="47"/>
      <c r="Q160" s="48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34"/>
      <c r="D161" s="9"/>
      <c r="E161" s="9"/>
      <c r="F161" s="9"/>
      <c r="G161" s="9"/>
      <c r="H161" s="9"/>
      <c r="I161" s="9" t="s">
        <v>566</v>
      </c>
      <c r="J161" s="33">
        <v>5.0</v>
      </c>
      <c r="K161" s="33">
        <v>1.0</v>
      </c>
      <c r="L161" s="34">
        <f t="shared" si="2"/>
        <v>4.42</v>
      </c>
      <c r="M161" s="34"/>
      <c r="N161" s="9"/>
      <c r="O161" s="9"/>
      <c r="P161" s="47"/>
      <c r="Q161" s="48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34"/>
      <c r="D162" s="9"/>
      <c r="E162" s="9"/>
      <c r="F162" s="9"/>
      <c r="G162" s="9"/>
      <c r="H162" s="9"/>
      <c r="I162" s="9" t="s">
        <v>567</v>
      </c>
      <c r="J162" s="33">
        <v>3.0</v>
      </c>
      <c r="K162" s="33">
        <v>4.0</v>
      </c>
      <c r="L162" s="34">
        <f t="shared" si="2"/>
        <v>4.91</v>
      </c>
      <c r="M162" s="34"/>
      <c r="N162" s="9"/>
      <c r="O162" s="9"/>
      <c r="P162" s="47"/>
      <c r="Q162" s="48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34"/>
      <c r="D163" s="9"/>
      <c r="E163" s="9"/>
      <c r="F163" s="9"/>
      <c r="G163" s="9"/>
      <c r="H163" s="9"/>
      <c r="I163" s="9" t="s">
        <v>568</v>
      </c>
      <c r="J163" s="33">
        <v>4.0</v>
      </c>
      <c r="K163" s="33">
        <v>2.0</v>
      </c>
      <c r="L163" s="34">
        <f t="shared" si="2"/>
        <v>4.26</v>
      </c>
      <c r="M163" s="34"/>
      <c r="N163" s="9"/>
      <c r="O163" s="9"/>
      <c r="P163" s="47"/>
      <c r="Q163" s="48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34"/>
      <c r="D164" s="9"/>
      <c r="E164" s="9"/>
      <c r="F164" s="9"/>
      <c r="G164" s="9"/>
      <c r="H164" s="9"/>
      <c r="I164" s="9" t="s">
        <v>569</v>
      </c>
      <c r="J164" s="33">
        <v>4.0</v>
      </c>
      <c r="K164" s="33">
        <v>3.0</v>
      </c>
      <c r="L164" s="34">
        <f t="shared" si="2"/>
        <v>4.95</v>
      </c>
      <c r="M164" s="34"/>
      <c r="N164" s="9"/>
      <c r="O164" s="9"/>
      <c r="P164" s="47"/>
      <c r="Q164" s="48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34"/>
      <c r="D165" s="9"/>
      <c r="E165" s="9"/>
      <c r="F165" s="9"/>
      <c r="G165" s="9"/>
      <c r="H165" s="9"/>
      <c r="I165" s="9" t="s">
        <v>570</v>
      </c>
      <c r="J165" s="33">
        <v>4.0</v>
      </c>
      <c r="K165" s="33">
        <v>4.0</v>
      </c>
      <c r="L165" s="34">
        <f t="shared" si="2"/>
        <v>5.88</v>
      </c>
      <c r="M165" s="34"/>
      <c r="N165" s="9"/>
      <c r="O165" s="9"/>
      <c r="P165" s="47"/>
      <c r="Q165" s="48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34"/>
      <c r="D166" s="9"/>
      <c r="E166" s="9"/>
      <c r="F166" s="9"/>
      <c r="G166" s="9"/>
      <c r="H166" s="9"/>
      <c r="I166" s="9" t="s">
        <v>571</v>
      </c>
      <c r="J166" s="33">
        <v>7.0</v>
      </c>
      <c r="K166" s="33">
        <v>1.0</v>
      </c>
      <c r="L166" s="34">
        <f t="shared" si="2"/>
        <v>6.36</v>
      </c>
      <c r="M166" s="34"/>
      <c r="N166" s="9"/>
      <c r="O166" s="9"/>
      <c r="P166" s="47"/>
      <c r="Q166" s="48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34"/>
      <c r="D167" s="9"/>
      <c r="E167" s="9"/>
      <c r="F167" s="9"/>
      <c r="G167" s="9"/>
      <c r="H167" s="9"/>
      <c r="I167" s="9" t="s">
        <v>572</v>
      </c>
      <c r="J167" s="33">
        <v>2.0</v>
      </c>
      <c r="K167" s="33">
        <v>1.0</v>
      </c>
      <c r="L167" s="34">
        <f t="shared" si="2"/>
        <v>2.58</v>
      </c>
      <c r="M167" s="34"/>
      <c r="N167" s="9"/>
      <c r="O167" s="9"/>
      <c r="P167" s="47"/>
      <c r="Q167" s="48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34"/>
      <c r="D168" s="9"/>
      <c r="E168" s="9"/>
      <c r="F168" s="9"/>
      <c r="G168" s="9"/>
      <c r="H168" s="9"/>
      <c r="I168" s="9" t="s">
        <v>573</v>
      </c>
      <c r="J168" s="33">
        <v>5.0</v>
      </c>
      <c r="K168" s="33">
        <v>2.0</v>
      </c>
      <c r="L168" s="34">
        <f t="shared" si="2"/>
        <v>5.11</v>
      </c>
      <c r="M168" s="34"/>
      <c r="N168" s="9"/>
      <c r="O168" s="9"/>
      <c r="P168" s="47"/>
      <c r="Q168" s="48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34"/>
      <c r="D169" s="9"/>
      <c r="E169" s="9"/>
      <c r="F169" s="9"/>
      <c r="G169" s="9"/>
      <c r="H169" s="9"/>
      <c r="I169" s="9" t="s">
        <v>574</v>
      </c>
      <c r="J169" s="33">
        <v>5.0</v>
      </c>
      <c r="K169" s="33">
        <v>5.0</v>
      </c>
      <c r="L169" s="34">
        <f t="shared" si="2"/>
        <v>7.63</v>
      </c>
      <c r="M169" s="34"/>
      <c r="N169" s="9"/>
      <c r="O169" s="9"/>
      <c r="P169" s="47"/>
      <c r="Q169" s="48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34"/>
      <c r="D170" s="9"/>
      <c r="E170" s="9"/>
      <c r="F170" s="9"/>
      <c r="G170" s="9"/>
      <c r="H170" s="9"/>
      <c r="I170" s="9" t="s">
        <v>575</v>
      </c>
      <c r="J170" s="33">
        <v>2.0</v>
      </c>
      <c r="K170" s="33">
        <v>3.0</v>
      </c>
      <c r="L170" s="34">
        <f t="shared" si="2"/>
        <v>3.43</v>
      </c>
      <c r="M170" s="34"/>
      <c r="N170" s="9"/>
      <c r="O170" s="9"/>
      <c r="P170" s="47"/>
      <c r="Q170" s="48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34"/>
      <c r="D171" s="9"/>
      <c r="E171" s="9"/>
      <c r="F171" s="9"/>
      <c r="G171" s="9"/>
      <c r="H171" s="9"/>
      <c r="I171" s="9" t="s">
        <v>576</v>
      </c>
      <c r="J171" s="33">
        <v>1.0</v>
      </c>
      <c r="K171" s="33">
        <v>4.0</v>
      </c>
      <c r="L171" s="34">
        <f t="shared" si="2"/>
        <v>3.41</v>
      </c>
      <c r="M171" s="34"/>
      <c r="N171" s="9"/>
      <c r="O171" s="9"/>
      <c r="P171" s="47"/>
      <c r="Q171" s="48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34"/>
      <c r="D172" s="9"/>
      <c r="E172" s="9"/>
      <c r="F172" s="9"/>
      <c r="G172" s="9"/>
      <c r="H172" s="9"/>
      <c r="I172" s="9" t="s">
        <v>577</v>
      </c>
      <c r="J172" s="33">
        <v>1.0</v>
      </c>
      <c r="K172" s="33">
        <v>2.0</v>
      </c>
      <c r="L172" s="34">
        <f t="shared" si="2"/>
        <v>2.48</v>
      </c>
      <c r="M172" s="34"/>
      <c r="N172" s="9"/>
      <c r="O172" s="9"/>
      <c r="P172" s="47"/>
      <c r="Q172" s="48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34"/>
      <c r="D173" s="9"/>
      <c r="E173" s="9"/>
      <c r="F173" s="9"/>
      <c r="G173" s="9"/>
      <c r="H173" s="9"/>
      <c r="I173" s="9" t="s">
        <v>578</v>
      </c>
      <c r="J173" s="33">
        <v>1.0</v>
      </c>
      <c r="K173" s="33">
        <v>4.0</v>
      </c>
      <c r="L173" s="34">
        <f t="shared" si="2"/>
        <v>3.41</v>
      </c>
      <c r="M173" s="34"/>
      <c r="N173" s="9"/>
      <c r="O173" s="9"/>
      <c r="P173" s="47"/>
      <c r="Q173" s="48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34"/>
      <c r="D174" s="9"/>
      <c r="E174" s="9"/>
      <c r="F174" s="9"/>
      <c r="G174" s="9"/>
      <c r="H174" s="9"/>
      <c r="I174" s="9" t="s">
        <v>579</v>
      </c>
      <c r="J174" s="33">
        <v>6.0</v>
      </c>
      <c r="K174" s="33">
        <v>1.0</v>
      </c>
      <c r="L174" s="34">
        <f t="shared" si="2"/>
        <v>5.31</v>
      </c>
      <c r="M174" s="34"/>
      <c r="N174" s="9"/>
      <c r="O174" s="9"/>
      <c r="P174" s="47"/>
      <c r="Q174" s="48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34"/>
      <c r="D175" s="9"/>
      <c r="E175" s="9"/>
      <c r="F175" s="9"/>
      <c r="G175" s="9"/>
      <c r="H175" s="9"/>
      <c r="I175" s="9" t="s">
        <v>580</v>
      </c>
      <c r="J175" s="33">
        <v>3.0</v>
      </c>
      <c r="K175" s="33">
        <v>2.0</v>
      </c>
      <c r="L175" s="34">
        <f t="shared" si="2"/>
        <v>3.55</v>
      </c>
      <c r="M175" s="34"/>
      <c r="N175" s="9"/>
      <c r="O175" s="9"/>
      <c r="P175" s="47"/>
      <c r="Q175" s="48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34"/>
      <c r="D176" s="9"/>
      <c r="E176" s="9"/>
      <c r="F176" s="9"/>
      <c r="G176" s="9"/>
      <c r="H176" s="9"/>
      <c r="I176" s="9" t="s">
        <v>581</v>
      </c>
      <c r="J176" s="33">
        <v>3.0</v>
      </c>
      <c r="K176" s="33">
        <v>5.0</v>
      </c>
      <c r="L176" s="34">
        <f t="shared" si="2"/>
        <v>5.31</v>
      </c>
      <c r="M176" s="34"/>
      <c r="N176" s="9"/>
      <c r="O176" s="9"/>
      <c r="P176" s="47"/>
      <c r="Q176" s="48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34"/>
      <c r="D177" s="9"/>
      <c r="E177" s="9"/>
      <c r="F177" s="9"/>
      <c r="G177" s="9"/>
      <c r="H177" s="9"/>
      <c r="I177" s="9" t="s">
        <v>582</v>
      </c>
      <c r="J177" s="33">
        <v>6.0</v>
      </c>
      <c r="K177" s="33">
        <v>1.0</v>
      </c>
      <c r="L177" s="34">
        <f t="shared" si="2"/>
        <v>5.31</v>
      </c>
      <c r="M177" s="34"/>
      <c r="N177" s="9"/>
      <c r="O177" s="9"/>
      <c r="P177" s="47"/>
      <c r="Q177" s="48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34"/>
      <c r="D178" s="9"/>
      <c r="E178" s="9"/>
      <c r="F178" s="9"/>
      <c r="G178" s="9"/>
      <c r="H178" s="9"/>
      <c r="I178" s="9" t="s">
        <v>583</v>
      </c>
      <c r="J178" s="33">
        <v>5.0</v>
      </c>
      <c r="K178" s="33">
        <v>1.0</v>
      </c>
      <c r="L178" s="34">
        <f t="shared" si="2"/>
        <v>4.42</v>
      </c>
      <c r="M178" s="34"/>
      <c r="N178" s="9"/>
      <c r="O178" s="9"/>
      <c r="P178" s="47"/>
      <c r="Q178" s="48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34"/>
      <c r="D179" s="9"/>
      <c r="E179" s="9"/>
      <c r="F179" s="9"/>
      <c r="G179" s="9"/>
      <c r="H179" s="9"/>
      <c r="I179" s="9" t="s">
        <v>584</v>
      </c>
      <c r="J179" s="33">
        <v>8.0</v>
      </c>
      <c r="K179" s="33">
        <v>2.0</v>
      </c>
      <c r="L179" s="34">
        <f t="shared" si="2"/>
        <v>8.78</v>
      </c>
      <c r="M179" s="34"/>
      <c r="N179" s="9"/>
      <c r="O179" s="9"/>
      <c r="P179" s="47"/>
      <c r="Q179" s="48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34"/>
      <c r="D180" s="9"/>
      <c r="E180" s="9"/>
      <c r="F180" s="9"/>
      <c r="G180" s="9"/>
      <c r="H180" s="9"/>
      <c r="I180" s="9" t="s">
        <v>585</v>
      </c>
      <c r="J180" s="33">
        <v>8.0</v>
      </c>
      <c r="K180" s="33">
        <v>1.0</v>
      </c>
      <c r="L180" s="34">
        <f t="shared" si="2"/>
        <v>7.63</v>
      </c>
      <c r="M180" s="34"/>
      <c r="N180" s="9"/>
      <c r="O180" s="9"/>
      <c r="P180" s="47"/>
      <c r="Q180" s="48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34"/>
      <c r="D181" s="9"/>
      <c r="E181" s="9"/>
      <c r="F181" s="9"/>
      <c r="G181" s="9"/>
      <c r="H181" s="9"/>
      <c r="I181" s="9" t="s">
        <v>586</v>
      </c>
      <c r="J181" s="33">
        <v>3.0</v>
      </c>
      <c r="K181" s="33">
        <v>3.0</v>
      </c>
      <c r="L181" s="34">
        <f t="shared" si="2"/>
        <v>4.12</v>
      </c>
      <c r="M181" s="34"/>
      <c r="N181" s="9"/>
      <c r="O181" s="9"/>
      <c r="P181" s="47"/>
      <c r="Q181" s="48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34"/>
      <c r="D182" s="9"/>
      <c r="E182" s="9"/>
      <c r="F182" s="9"/>
      <c r="G182" s="9"/>
      <c r="H182" s="9"/>
      <c r="I182" s="9" t="s">
        <v>587</v>
      </c>
      <c r="J182" s="33">
        <v>5.0</v>
      </c>
      <c r="K182" s="33">
        <v>1.0</v>
      </c>
      <c r="L182" s="34">
        <f t="shared" si="2"/>
        <v>4.42</v>
      </c>
      <c r="M182" s="34"/>
      <c r="N182" s="9"/>
      <c r="O182" s="9"/>
      <c r="P182" s="47"/>
      <c r="Q182" s="48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34"/>
      <c r="D183" s="9"/>
      <c r="E183" s="9"/>
      <c r="F183" s="9"/>
      <c r="G183" s="9"/>
      <c r="H183" s="9"/>
      <c r="I183" s="9" t="s">
        <v>588</v>
      </c>
      <c r="J183" s="33">
        <v>5.0</v>
      </c>
      <c r="K183" s="33">
        <v>3.0</v>
      </c>
      <c r="L183" s="34">
        <f t="shared" si="2"/>
        <v>5.94</v>
      </c>
      <c r="M183" s="34"/>
      <c r="N183" s="9"/>
      <c r="O183" s="9"/>
      <c r="P183" s="47"/>
      <c r="Q183" s="48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34"/>
      <c r="D184" s="9"/>
      <c r="E184" s="9"/>
      <c r="F184" s="9"/>
      <c r="G184" s="9"/>
      <c r="H184" s="9"/>
      <c r="I184" s="9" t="s">
        <v>589</v>
      </c>
      <c r="J184" s="33">
        <v>7.0</v>
      </c>
      <c r="K184" s="33">
        <v>5.0</v>
      </c>
      <c r="L184" s="34">
        <f t="shared" si="2"/>
        <v>10.97</v>
      </c>
      <c r="M184" s="34"/>
      <c r="N184" s="9"/>
      <c r="O184" s="9"/>
      <c r="P184" s="47"/>
      <c r="Q184" s="48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34"/>
      <c r="D185" s="9"/>
      <c r="E185" s="9"/>
      <c r="F185" s="9"/>
      <c r="G185" s="9"/>
      <c r="H185" s="9"/>
      <c r="I185" s="9" t="s">
        <v>590</v>
      </c>
      <c r="J185" s="33">
        <v>8.0</v>
      </c>
      <c r="K185" s="33">
        <v>4.0</v>
      </c>
      <c r="L185" s="34">
        <f t="shared" si="2"/>
        <v>12.18</v>
      </c>
      <c r="M185" s="34"/>
      <c r="N185" s="9"/>
      <c r="O185" s="9"/>
      <c r="P185" s="47"/>
      <c r="Q185" s="48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34"/>
      <c r="D186" s="9"/>
      <c r="E186" s="9"/>
      <c r="F186" s="9"/>
      <c r="G186" s="9"/>
      <c r="H186" s="9"/>
      <c r="I186" s="9" t="s">
        <v>591</v>
      </c>
      <c r="J186" s="33">
        <v>1.0</v>
      </c>
      <c r="K186" s="33">
        <v>5.0</v>
      </c>
      <c r="L186" s="34">
        <f t="shared" si="2"/>
        <v>3.69</v>
      </c>
      <c r="M186" s="34"/>
      <c r="N186" s="9"/>
      <c r="O186" s="9"/>
      <c r="P186" s="47"/>
      <c r="Q186" s="48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34"/>
      <c r="D187" s="9"/>
      <c r="E187" s="9"/>
      <c r="F187" s="9"/>
      <c r="G187" s="9"/>
      <c r="H187" s="9"/>
      <c r="I187" s="9" t="s">
        <v>592</v>
      </c>
      <c r="J187" s="33">
        <v>5.0</v>
      </c>
      <c r="K187" s="33">
        <v>3.0</v>
      </c>
      <c r="L187" s="34">
        <f t="shared" si="2"/>
        <v>5.94</v>
      </c>
      <c r="M187" s="34"/>
      <c r="N187" s="9"/>
      <c r="O187" s="9"/>
      <c r="P187" s="47"/>
      <c r="Q187" s="48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34"/>
      <c r="D188" s="9"/>
      <c r="E188" s="9"/>
      <c r="F188" s="9"/>
      <c r="G188" s="9"/>
      <c r="H188" s="9"/>
      <c r="I188" s="9" t="s">
        <v>593</v>
      </c>
      <c r="J188" s="33">
        <v>6.0</v>
      </c>
      <c r="K188" s="33">
        <v>1.0</v>
      </c>
      <c r="L188" s="34">
        <f t="shared" si="2"/>
        <v>5.31</v>
      </c>
      <c r="M188" s="34"/>
      <c r="N188" s="9"/>
      <c r="O188" s="9"/>
      <c r="P188" s="47"/>
      <c r="Q188" s="48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34"/>
      <c r="D189" s="9"/>
      <c r="E189" s="9"/>
      <c r="F189" s="9"/>
      <c r="G189" s="9"/>
      <c r="H189" s="9"/>
      <c r="I189" s="9" t="s">
        <v>594</v>
      </c>
      <c r="J189" s="33">
        <v>6.0</v>
      </c>
      <c r="K189" s="33">
        <v>4.0</v>
      </c>
      <c r="L189" s="34">
        <f t="shared" si="2"/>
        <v>8.46</v>
      </c>
      <c r="M189" s="34"/>
      <c r="N189" s="9"/>
      <c r="O189" s="9"/>
      <c r="P189" s="47"/>
      <c r="Q189" s="48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34"/>
      <c r="D190" s="9"/>
      <c r="E190" s="9"/>
      <c r="F190" s="9"/>
      <c r="G190" s="9"/>
      <c r="H190" s="9"/>
      <c r="I190" s="9" t="s">
        <v>595</v>
      </c>
      <c r="J190" s="33">
        <v>2.0</v>
      </c>
      <c r="K190" s="33">
        <v>1.0</v>
      </c>
      <c r="L190" s="34">
        <f t="shared" si="2"/>
        <v>2.58</v>
      </c>
      <c r="M190" s="34"/>
      <c r="N190" s="9"/>
      <c r="O190" s="9"/>
      <c r="P190" s="47"/>
      <c r="Q190" s="48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 t="s">
        <v>596</v>
      </c>
      <c r="J191" s="33">
        <v>5.0</v>
      </c>
      <c r="K191" s="33">
        <v>4.0</v>
      </c>
      <c r="L191" s="34">
        <f t="shared" si="2"/>
        <v>7.05</v>
      </c>
      <c r="M191" s="34"/>
      <c r="N191" s="9"/>
      <c r="O191" s="9"/>
      <c r="P191" s="47"/>
      <c r="Q191" s="48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 t="s">
        <v>597</v>
      </c>
      <c r="J192" s="33">
        <v>6.0</v>
      </c>
      <c r="K192" s="33">
        <v>2.0</v>
      </c>
      <c r="L192" s="34">
        <f t="shared" si="2"/>
        <v>6.12</v>
      </c>
      <c r="M192" s="34"/>
      <c r="N192" s="9"/>
      <c r="O192" s="9"/>
      <c r="P192" s="47"/>
      <c r="Q192" s="48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 t="s">
        <v>598</v>
      </c>
      <c r="J193" s="33">
        <v>5.0</v>
      </c>
      <c r="K193" s="33">
        <v>1.0</v>
      </c>
      <c r="L193" s="34">
        <f t="shared" si="2"/>
        <v>4.42</v>
      </c>
      <c r="M193" s="34"/>
      <c r="N193" s="9"/>
      <c r="O193" s="9"/>
      <c r="P193" s="47"/>
      <c r="Q193" s="48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 t="s">
        <v>599</v>
      </c>
      <c r="J194" s="33">
        <v>6.0</v>
      </c>
      <c r="K194" s="33">
        <v>3.0</v>
      </c>
      <c r="L194" s="34">
        <f t="shared" si="2"/>
        <v>7.13</v>
      </c>
      <c r="M194" s="34"/>
      <c r="N194" s="9"/>
      <c r="O194" s="9"/>
      <c r="P194" s="47"/>
      <c r="Q194" s="48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 t="s">
        <v>600</v>
      </c>
      <c r="J195" s="33">
        <v>3.0</v>
      </c>
      <c r="K195" s="33">
        <v>3.0</v>
      </c>
      <c r="L195" s="34">
        <f t="shared" si="2"/>
        <v>4.12</v>
      </c>
      <c r="M195" s="34"/>
      <c r="N195" s="9"/>
      <c r="O195" s="9"/>
      <c r="P195" s="47"/>
      <c r="Q195" s="48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 t="s">
        <v>601</v>
      </c>
      <c r="J196" s="33">
        <v>2.0</v>
      </c>
      <c r="K196" s="33">
        <v>1.0</v>
      </c>
      <c r="L196" s="34">
        <f t="shared" si="2"/>
        <v>2.58</v>
      </c>
      <c r="M196" s="34"/>
      <c r="N196" s="9"/>
      <c r="O196" s="9"/>
      <c r="P196" s="47"/>
      <c r="Q196" s="48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 t="s">
        <v>602</v>
      </c>
      <c r="J197" s="33">
        <v>7.0</v>
      </c>
      <c r="K197" s="33">
        <v>5.0</v>
      </c>
      <c r="L197" s="34">
        <f t="shared" si="2"/>
        <v>10.97</v>
      </c>
      <c r="M197" s="34"/>
      <c r="N197" s="9"/>
      <c r="O197" s="9"/>
      <c r="P197" s="47"/>
      <c r="Q197" s="48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 t="s">
        <v>603</v>
      </c>
      <c r="J198" s="33">
        <v>2.0</v>
      </c>
      <c r="K198" s="33">
        <v>4.0</v>
      </c>
      <c r="L198" s="34">
        <f t="shared" si="2"/>
        <v>4.1</v>
      </c>
      <c r="M198" s="34"/>
      <c r="N198" s="9"/>
      <c r="O198" s="9"/>
      <c r="P198" s="47"/>
      <c r="Q198" s="48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 t="s">
        <v>604</v>
      </c>
      <c r="J199" s="33">
        <v>6.0</v>
      </c>
      <c r="K199" s="33">
        <v>1.0</v>
      </c>
      <c r="L199" s="34">
        <f t="shared" si="2"/>
        <v>5.31</v>
      </c>
      <c r="M199" s="34"/>
      <c r="N199" s="9"/>
      <c r="O199" s="9"/>
      <c r="P199" s="47"/>
      <c r="Q199" s="48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 t="s">
        <v>605</v>
      </c>
      <c r="J200" s="33">
        <v>8.0</v>
      </c>
      <c r="K200" s="33">
        <v>5.0</v>
      </c>
      <c r="L200" s="34">
        <f t="shared" si="2"/>
        <v>13.15</v>
      </c>
      <c r="M200" s="34"/>
      <c r="N200" s="9"/>
      <c r="O200" s="9"/>
      <c r="P200" s="47"/>
      <c r="Q200" s="48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 t="s">
        <v>606</v>
      </c>
      <c r="J201" s="33">
        <v>3.0</v>
      </c>
      <c r="K201" s="33">
        <v>1.0</v>
      </c>
      <c r="L201" s="34">
        <f t="shared" si="2"/>
        <v>3.09</v>
      </c>
      <c r="M201" s="34"/>
      <c r="N201" s="9"/>
      <c r="O201" s="9"/>
      <c r="P201" s="47"/>
      <c r="Q201" s="48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 t="s">
        <v>607</v>
      </c>
      <c r="J202" s="33">
        <v>7.0</v>
      </c>
      <c r="K202" s="33">
        <v>1.0</v>
      </c>
      <c r="L202" s="34">
        <f t="shared" si="2"/>
        <v>6.36</v>
      </c>
      <c r="M202" s="34"/>
      <c r="N202" s="9"/>
      <c r="O202" s="9"/>
      <c r="P202" s="47"/>
      <c r="Q202" s="48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 t="s">
        <v>608</v>
      </c>
      <c r="J203" s="33">
        <v>4.0</v>
      </c>
      <c r="K203" s="33">
        <v>2.0</v>
      </c>
      <c r="L203" s="34">
        <f t="shared" si="2"/>
        <v>4.26</v>
      </c>
      <c r="M203" s="34"/>
      <c r="N203" s="9"/>
      <c r="O203" s="9"/>
      <c r="P203" s="47"/>
      <c r="Q203" s="48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 t="s">
        <v>609</v>
      </c>
      <c r="J204" s="33">
        <v>7.0</v>
      </c>
      <c r="K204" s="33">
        <v>3.0</v>
      </c>
      <c r="L204" s="34">
        <f t="shared" si="2"/>
        <v>8.54</v>
      </c>
      <c r="M204" s="34"/>
      <c r="N204" s="9"/>
      <c r="O204" s="9"/>
      <c r="P204" s="47"/>
      <c r="Q204" s="48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 t="s">
        <v>610</v>
      </c>
      <c r="J205" s="33">
        <v>8.0</v>
      </c>
      <c r="K205" s="33">
        <v>5.0</v>
      </c>
      <c r="L205" s="34">
        <f t="shared" si="2"/>
        <v>13.15</v>
      </c>
      <c r="M205" s="34"/>
      <c r="N205" s="9"/>
      <c r="O205" s="9"/>
      <c r="P205" s="47"/>
      <c r="Q205" s="48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 t="s">
        <v>611</v>
      </c>
      <c r="J206" s="33">
        <v>2.0</v>
      </c>
      <c r="K206" s="33">
        <v>4.0</v>
      </c>
      <c r="L206" s="34">
        <f t="shared" si="2"/>
        <v>4.1</v>
      </c>
      <c r="M206" s="34"/>
      <c r="N206" s="9"/>
      <c r="O206" s="9"/>
      <c r="P206" s="47"/>
      <c r="Q206" s="48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 t="s">
        <v>612</v>
      </c>
      <c r="J207" s="33">
        <v>4.0</v>
      </c>
      <c r="K207" s="33">
        <v>3.0</v>
      </c>
      <c r="L207" s="34">
        <f t="shared" si="2"/>
        <v>4.95</v>
      </c>
      <c r="M207" s="34"/>
      <c r="N207" s="9"/>
      <c r="O207" s="9"/>
      <c r="P207" s="47"/>
      <c r="Q207" s="48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 t="s">
        <v>613</v>
      </c>
      <c r="J208" s="33">
        <v>5.0</v>
      </c>
      <c r="K208" s="33">
        <v>5.0</v>
      </c>
      <c r="L208" s="34">
        <f t="shared" si="2"/>
        <v>7.63</v>
      </c>
      <c r="M208" s="34"/>
      <c r="N208" s="9"/>
      <c r="O208" s="9"/>
      <c r="P208" s="47"/>
      <c r="Q208" s="48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 t="s">
        <v>614</v>
      </c>
      <c r="J209" s="33">
        <v>2.0</v>
      </c>
      <c r="K209" s="33">
        <v>5.0</v>
      </c>
      <c r="L209" s="34">
        <f t="shared" si="2"/>
        <v>4.42</v>
      </c>
      <c r="M209" s="34"/>
      <c r="N209" s="9"/>
      <c r="O209" s="9"/>
      <c r="P209" s="47"/>
      <c r="Q209" s="48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 t="s">
        <v>615</v>
      </c>
      <c r="J210" s="33">
        <v>7.0</v>
      </c>
      <c r="K210" s="33">
        <v>2.0</v>
      </c>
      <c r="L210" s="34">
        <f t="shared" si="2"/>
        <v>7.33</v>
      </c>
      <c r="M210" s="34"/>
      <c r="N210" s="9"/>
      <c r="O210" s="9"/>
      <c r="P210" s="47"/>
      <c r="Q210" s="48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 t="s">
        <v>616</v>
      </c>
      <c r="J211" s="33">
        <v>3.0</v>
      </c>
      <c r="K211" s="33">
        <v>1.0</v>
      </c>
      <c r="L211" s="34">
        <f t="shared" si="2"/>
        <v>3.09</v>
      </c>
      <c r="M211" s="34"/>
      <c r="N211" s="9"/>
      <c r="O211" s="9"/>
      <c r="P211" s="47"/>
      <c r="Q211" s="48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 t="s">
        <v>617</v>
      </c>
      <c r="J212" s="33">
        <v>4.0</v>
      </c>
      <c r="K212" s="33">
        <v>5.0</v>
      </c>
      <c r="L212" s="34">
        <f t="shared" si="2"/>
        <v>6.36</v>
      </c>
      <c r="M212" s="34"/>
      <c r="N212" s="9"/>
      <c r="O212" s="9"/>
      <c r="P212" s="47"/>
      <c r="Q212" s="48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 t="s">
        <v>618</v>
      </c>
      <c r="J213" s="33">
        <v>3.0</v>
      </c>
      <c r="K213" s="33">
        <v>5.0</v>
      </c>
      <c r="L213" s="34">
        <f t="shared" si="2"/>
        <v>5.31</v>
      </c>
      <c r="M213" s="34"/>
      <c r="N213" s="9"/>
      <c r="O213" s="9"/>
      <c r="P213" s="47"/>
      <c r="Q213" s="48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 t="s">
        <v>619</v>
      </c>
      <c r="J214" s="33">
        <v>3.0</v>
      </c>
      <c r="K214" s="33">
        <v>5.0</v>
      </c>
      <c r="L214" s="34">
        <f t="shared" si="2"/>
        <v>5.31</v>
      </c>
      <c r="M214" s="34"/>
      <c r="N214" s="9"/>
      <c r="O214" s="9"/>
      <c r="P214" s="47"/>
      <c r="Q214" s="48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 t="s">
        <v>620</v>
      </c>
      <c r="J215" s="33">
        <v>2.0</v>
      </c>
      <c r="K215" s="33">
        <v>2.0</v>
      </c>
      <c r="L215" s="34">
        <f t="shared" si="2"/>
        <v>2.97</v>
      </c>
      <c r="M215" s="34"/>
      <c r="N215" s="9"/>
      <c r="O215" s="9"/>
      <c r="P215" s="47"/>
      <c r="Q215" s="48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 t="s">
        <v>621</v>
      </c>
      <c r="J216" s="33">
        <v>4.0</v>
      </c>
      <c r="K216" s="33">
        <v>2.0</v>
      </c>
      <c r="L216" s="34">
        <f t="shared" si="2"/>
        <v>4.26</v>
      </c>
      <c r="M216" s="34"/>
      <c r="N216" s="9"/>
      <c r="O216" s="9"/>
      <c r="P216" s="47"/>
      <c r="Q216" s="48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 t="s">
        <v>622</v>
      </c>
      <c r="J217" s="33">
        <v>5.0</v>
      </c>
      <c r="K217" s="33">
        <v>3.0</v>
      </c>
      <c r="L217" s="34">
        <f t="shared" si="2"/>
        <v>5.94</v>
      </c>
      <c r="M217" s="34"/>
      <c r="N217" s="9"/>
      <c r="O217" s="9"/>
      <c r="P217" s="47"/>
      <c r="Q217" s="48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 t="s">
        <v>623</v>
      </c>
      <c r="J218" s="33">
        <v>7.0</v>
      </c>
      <c r="K218" s="33">
        <v>2.0</v>
      </c>
      <c r="L218" s="34">
        <f t="shared" si="2"/>
        <v>7.33</v>
      </c>
      <c r="M218" s="34"/>
      <c r="N218" s="9"/>
      <c r="O218" s="9"/>
      <c r="P218" s="47"/>
      <c r="Q218" s="48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 t="s">
        <v>624</v>
      </c>
      <c r="J219" s="33">
        <v>1.0</v>
      </c>
      <c r="K219" s="33">
        <v>5.0</v>
      </c>
      <c r="L219" s="34">
        <f t="shared" si="2"/>
        <v>3.69</v>
      </c>
      <c r="M219" s="34"/>
      <c r="N219" s="9"/>
      <c r="O219" s="9"/>
      <c r="P219" s="47"/>
      <c r="Q219" s="48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 t="s">
        <v>625</v>
      </c>
      <c r="J220" s="33">
        <v>3.0</v>
      </c>
      <c r="K220" s="33">
        <v>1.0</v>
      </c>
      <c r="L220" s="34">
        <f t="shared" si="2"/>
        <v>3.09</v>
      </c>
      <c r="M220" s="34"/>
      <c r="N220" s="9"/>
      <c r="O220" s="9"/>
      <c r="P220" s="47"/>
      <c r="Q220" s="48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 t="s">
        <v>626</v>
      </c>
      <c r="J221" s="33">
        <v>2.0</v>
      </c>
      <c r="K221" s="33">
        <v>3.0</v>
      </c>
      <c r="L221" s="34">
        <f t="shared" si="2"/>
        <v>3.43</v>
      </c>
      <c r="M221" s="34"/>
      <c r="N221" s="9"/>
      <c r="O221" s="9"/>
      <c r="P221" s="47"/>
      <c r="Q221" s="48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 t="s">
        <v>627</v>
      </c>
      <c r="J222" s="33">
        <v>4.0</v>
      </c>
      <c r="K222" s="33">
        <v>5.0</v>
      </c>
      <c r="L222" s="34">
        <f t="shared" si="2"/>
        <v>6.36</v>
      </c>
      <c r="M222" s="34"/>
      <c r="N222" s="9"/>
      <c r="O222" s="9"/>
      <c r="P222" s="47"/>
      <c r="Q222" s="48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 t="s">
        <v>628</v>
      </c>
      <c r="J223" s="33">
        <v>5.0</v>
      </c>
      <c r="K223" s="33">
        <v>4.0</v>
      </c>
      <c r="L223" s="34">
        <f t="shared" si="2"/>
        <v>7.05</v>
      </c>
      <c r="M223" s="34"/>
      <c r="N223" s="9"/>
      <c r="O223" s="9"/>
      <c r="P223" s="47"/>
      <c r="Q223" s="48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 t="s">
        <v>629</v>
      </c>
      <c r="J224" s="33">
        <v>1.0</v>
      </c>
      <c r="K224" s="33">
        <v>1.0</v>
      </c>
      <c r="L224" s="34">
        <f t="shared" si="2"/>
        <v>2.16</v>
      </c>
      <c r="M224" s="34"/>
      <c r="N224" s="9"/>
      <c r="O224" s="9"/>
      <c r="P224" s="47"/>
      <c r="Q224" s="48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 t="s">
        <v>630</v>
      </c>
      <c r="J225" s="33">
        <v>4.0</v>
      </c>
      <c r="K225" s="33">
        <v>3.0</v>
      </c>
      <c r="L225" s="34">
        <f t="shared" si="2"/>
        <v>4.95</v>
      </c>
      <c r="M225" s="34"/>
      <c r="N225" s="9"/>
      <c r="O225" s="9"/>
      <c r="P225" s="47"/>
      <c r="Q225" s="48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 t="s">
        <v>631</v>
      </c>
      <c r="J226" s="33">
        <v>6.0</v>
      </c>
      <c r="K226" s="33">
        <v>1.0</v>
      </c>
      <c r="L226" s="34">
        <f t="shared" si="2"/>
        <v>5.31</v>
      </c>
      <c r="M226" s="34"/>
      <c r="N226" s="9"/>
      <c r="O226" s="9"/>
      <c r="P226" s="47"/>
      <c r="Q226" s="48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 t="s">
        <v>632</v>
      </c>
      <c r="J227" s="33">
        <v>7.0</v>
      </c>
      <c r="K227" s="33">
        <v>3.0</v>
      </c>
      <c r="L227" s="34">
        <f t="shared" si="2"/>
        <v>8.54</v>
      </c>
      <c r="M227" s="34"/>
      <c r="N227" s="9"/>
      <c r="O227" s="9"/>
      <c r="P227" s="47"/>
      <c r="Q227" s="48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 t="s">
        <v>633</v>
      </c>
      <c r="J228" s="33">
        <v>8.0</v>
      </c>
      <c r="K228" s="33">
        <v>1.0</v>
      </c>
      <c r="L228" s="34">
        <f t="shared" si="2"/>
        <v>7.63</v>
      </c>
      <c r="M228" s="34"/>
      <c r="N228" s="9"/>
      <c r="O228" s="9"/>
      <c r="P228" s="47"/>
      <c r="Q228" s="48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 t="s">
        <v>634</v>
      </c>
      <c r="J229" s="33">
        <v>8.0</v>
      </c>
      <c r="K229" s="33">
        <v>3.0</v>
      </c>
      <c r="L229" s="34">
        <f t="shared" si="2"/>
        <v>10.24</v>
      </c>
      <c r="M229" s="34"/>
      <c r="N229" s="9"/>
      <c r="O229" s="9"/>
      <c r="P229" s="47"/>
      <c r="Q229" s="48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 t="s">
        <v>635</v>
      </c>
      <c r="J230" s="33">
        <v>4.0</v>
      </c>
      <c r="K230" s="33">
        <v>4.0</v>
      </c>
      <c r="L230" s="34">
        <f t="shared" si="2"/>
        <v>5.88</v>
      </c>
      <c r="M230" s="34"/>
      <c r="N230" s="9"/>
      <c r="O230" s="9"/>
      <c r="P230" s="47"/>
      <c r="Q230" s="48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 t="s">
        <v>636</v>
      </c>
      <c r="J231" s="33">
        <v>3.0</v>
      </c>
      <c r="K231" s="33">
        <v>4.0</v>
      </c>
      <c r="L231" s="34">
        <f t="shared" si="2"/>
        <v>4.91</v>
      </c>
      <c r="M231" s="34"/>
      <c r="N231" s="9"/>
      <c r="O231" s="9"/>
      <c r="P231" s="47"/>
      <c r="Q231" s="48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 t="s">
        <v>637</v>
      </c>
      <c r="J232" s="33">
        <v>3.0</v>
      </c>
      <c r="K232" s="33">
        <v>4.0</v>
      </c>
      <c r="L232" s="34">
        <f t="shared" si="2"/>
        <v>4.91</v>
      </c>
      <c r="M232" s="34"/>
      <c r="N232" s="9"/>
      <c r="O232" s="9"/>
      <c r="P232" s="47"/>
      <c r="Q232" s="48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 t="s">
        <v>638</v>
      </c>
      <c r="J233" s="33">
        <v>7.0</v>
      </c>
      <c r="K233" s="33">
        <v>5.0</v>
      </c>
      <c r="L233" s="34">
        <f t="shared" si="2"/>
        <v>10.97</v>
      </c>
      <c r="M233" s="34"/>
      <c r="N233" s="9"/>
      <c r="O233" s="9"/>
      <c r="P233" s="47"/>
      <c r="Q233" s="48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 t="s">
        <v>639</v>
      </c>
      <c r="J234" s="33">
        <v>8.0</v>
      </c>
      <c r="K234" s="33">
        <v>1.0</v>
      </c>
      <c r="L234" s="34">
        <f t="shared" si="2"/>
        <v>7.63</v>
      </c>
      <c r="M234" s="34"/>
      <c r="N234" s="9"/>
      <c r="O234" s="9"/>
      <c r="P234" s="47"/>
      <c r="Q234" s="48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 t="s">
        <v>640</v>
      </c>
      <c r="J235" s="33">
        <v>6.0</v>
      </c>
      <c r="K235" s="33">
        <v>4.0</v>
      </c>
      <c r="L235" s="34">
        <f t="shared" si="2"/>
        <v>8.46</v>
      </c>
      <c r="M235" s="34"/>
      <c r="N235" s="9"/>
      <c r="O235" s="9"/>
      <c r="P235" s="47"/>
      <c r="Q235" s="48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 t="s">
        <v>641</v>
      </c>
      <c r="J236" s="33">
        <v>8.0</v>
      </c>
      <c r="K236" s="33">
        <v>2.0</v>
      </c>
      <c r="L236" s="34">
        <f t="shared" si="2"/>
        <v>8.78</v>
      </c>
      <c r="M236" s="34"/>
      <c r="N236" s="9"/>
      <c r="O236" s="9"/>
      <c r="P236" s="47"/>
      <c r="Q236" s="48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 t="s">
        <v>642</v>
      </c>
      <c r="J237" s="33">
        <v>2.0</v>
      </c>
      <c r="K237" s="33">
        <v>3.0</v>
      </c>
      <c r="L237" s="34">
        <f t="shared" si="2"/>
        <v>3.43</v>
      </c>
      <c r="M237" s="34"/>
      <c r="N237" s="9"/>
      <c r="O237" s="9"/>
      <c r="P237" s="47"/>
      <c r="Q237" s="48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 t="s">
        <v>643</v>
      </c>
      <c r="J238" s="33">
        <v>7.0</v>
      </c>
      <c r="K238" s="33">
        <v>4.0</v>
      </c>
      <c r="L238" s="34">
        <f t="shared" si="2"/>
        <v>10.16</v>
      </c>
      <c r="M238" s="34"/>
      <c r="N238" s="9"/>
      <c r="O238" s="9"/>
      <c r="P238" s="47"/>
      <c r="Q238" s="48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 t="s">
        <v>644</v>
      </c>
      <c r="J239" s="33">
        <v>3.0</v>
      </c>
      <c r="K239" s="33">
        <v>5.0</v>
      </c>
      <c r="L239" s="34">
        <f t="shared" si="2"/>
        <v>5.31</v>
      </c>
      <c r="M239" s="34"/>
      <c r="N239" s="9"/>
      <c r="O239" s="9"/>
      <c r="P239" s="47"/>
      <c r="Q239" s="48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 t="s">
        <v>645</v>
      </c>
      <c r="J240" s="33">
        <v>3.0</v>
      </c>
      <c r="K240" s="33">
        <v>3.0</v>
      </c>
      <c r="L240" s="34">
        <f t="shared" si="2"/>
        <v>4.12</v>
      </c>
      <c r="M240" s="34"/>
      <c r="N240" s="9"/>
      <c r="O240" s="9"/>
      <c r="P240" s="47"/>
      <c r="Q240" s="48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 t="s">
        <v>646</v>
      </c>
      <c r="J241" s="33">
        <v>4.0</v>
      </c>
      <c r="K241" s="33">
        <v>1.0</v>
      </c>
      <c r="L241" s="34">
        <f t="shared" si="2"/>
        <v>3.69</v>
      </c>
      <c r="M241" s="34"/>
      <c r="N241" s="9"/>
      <c r="O241" s="9"/>
      <c r="P241" s="47"/>
      <c r="Q241" s="48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 t="s">
        <v>647</v>
      </c>
      <c r="J242" s="33">
        <v>4.0</v>
      </c>
      <c r="K242" s="33">
        <v>5.0</v>
      </c>
      <c r="L242" s="34">
        <f t="shared" si="2"/>
        <v>6.36</v>
      </c>
      <c r="M242" s="34"/>
      <c r="N242" s="9"/>
      <c r="O242" s="9"/>
      <c r="P242" s="47"/>
      <c r="Q242" s="48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 t="s">
        <v>648</v>
      </c>
      <c r="J243" s="33">
        <v>4.0</v>
      </c>
      <c r="K243" s="33">
        <v>4.0</v>
      </c>
      <c r="L243" s="34">
        <f t="shared" si="2"/>
        <v>5.88</v>
      </c>
      <c r="M243" s="34"/>
      <c r="N243" s="9"/>
      <c r="O243" s="9"/>
      <c r="P243" s="47"/>
      <c r="Q243" s="48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 t="s">
        <v>649</v>
      </c>
      <c r="J244" s="33">
        <v>5.0</v>
      </c>
      <c r="K244" s="33">
        <v>5.0</v>
      </c>
      <c r="L244" s="34">
        <f t="shared" si="2"/>
        <v>7.63</v>
      </c>
      <c r="M244" s="34"/>
      <c r="N244" s="9"/>
      <c r="O244" s="9"/>
      <c r="P244" s="47"/>
      <c r="Q244" s="48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 t="s">
        <v>650</v>
      </c>
      <c r="J245" s="33">
        <v>2.0</v>
      </c>
      <c r="K245" s="33">
        <v>5.0</v>
      </c>
      <c r="L245" s="34">
        <f t="shared" si="2"/>
        <v>4.42</v>
      </c>
      <c r="M245" s="34"/>
      <c r="N245" s="9"/>
      <c r="O245" s="9"/>
      <c r="P245" s="47"/>
      <c r="Q245" s="48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 t="s">
        <v>651</v>
      </c>
      <c r="J246" s="33">
        <v>8.0</v>
      </c>
      <c r="K246" s="33">
        <v>1.0</v>
      </c>
      <c r="L246" s="34">
        <f t="shared" si="2"/>
        <v>7.63</v>
      </c>
      <c r="M246" s="34"/>
      <c r="N246" s="9"/>
      <c r="O246" s="9"/>
      <c r="P246" s="47"/>
      <c r="Q246" s="48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 t="s">
        <v>652</v>
      </c>
      <c r="J247" s="33">
        <v>1.0</v>
      </c>
      <c r="K247" s="33">
        <v>2.0</v>
      </c>
      <c r="L247" s="34">
        <f t="shared" si="2"/>
        <v>2.48</v>
      </c>
      <c r="M247" s="34"/>
      <c r="N247" s="9"/>
      <c r="O247" s="9"/>
      <c r="P247" s="47"/>
      <c r="Q247" s="48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 t="s">
        <v>653</v>
      </c>
      <c r="J248" s="33">
        <v>6.0</v>
      </c>
      <c r="K248" s="33">
        <v>3.0</v>
      </c>
      <c r="L248" s="34">
        <f t="shared" si="2"/>
        <v>7.13</v>
      </c>
      <c r="M248" s="34"/>
      <c r="N248" s="9"/>
      <c r="O248" s="9"/>
      <c r="P248" s="47"/>
      <c r="Q248" s="48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 t="s">
        <v>654</v>
      </c>
      <c r="J249" s="33">
        <v>8.0</v>
      </c>
      <c r="K249" s="33">
        <v>3.0</v>
      </c>
      <c r="L249" s="34">
        <f t="shared" si="2"/>
        <v>10.24</v>
      </c>
      <c r="M249" s="34"/>
      <c r="N249" s="9"/>
      <c r="O249" s="9"/>
      <c r="P249" s="47"/>
      <c r="Q249" s="48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 t="s">
        <v>655</v>
      </c>
      <c r="J250" s="33">
        <v>3.0</v>
      </c>
      <c r="K250" s="33">
        <v>4.0</v>
      </c>
      <c r="L250" s="34">
        <f t="shared" si="2"/>
        <v>4.91</v>
      </c>
      <c r="M250" s="34"/>
      <c r="N250" s="9"/>
      <c r="O250" s="9"/>
      <c r="P250" s="47"/>
      <c r="Q250" s="48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 t="s">
        <v>656</v>
      </c>
      <c r="J251" s="33">
        <v>5.0</v>
      </c>
      <c r="K251" s="33">
        <v>5.0</v>
      </c>
      <c r="L251" s="34">
        <f t="shared" si="2"/>
        <v>7.63</v>
      </c>
      <c r="M251" s="34"/>
      <c r="N251" s="9"/>
      <c r="O251" s="9"/>
      <c r="P251" s="47"/>
      <c r="Q251" s="48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 t="s">
        <v>657</v>
      </c>
      <c r="J252" s="33">
        <v>6.0</v>
      </c>
      <c r="K252" s="33">
        <v>2.0</v>
      </c>
      <c r="L252" s="34">
        <f t="shared" si="2"/>
        <v>6.12</v>
      </c>
      <c r="M252" s="34"/>
      <c r="N252" s="9"/>
      <c r="O252" s="9"/>
      <c r="P252" s="47"/>
      <c r="Q252" s="48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 t="s">
        <v>658</v>
      </c>
      <c r="J253" s="33">
        <v>7.0</v>
      </c>
      <c r="K253" s="33">
        <v>5.0</v>
      </c>
      <c r="L253" s="34">
        <f t="shared" si="2"/>
        <v>10.97</v>
      </c>
      <c r="M253" s="34"/>
      <c r="N253" s="9"/>
      <c r="O253" s="9"/>
      <c r="P253" s="47"/>
      <c r="Q253" s="48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 t="s">
        <v>659</v>
      </c>
      <c r="J254" s="33">
        <v>1.0</v>
      </c>
      <c r="K254" s="33">
        <v>1.0</v>
      </c>
      <c r="L254" s="34">
        <f t="shared" si="2"/>
        <v>2.16</v>
      </c>
      <c r="M254" s="34"/>
      <c r="N254" s="9"/>
      <c r="O254" s="9"/>
      <c r="P254" s="47"/>
      <c r="Q254" s="48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 t="s">
        <v>660</v>
      </c>
      <c r="J255" s="33">
        <v>8.0</v>
      </c>
      <c r="K255" s="33">
        <v>3.0</v>
      </c>
      <c r="L255" s="34">
        <f t="shared" si="2"/>
        <v>10.24</v>
      </c>
      <c r="M255" s="34"/>
      <c r="N255" s="9"/>
      <c r="O255" s="9"/>
      <c r="P255" s="47"/>
      <c r="Q255" s="48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 t="s">
        <v>661</v>
      </c>
      <c r="J256" s="33">
        <v>2.0</v>
      </c>
      <c r="K256" s="33">
        <v>2.0</v>
      </c>
      <c r="L256" s="34">
        <f t="shared" si="2"/>
        <v>2.97</v>
      </c>
      <c r="M256" s="34"/>
      <c r="N256" s="9"/>
      <c r="O256" s="9"/>
      <c r="P256" s="47"/>
      <c r="Q256" s="48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 t="s">
        <v>662</v>
      </c>
      <c r="J257" s="33">
        <v>4.0</v>
      </c>
      <c r="K257" s="33">
        <v>4.0</v>
      </c>
      <c r="L257" s="34">
        <f t="shared" si="2"/>
        <v>5.88</v>
      </c>
      <c r="M257" s="34"/>
      <c r="N257" s="9"/>
      <c r="O257" s="9"/>
      <c r="P257" s="47"/>
      <c r="Q257" s="48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 t="s">
        <v>663</v>
      </c>
      <c r="J258" s="33">
        <v>6.0</v>
      </c>
      <c r="K258" s="33">
        <v>5.0</v>
      </c>
      <c r="L258" s="34">
        <f t="shared" si="2"/>
        <v>9.15</v>
      </c>
      <c r="M258" s="34"/>
      <c r="N258" s="9"/>
      <c r="O258" s="9"/>
      <c r="P258" s="47"/>
      <c r="Q258" s="48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 t="s">
        <v>664</v>
      </c>
      <c r="J259" s="33">
        <v>2.0</v>
      </c>
      <c r="K259" s="33">
        <v>5.0</v>
      </c>
      <c r="L259" s="34">
        <f t="shared" si="2"/>
        <v>4.42</v>
      </c>
      <c r="M259" s="34"/>
      <c r="N259" s="9"/>
      <c r="O259" s="9"/>
      <c r="P259" s="47"/>
      <c r="Q259" s="48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 t="s">
        <v>665</v>
      </c>
      <c r="J260" s="33">
        <v>6.0</v>
      </c>
      <c r="K260" s="33">
        <v>4.0</v>
      </c>
      <c r="L260" s="34">
        <f t="shared" si="2"/>
        <v>8.46</v>
      </c>
      <c r="M260" s="34"/>
      <c r="N260" s="9"/>
      <c r="O260" s="9"/>
      <c r="P260" s="47"/>
      <c r="Q260" s="48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 t="s">
        <v>666</v>
      </c>
      <c r="J261" s="33">
        <v>5.0</v>
      </c>
      <c r="K261" s="33">
        <v>5.0</v>
      </c>
      <c r="L261" s="34">
        <f t="shared" si="2"/>
        <v>7.63</v>
      </c>
      <c r="M261" s="34"/>
      <c r="N261" s="9"/>
      <c r="O261" s="9"/>
      <c r="P261" s="47"/>
      <c r="Q261" s="48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 t="s">
        <v>667</v>
      </c>
      <c r="J262" s="33">
        <v>2.0</v>
      </c>
      <c r="K262" s="33">
        <v>4.0</v>
      </c>
      <c r="L262" s="34">
        <f t="shared" si="2"/>
        <v>4.1</v>
      </c>
      <c r="M262" s="34"/>
      <c r="N262" s="9"/>
      <c r="O262" s="9"/>
      <c r="P262" s="47"/>
      <c r="Q262" s="48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 t="s">
        <v>668</v>
      </c>
      <c r="J263" s="33">
        <v>6.0</v>
      </c>
      <c r="K263" s="33">
        <v>3.0</v>
      </c>
      <c r="L263" s="34">
        <f t="shared" si="2"/>
        <v>7.13</v>
      </c>
      <c r="M263" s="34"/>
      <c r="N263" s="9"/>
      <c r="O263" s="9"/>
      <c r="P263" s="47"/>
      <c r="Q263" s="48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 t="s">
        <v>669</v>
      </c>
      <c r="J264" s="33">
        <v>1.0</v>
      </c>
      <c r="K264" s="33">
        <v>4.0</v>
      </c>
      <c r="L264" s="34">
        <f t="shared" si="2"/>
        <v>3.41</v>
      </c>
      <c r="M264" s="34"/>
      <c r="N264" s="9"/>
      <c r="O264" s="9"/>
      <c r="P264" s="47"/>
      <c r="Q264" s="48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 t="s">
        <v>670</v>
      </c>
      <c r="J265" s="33">
        <v>2.0</v>
      </c>
      <c r="K265" s="33">
        <v>3.0</v>
      </c>
      <c r="L265" s="34">
        <f t="shared" si="2"/>
        <v>3.43</v>
      </c>
      <c r="M265" s="34"/>
      <c r="N265" s="9"/>
      <c r="O265" s="9"/>
      <c r="P265" s="47"/>
      <c r="Q265" s="48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 t="s">
        <v>671</v>
      </c>
      <c r="J266" s="33">
        <v>6.0</v>
      </c>
      <c r="K266" s="33">
        <v>2.0</v>
      </c>
      <c r="L266" s="34">
        <f t="shared" si="2"/>
        <v>6.12</v>
      </c>
      <c r="M266" s="34"/>
      <c r="N266" s="9"/>
      <c r="O266" s="9"/>
      <c r="P266" s="47"/>
      <c r="Q266" s="48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 t="s">
        <v>672</v>
      </c>
      <c r="J267" s="33">
        <v>8.0</v>
      </c>
      <c r="K267" s="33">
        <v>3.0</v>
      </c>
      <c r="L267" s="34">
        <f t="shared" si="2"/>
        <v>10.24</v>
      </c>
      <c r="M267" s="34"/>
      <c r="N267" s="9"/>
      <c r="O267" s="9"/>
      <c r="P267" s="47"/>
      <c r="Q267" s="48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 t="s">
        <v>673</v>
      </c>
      <c r="J268" s="33">
        <v>3.0</v>
      </c>
      <c r="K268" s="33">
        <v>4.0</v>
      </c>
      <c r="L268" s="34">
        <f t="shared" si="2"/>
        <v>4.91</v>
      </c>
      <c r="M268" s="34"/>
      <c r="N268" s="9"/>
      <c r="O268" s="9"/>
      <c r="P268" s="47"/>
      <c r="Q268" s="48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 t="s">
        <v>674</v>
      </c>
      <c r="J269" s="33">
        <v>6.0</v>
      </c>
      <c r="K269" s="33">
        <v>5.0</v>
      </c>
      <c r="L269" s="34">
        <f t="shared" si="2"/>
        <v>9.15</v>
      </c>
      <c r="M269" s="34"/>
      <c r="N269" s="9"/>
      <c r="O269" s="9"/>
      <c r="P269" s="47"/>
      <c r="Q269" s="48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 t="s">
        <v>675</v>
      </c>
      <c r="J270" s="33">
        <v>6.0</v>
      </c>
      <c r="K270" s="33">
        <v>4.0</v>
      </c>
      <c r="L270" s="34">
        <f t="shared" si="2"/>
        <v>8.46</v>
      </c>
      <c r="M270" s="34"/>
      <c r="N270" s="9"/>
      <c r="O270" s="9"/>
      <c r="P270" s="47"/>
      <c r="Q270" s="48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 t="s">
        <v>676</v>
      </c>
      <c r="J271" s="33">
        <v>6.0</v>
      </c>
      <c r="K271" s="33">
        <v>5.0</v>
      </c>
      <c r="L271" s="34">
        <f t="shared" si="2"/>
        <v>9.15</v>
      </c>
      <c r="M271" s="34"/>
      <c r="N271" s="9"/>
      <c r="O271" s="9"/>
      <c r="P271" s="47"/>
      <c r="Q271" s="48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 t="s">
        <v>677</v>
      </c>
      <c r="J272" s="33">
        <v>1.0</v>
      </c>
      <c r="K272" s="33">
        <v>2.0</v>
      </c>
      <c r="L272" s="34">
        <f t="shared" si="2"/>
        <v>2.48</v>
      </c>
      <c r="M272" s="34"/>
      <c r="N272" s="9"/>
      <c r="O272" s="9"/>
      <c r="P272" s="47"/>
      <c r="Q272" s="48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 t="s">
        <v>678</v>
      </c>
      <c r="J273" s="33">
        <v>1.0</v>
      </c>
      <c r="K273" s="33">
        <v>4.0</v>
      </c>
      <c r="L273" s="34">
        <f t="shared" si="2"/>
        <v>3.41</v>
      </c>
      <c r="M273" s="34"/>
      <c r="N273" s="9"/>
      <c r="O273" s="9"/>
      <c r="P273" s="47"/>
      <c r="Q273" s="48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 t="s">
        <v>679</v>
      </c>
      <c r="J274" s="33">
        <v>3.0</v>
      </c>
      <c r="K274" s="33">
        <v>3.0</v>
      </c>
      <c r="L274" s="34">
        <f t="shared" si="2"/>
        <v>4.12</v>
      </c>
      <c r="M274" s="34"/>
      <c r="N274" s="9"/>
      <c r="O274" s="9"/>
      <c r="P274" s="47"/>
      <c r="Q274" s="48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 t="s">
        <v>680</v>
      </c>
      <c r="J275" s="33">
        <v>8.0</v>
      </c>
      <c r="K275" s="33">
        <v>1.0</v>
      </c>
      <c r="L275" s="34">
        <f t="shared" si="2"/>
        <v>7.63</v>
      </c>
      <c r="M275" s="34"/>
      <c r="N275" s="9"/>
      <c r="O275" s="9"/>
      <c r="P275" s="47"/>
      <c r="Q275" s="48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 t="s">
        <v>681</v>
      </c>
      <c r="J276" s="33">
        <v>2.0</v>
      </c>
      <c r="K276" s="33">
        <v>3.0</v>
      </c>
      <c r="L276" s="34">
        <f t="shared" si="2"/>
        <v>3.43</v>
      </c>
      <c r="M276" s="34"/>
      <c r="N276" s="9"/>
      <c r="O276" s="9"/>
      <c r="P276" s="47"/>
      <c r="Q276" s="48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 t="s">
        <v>682</v>
      </c>
      <c r="J277" s="33">
        <v>2.0</v>
      </c>
      <c r="K277" s="33">
        <v>2.0</v>
      </c>
      <c r="L277" s="34">
        <f t="shared" si="2"/>
        <v>2.97</v>
      </c>
      <c r="M277" s="34"/>
      <c r="N277" s="9"/>
      <c r="O277" s="9"/>
      <c r="P277" s="47"/>
      <c r="Q277" s="48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 t="s">
        <v>683</v>
      </c>
      <c r="J278" s="33">
        <v>5.0</v>
      </c>
      <c r="K278" s="33">
        <v>4.0</v>
      </c>
      <c r="L278" s="34">
        <f t="shared" si="2"/>
        <v>7.05</v>
      </c>
      <c r="M278" s="34"/>
      <c r="N278" s="9"/>
      <c r="O278" s="9"/>
      <c r="P278" s="47"/>
      <c r="Q278" s="48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 t="s">
        <v>684</v>
      </c>
      <c r="J279" s="33">
        <v>3.0</v>
      </c>
      <c r="K279" s="33">
        <v>1.0</v>
      </c>
      <c r="L279" s="34">
        <f t="shared" si="2"/>
        <v>3.09</v>
      </c>
      <c r="M279" s="34"/>
      <c r="N279" s="9"/>
      <c r="O279" s="9"/>
      <c r="P279" s="47"/>
      <c r="Q279" s="48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 t="s">
        <v>685</v>
      </c>
      <c r="J280" s="33">
        <v>2.0</v>
      </c>
      <c r="K280" s="33">
        <v>3.0</v>
      </c>
      <c r="L280" s="34">
        <f t="shared" si="2"/>
        <v>3.43</v>
      </c>
      <c r="M280" s="34"/>
      <c r="N280" s="9"/>
      <c r="O280" s="9"/>
      <c r="P280" s="47"/>
      <c r="Q280" s="48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 t="s">
        <v>686</v>
      </c>
      <c r="J281" s="33">
        <v>8.0</v>
      </c>
      <c r="K281" s="33">
        <v>4.0</v>
      </c>
      <c r="L281" s="34">
        <f t="shared" si="2"/>
        <v>12.18</v>
      </c>
      <c r="M281" s="34"/>
      <c r="N281" s="9"/>
      <c r="O281" s="9"/>
      <c r="P281" s="47"/>
      <c r="Q281" s="48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 t="s">
        <v>687</v>
      </c>
      <c r="J282" s="33">
        <v>2.0</v>
      </c>
      <c r="K282" s="33">
        <v>2.0</v>
      </c>
      <c r="L282" s="34">
        <f t="shared" si="2"/>
        <v>2.97</v>
      </c>
      <c r="M282" s="34"/>
      <c r="N282" s="9"/>
      <c r="O282" s="9"/>
      <c r="P282" s="47"/>
      <c r="Q282" s="48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 t="s">
        <v>688</v>
      </c>
      <c r="J283" s="33">
        <v>1.0</v>
      </c>
      <c r="K283" s="33">
        <v>2.0</v>
      </c>
      <c r="L283" s="34">
        <f t="shared" si="2"/>
        <v>2.48</v>
      </c>
      <c r="M283" s="34"/>
      <c r="N283" s="9"/>
      <c r="O283" s="9"/>
      <c r="P283" s="47"/>
      <c r="Q283" s="48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 t="s">
        <v>689</v>
      </c>
      <c r="J284" s="33">
        <v>6.0</v>
      </c>
      <c r="K284" s="33">
        <v>1.0</v>
      </c>
      <c r="L284" s="34">
        <f t="shared" si="2"/>
        <v>5.31</v>
      </c>
      <c r="M284" s="34"/>
      <c r="N284" s="9"/>
      <c r="O284" s="9"/>
      <c r="P284" s="47"/>
      <c r="Q284" s="48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 t="s">
        <v>690</v>
      </c>
      <c r="J285" s="33">
        <v>6.0</v>
      </c>
      <c r="K285" s="33">
        <v>5.0</v>
      </c>
      <c r="L285" s="34">
        <f t="shared" si="2"/>
        <v>9.15</v>
      </c>
      <c r="M285" s="34"/>
      <c r="N285" s="9"/>
      <c r="O285" s="9"/>
      <c r="P285" s="47"/>
      <c r="Q285" s="48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 t="s">
        <v>691</v>
      </c>
      <c r="J286" s="33">
        <v>8.0</v>
      </c>
      <c r="K286" s="33">
        <v>1.0</v>
      </c>
      <c r="L286" s="34">
        <f t="shared" si="2"/>
        <v>7.63</v>
      </c>
      <c r="M286" s="34"/>
      <c r="N286" s="9"/>
      <c r="O286" s="9"/>
      <c r="P286" s="47"/>
      <c r="Q286" s="48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 t="s">
        <v>692</v>
      </c>
      <c r="J287" s="33">
        <v>5.0</v>
      </c>
      <c r="K287" s="33">
        <v>1.0</v>
      </c>
      <c r="L287" s="34">
        <f t="shared" si="2"/>
        <v>4.42</v>
      </c>
      <c r="M287" s="34"/>
      <c r="N287" s="9"/>
      <c r="O287" s="9"/>
      <c r="P287" s="47"/>
      <c r="Q287" s="48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 t="s">
        <v>693</v>
      </c>
      <c r="J288" s="33">
        <v>3.0</v>
      </c>
      <c r="K288" s="33">
        <v>1.0</v>
      </c>
      <c r="L288" s="34">
        <f t="shared" si="2"/>
        <v>3.09</v>
      </c>
      <c r="M288" s="34"/>
      <c r="N288" s="9"/>
      <c r="O288" s="9"/>
      <c r="P288" s="47"/>
      <c r="Q288" s="48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 t="s">
        <v>694</v>
      </c>
      <c r="J289" s="33">
        <v>1.0</v>
      </c>
      <c r="K289" s="33">
        <v>4.0</v>
      </c>
      <c r="L289" s="34">
        <f t="shared" si="2"/>
        <v>3.41</v>
      </c>
      <c r="M289" s="34"/>
      <c r="N289" s="9"/>
      <c r="O289" s="9"/>
      <c r="P289" s="47"/>
      <c r="Q289" s="48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 t="s">
        <v>695</v>
      </c>
      <c r="J290" s="33">
        <v>5.0</v>
      </c>
      <c r="K290" s="33">
        <v>2.0</v>
      </c>
      <c r="L290" s="34">
        <f t="shared" si="2"/>
        <v>5.11</v>
      </c>
      <c r="M290" s="34"/>
      <c r="N290" s="9"/>
      <c r="O290" s="9"/>
      <c r="P290" s="47"/>
      <c r="Q290" s="48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 t="s">
        <v>696</v>
      </c>
      <c r="J291" s="33">
        <v>2.0</v>
      </c>
      <c r="K291" s="33">
        <v>4.0</v>
      </c>
      <c r="L291" s="34">
        <f t="shared" si="2"/>
        <v>4.1</v>
      </c>
      <c r="M291" s="34"/>
      <c r="N291" s="9"/>
      <c r="O291" s="9"/>
      <c r="P291" s="47"/>
      <c r="Q291" s="48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 t="s">
        <v>697</v>
      </c>
      <c r="J292" s="33">
        <v>8.0</v>
      </c>
      <c r="K292" s="33">
        <v>1.0</v>
      </c>
      <c r="L292" s="34">
        <f t="shared" si="2"/>
        <v>7.63</v>
      </c>
      <c r="M292" s="34"/>
      <c r="N292" s="9"/>
      <c r="O292" s="9"/>
      <c r="P292" s="47"/>
      <c r="Q292" s="48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 t="s">
        <v>698</v>
      </c>
      <c r="J293" s="33">
        <v>3.0</v>
      </c>
      <c r="K293" s="33">
        <v>4.0</v>
      </c>
      <c r="L293" s="34">
        <f t="shared" si="2"/>
        <v>4.91</v>
      </c>
      <c r="M293" s="34"/>
      <c r="N293" s="9"/>
      <c r="O293" s="9"/>
      <c r="P293" s="47"/>
      <c r="Q293" s="48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 t="s">
        <v>699</v>
      </c>
      <c r="J294" s="33">
        <v>8.0</v>
      </c>
      <c r="K294" s="33">
        <v>1.0</v>
      </c>
      <c r="L294" s="34">
        <f t="shared" si="2"/>
        <v>7.63</v>
      </c>
      <c r="M294" s="34"/>
      <c r="N294" s="9"/>
      <c r="O294" s="9"/>
      <c r="P294" s="47"/>
      <c r="Q294" s="48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 t="s">
        <v>700</v>
      </c>
      <c r="J295" s="33">
        <v>1.0</v>
      </c>
      <c r="K295" s="33">
        <v>4.0</v>
      </c>
      <c r="L295" s="34">
        <f t="shared" si="2"/>
        <v>3.41</v>
      </c>
      <c r="M295" s="34"/>
      <c r="N295" s="9"/>
      <c r="O295" s="9"/>
      <c r="P295" s="47"/>
      <c r="Q295" s="48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 t="s">
        <v>701</v>
      </c>
      <c r="J296" s="33">
        <v>4.0</v>
      </c>
      <c r="K296" s="33">
        <v>2.0</v>
      </c>
      <c r="L296" s="34">
        <f t="shared" si="2"/>
        <v>4.26</v>
      </c>
      <c r="M296" s="34"/>
      <c r="N296" s="9"/>
      <c r="O296" s="9"/>
      <c r="P296" s="47"/>
      <c r="Q296" s="48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 t="s">
        <v>702</v>
      </c>
      <c r="J297" s="33">
        <v>7.0</v>
      </c>
      <c r="K297" s="33">
        <v>4.0</v>
      </c>
      <c r="L297" s="34">
        <f t="shared" si="2"/>
        <v>10.16</v>
      </c>
      <c r="M297" s="34"/>
      <c r="N297" s="9"/>
      <c r="O297" s="9"/>
      <c r="P297" s="47"/>
      <c r="Q297" s="48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 t="s">
        <v>703</v>
      </c>
      <c r="J298" s="33">
        <v>6.0</v>
      </c>
      <c r="K298" s="33">
        <v>2.0</v>
      </c>
      <c r="L298" s="34">
        <f t="shared" si="2"/>
        <v>6.12</v>
      </c>
      <c r="M298" s="34"/>
      <c r="N298" s="9"/>
      <c r="O298" s="9"/>
      <c r="P298" s="47"/>
      <c r="Q298" s="48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 t="s">
        <v>704</v>
      </c>
      <c r="J299" s="33">
        <v>2.0</v>
      </c>
      <c r="K299" s="33">
        <v>3.0</v>
      </c>
      <c r="L299" s="34">
        <f t="shared" si="2"/>
        <v>3.43</v>
      </c>
      <c r="M299" s="34"/>
      <c r="N299" s="9"/>
      <c r="O299" s="9"/>
      <c r="P299" s="47"/>
      <c r="Q299" s="48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 t="s">
        <v>705</v>
      </c>
      <c r="J300" s="33">
        <v>4.0</v>
      </c>
      <c r="K300" s="33">
        <v>2.0</v>
      </c>
      <c r="L300" s="34">
        <f t="shared" si="2"/>
        <v>4.26</v>
      </c>
      <c r="M300" s="34"/>
      <c r="N300" s="9"/>
      <c r="O300" s="9"/>
      <c r="P300" s="47"/>
      <c r="Q300" s="48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 t="s">
        <v>706</v>
      </c>
      <c r="J301" s="33">
        <v>4.0</v>
      </c>
      <c r="K301" s="33">
        <v>4.0</v>
      </c>
      <c r="L301" s="34">
        <f t="shared" si="2"/>
        <v>5.88</v>
      </c>
      <c r="M301" s="34"/>
      <c r="N301" s="9"/>
      <c r="O301" s="9"/>
      <c r="P301" s="47"/>
      <c r="Q301" s="48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 t="s">
        <v>707</v>
      </c>
      <c r="J302" s="33">
        <v>4.0</v>
      </c>
      <c r="K302" s="33">
        <v>5.0</v>
      </c>
      <c r="L302" s="34">
        <f t="shared" si="2"/>
        <v>6.36</v>
      </c>
      <c r="M302" s="34"/>
      <c r="N302" s="9"/>
      <c r="O302" s="9"/>
      <c r="P302" s="47"/>
      <c r="Q302" s="48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 t="s">
        <v>708</v>
      </c>
      <c r="J303" s="33">
        <v>4.0</v>
      </c>
      <c r="K303" s="33">
        <v>2.0</v>
      </c>
      <c r="L303" s="34">
        <f t="shared" si="2"/>
        <v>4.26</v>
      </c>
      <c r="M303" s="34"/>
      <c r="N303" s="9"/>
      <c r="O303" s="9"/>
      <c r="P303" s="47"/>
      <c r="Q303" s="48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 t="s">
        <v>709</v>
      </c>
      <c r="J304" s="33">
        <v>8.0</v>
      </c>
      <c r="K304" s="33">
        <v>4.0</v>
      </c>
      <c r="L304" s="34">
        <f t="shared" si="2"/>
        <v>12.18</v>
      </c>
      <c r="M304" s="34"/>
      <c r="N304" s="9"/>
      <c r="O304" s="9"/>
      <c r="P304" s="47"/>
      <c r="Q304" s="48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 t="s">
        <v>710</v>
      </c>
      <c r="J305" s="33">
        <v>7.0</v>
      </c>
      <c r="K305" s="33">
        <v>4.0</v>
      </c>
      <c r="L305" s="34">
        <f t="shared" si="2"/>
        <v>10.16</v>
      </c>
      <c r="M305" s="34"/>
      <c r="N305" s="9"/>
      <c r="O305" s="9"/>
      <c r="P305" s="47"/>
      <c r="Q305" s="48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 t="s">
        <v>711</v>
      </c>
      <c r="J306" s="33">
        <v>3.0</v>
      </c>
      <c r="K306" s="33">
        <v>1.0</v>
      </c>
      <c r="L306" s="34">
        <f t="shared" si="2"/>
        <v>3.09</v>
      </c>
      <c r="M306" s="34"/>
      <c r="N306" s="9"/>
      <c r="O306" s="9"/>
      <c r="P306" s="47"/>
      <c r="Q306" s="48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 t="s">
        <v>712</v>
      </c>
      <c r="J307" s="33">
        <v>8.0</v>
      </c>
      <c r="K307" s="33">
        <v>5.0</v>
      </c>
      <c r="L307" s="34">
        <f t="shared" si="2"/>
        <v>13.15</v>
      </c>
      <c r="M307" s="34"/>
      <c r="N307" s="9"/>
      <c r="O307" s="9"/>
      <c r="P307" s="47"/>
      <c r="Q307" s="48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 t="s">
        <v>713</v>
      </c>
      <c r="J308" s="33">
        <v>8.0</v>
      </c>
      <c r="K308" s="33">
        <v>5.0</v>
      </c>
      <c r="L308" s="34">
        <f t="shared" si="2"/>
        <v>13.15</v>
      </c>
      <c r="M308" s="34"/>
      <c r="N308" s="9"/>
      <c r="O308" s="9"/>
      <c r="P308" s="47"/>
      <c r="Q308" s="48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 t="s">
        <v>714</v>
      </c>
      <c r="J309" s="33">
        <v>2.0</v>
      </c>
      <c r="K309" s="33">
        <v>4.0</v>
      </c>
      <c r="L309" s="34">
        <f t="shared" si="2"/>
        <v>4.1</v>
      </c>
      <c r="M309" s="34"/>
      <c r="N309" s="9"/>
      <c r="O309" s="9"/>
      <c r="P309" s="47"/>
      <c r="Q309" s="48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 t="s">
        <v>715</v>
      </c>
      <c r="J310" s="33">
        <v>7.0</v>
      </c>
      <c r="K310" s="33">
        <v>2.0</v>
      </c>
      <c r="L310" s="34">
        <f t="shared" si="2"/>
        <v>7.33</v>
      </c>
      <c r="M310" s="34"/>
      <c r="N310" s="9"/>
      <c r="O310" s="9"/>
      <c r="P310" s="47"/>
      <c r="Q310" s="48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 t="s">
        <v>716</v>
      </c>
      <c r="J311" s="33">
        <v>8.0</v>
      </c>
      <c r="K311" s="33">
        <v>1.0</v>
      </c>
      <c r="L311" s="34">
        <f t="shared" si="2"/>
        <v>7.63</v>
      </c>
      <c r="M311" s="34"/>
      <c r="N311" s="9"/>
      <c r="O311" s="9"/>
      <c r="P311" s="47"/>
      <c r="Q311" s="48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 t="s">
        <v>717</v>
      </c>
      <c r="J312" s="33">
        <v>4.0</v>
      </c>
      <c r="K312" s="33">
        <v>1.0</v>
      </c>
      <c r="L312" s="34">
        <f t="shared" si="2"/>
        <v>3.69</v>
      </c>
      <c r="M312" s="34"/>
      <c r="N312" s="9"/>
      <c r="O312" s="9"/>
      <c r="P312" s="47"/>
      <c r="Q312" s="48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 t="s">
        <v>718</v>
      </c>
      <c r="J313" s="33">
        <v>6.0</v>
      </c>
      <c r="K313" s="33">
        <v>3.0</v>
      </c>
      <c r="L313" s="34">
        <f t="shared" si="2"/>
        <v>7.13</v>
      </c>
      <c r="M313" s="34"/>
      <c r="N313" s="9"/>
      <c r="O313" s="9"/>
      <c r="P313" s="47"/>
      <c r="Q313" s="48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 t="s">
        <v>719</v>
      </c>
      <c r="J314" s="33">
        <v>7.0</v>
      </c>
      <c r="K314" s="33">
        <v>4.0</v>
      </c>
      <c r="L314" s="34">
        <f t="shared" si="2"/>
        <v>10.16</v>
      </c>
      <c r="M314" s="34"/>
      <c r="N314" s="9"/>
      <c r="O314" s="9"/>
      <c r="P314" s="47"/>
      <c r="Q314" s="48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 t="s">
        <v>720</v>
      </c>
      <c r="J315" s="33">
        <v>1.0</v>
      </c>
      <c r="K315" s="33">
        <v>3.0</v>
      </c>
      <c r="L315" s="34">
        <f t="shared" si="2"/>
        <v>2.87</v>
      </c>
      <c r="M315" s="34"/>
      <c r="N315" s="9"/>
      <c r="O315" s="9"/>
      <c r="P315" s="47"/>
      <c r="Q315" s="48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 t="s">
        <v>721</v>
      </c>
      <c r="J316" s="33">
        <v>1.0</v>
      </c>
      <c r="K316" s="33">
        <v>3.0</v>
      </c>
      <c r="L316" s="34">
        <f t="shared" si="2"/>
        <v>2.87</v>
      </c>
      <c r="M316" s="34"/>
      <c r="N316" s="9"/>
      <c r="O316" s="9"/>
      <c r="P316" s="47"/>
      <c r="Q316" s="48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 t="s">
        <v>722</v>
      </c>
      <c r="J317" s="33">
        <v>3.0</v>
      </c>
      <c r="K317" s="33">
        <v>4.0</v>
      </c>
      <c r="L317" s="34">
        <f t="shared" si="2"/>
        <v>4.91</v>
      </c>
      <c r="M317" s="34"/>
      <c r="N317" s="9"/>
      <c r="O317" s="9"/>
      <c r="P317" s="47"/>
      <c r="Q317" s="48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 t="s">
        <v>723</v>
      </c>
      <c r="J318" s="33">
        <v>5.0</v>
      </c>
      <c r="K318" s="33">
        <v>1.0</v>
      </c>
      <c r="L318" s="34">
        <f t="shared" si="2"/>
        <v>4.42</v>
      </c>
      <c r="M318" s="34"/>
      <c r="N318" s="9"/>
      <c r="O318" s="9"/>
      <c r="P318" s="47"/>
      <c r="Q318" s="48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 t="s">
        <v>724</v>
      </c>
      <c r="J319" s="33">
        <v>7.0</v>
      </c>
      <c r="K319" s="33">
        <v>3.0</v>
      </c>
      <c r="L319" s="34">
        <f t="shared" si="2"/>
        <v>8.54</v>
      </c>
      <c r="M319" s="34"/>
      <c r="N319" s="9"/>
      <c r="O319" s="9"/>
      <c r="P319" s="47"/>
      <c r="Q319" s="48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 t="s">
        <v>725</v>
      </c>
      <c r="J320" s="33">
        <v>1.0</v>
      </c>
      <c r="K320" s="33">
        <v>5.0</v>
      </c>
      <c r="L320" s="34">
        <f t="shared" si="2"/>
        <v>3.69</v>
      </c>
      <c r="M320" s="34"/>
      <c r="N320" s="9"/>
      <c r="O320" s="9"/>
      <c r="P320" s="47"/>
      <c r="Q320" s="48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 t="s">
        <v>726</v>
      </c>
      <c r="J321" s="33">
        <v>6.0</v>
      </c>
      <c r="K321" s="33">
        <v>4.0</v>
      </c>
      <c r="L321" s="34">
        <f t="shared" si="2"/>
        <v>8.46</v>
      </c>
      <c r="M321" s="34"/>
      <c r="N321" s="9"/>
      <c r="O321" s="9"/>
      <c r="P321" s="47"/>
      <c r="Q321" s="48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 t="s">
        <v>727</v>
      </c>
      <c r="J322" s="33">
        <v>6.0</v>
      </c>
      <c r="K322" s="33">
        <v>3.0</v>
      </c>
      <c r="L322" s="34">
        <f t="shared" si="2"/>
        <v>7.13</v>
      </c>
      <c r="M322" s="34"/>
      <c r="N322" s="9"/>
      <c r="O322" s="9"/>
      <c r="P322" s="47"/>
      <c r="Q322" s="48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 t="s">
        <v>728</v>
      </c>
      <c r="J323" s="33">
        <v>1.0</v>
      </c>
      <c r="K323" s="33">
        <v>5.0</v>
      </c>
      <c r="L323" s="34">
        <f t="shared" si="2"/>
        <v>3.69</v>
      </c>
      <c r="M323" s="34"/>
      <c r="N323" s="9"/>
      <c r="O323" s="9"/>
      <c r="P323" s="47"/>
      <c r="Q323" s="48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 t="s">
        <v>729</v>
      </c>
      <c r="J324" s="33">
        <v>6.0</v>
      </c>
      <c r="K324" s="33">
        <v>2.0</v>
      </c>
      <c r="L324" s="34">
        <f t="shared" si="2"/>
        <v>6.12</v>
      </c>
      <c r="M324" s="34"/>
      <c r="N324" s="9"/>
      <c r="O324" s="9"/>
      <c r="P324" s="47"/>
      <c r="Q324" s="48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 t="s">
        <v>730</v>
      </c>
      <c r="J325" s="33">
        <v>1.0</v>
      </c>
      <c r="K325" s="33">
        <v>4.0</v>
      </c>
      <c r="L325" s="34">
        <f t="shared" si="2"/>
        <v>3.41</v>
      </c>
      <c r="M325" s="34"/>
      <c r="N325" s="9"/>
      <c r="O325" s="9"/>
      <c r="P325" s="47"/>
      <c r="Q325" s="48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 t="s">
        <v>731</v>
      </c>
      <c r="J326" s="33">
        <v>3.0</v>
      </c>
      <c r="K326" s="33">
        <v>2.0</v>
      </c>
      <c r="L326" s="34">
        <f t="shared" si="2"/>
        <v>3.55</v>
      </c>
      <c r="M326" s="34"/>
      <c r="N326" s="9"/>
      <c r="O326" s="9"/>
      <c r="P326" s="47"/>
      <c r="Q326" s="48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 t="s">
        <v>732</v>
      </c>
      <c r="J327" s="33">
        <v>5.0</v>
      </c>
      <c r="K327" s="33">
        <v>2.0</v>
      </c>
      <c r="L327" s="34">
        <f t="shared" si="2"/>
        <v>5.11</v>
      </c>
      <c r="M327" s="34"/>
      <c r="N327" s="9"/>
      <c r="O327" s="9"/>
      <c r="P327" s="47"/>
      <c r="Q327" s="48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 t="s">
        <v>733</v>
      </c>
      <c r="J328" s="33">
        <v>5.0</v>
      </c>
      <c r="K328" s="33">
        <v>5.0</v>
      </c>
      <c r="L328" s="34">
        <f t="shared" si="2"/>
        <v>7.63</v>
      </c>
      <c r="M328" s="34"/>
      <c r="N328" s="9"/>
      <c r="O328" s="9"/>
      <c r="P328" s="47"/>
      <c r="Q328" s="48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 t="s">
        <v>734</v>
      </c>
      <c r="J329" s="33">
        <v>6.0</v>
      </c>
      <c r="K329" s="33">
        <v>2.0</v>
      </c>
      <c r="L329" s="34">
        <f t="shared" si="2"/>
        <v>6.12</v>
      </c>
      <c r="M329" s="34"/>
      <c r="N329" s="9"/>
      <c r="O329" s="9"/>
      <c r="P329" s="47"/>
      <c r="Q329" s="48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 t="s">
        <v>735</v>
      </c>
      <c r="J330" s="33">
        <v>3.0</v>
      </c>
      <c r="K330" s="33">
        <v>3.0</v>
      </c>
      <c r="L330" s="34">
        <f t="shared" si="2"/>
        <v>4.12</v>
      </c>
      <c r="M330" s="34"/>
      <c r="N330" s="9"/>
      <c r="O330" s="9"/>
      <c r="P330" s="47"/>
      <c r="Q330" s="48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 t="s">
        <v>736</v>
      </c>
      <c r="J331" s="33">
        <v>6.0</v>
      </c>
      <c r="K331" s="33">
        <v>2.0</v>
      </c>
      <c r="L331" s="34">
        <f t="shared" si="2"/>
        <v>6.12</v>
      </c>
      <c r="M331" s="34"/>
      <c r="N331" s="9"/>
      <c r="O331" s="9"/>
      <c r="P331" s="47"/>
      <c r="Q331" s="48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 t="s">
        <v>737</v>
      </c>
      <c r="J332" s="33">
        <v>7.0</v>
      </c>
      <c r="K332" s="33">
        <v>3.0</v>
      </c>
      <c r="L332" s="34">
        <f t="shared" si="2"/>
        <v>8.54</v>
      </c>
      <c r="M332" s="34"/>
      <c r="N332" s="9"/>
      <c r="O332" s="9"/>
      <c r="P332" s="47"/>
      <c r="Q332" s="48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 t="s">
        <v>738</v>
      </c>
      <c r="J333" s="33">
        <v>3.0</v>
      </c>
      <c r="K333" s="33">
        <v>1.0</v>
      </c>
      <c r="L333" s="34">
        <f t="shared" si="2"/>
        <v>3.09</v>
      </c>
      <c r="M333" s="34"/>
      <c r="N333" s="9"/>
      <c r="O333" s="9"/>
      <c r="P333" s="47"/>
      <c r="Q333" s="48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 t="s">
        <v>739</v>
      </c>
      <c r="J334" s="33">
        <v>2.0</v>
      </c>
      <c r="K334" s="33">
        <v>1.0</v>
      </c>
      <c r="L334" s="34">
        <f t="shared" si="2"/>
        <v>2.58</v>
      </c>
      <c r="M334" s="34"/>
      <c r="N334" s="9"/>
      <c r="O334" s="9"/>
      <c r="P334" s="47"/>
      <c r="Q334" s="48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 t="s">
        <v>740</v>
      </c>
      <c r="J335" s="33">
        <v>1.0</v>
      </c>
      <c r="K335" s="33">
        <v>3.0</v>
      </c>
      <c r="L335" s="34">
        <f t="shared" si="2"/>
        <v>2.87</v>
      </c>
      <c r="M335" s="34"/>
      <c r="N335" s="9"/>
      <c r="O335" s="9"/>
      <c r="P335" s="47"/>
      <c r="Q335" s="48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 t="s">
        <v>741</v>
      </c>
      <c r="J336" s="33">
        <v>6.0</v>
      </c>
      <c r="K336" s="33">
        <v>3.0</v>
      </c>
      <c r="L336" s="34">
        <f t="shared" si="2"/>
        <v>7.13</v>
      </c>
      <c r="M336" s="34"/>
      <c r="N336" s="9"/>
      <c r="O336" s="9"/>
      <c r="P336" s="47"/>
      <c r="Q336" s="48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 t="s">
        <v>742</v>
      </c>
      <c r="J337" s="33">
        <v>4.0</v>
      </c>
      <c r="K337" s="33">
        <v>1.0</v>
      </c>
      <c r="L337" s="34">
        <f t="shared" si="2"/>
        <v>3.69</v>
      </c>
      <c r="M337" s="34"/>
      <c r="N337" s="9"/>
      <c r="O337" s="9"/>
      <c r="P337" s="47"/>
      <c r="Q337" s="48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 t="s">
        <v>743</v>
      </c>
      <c r="J338" s="33">
        <v>8.0</v>
      </c>
      <c r="K338" s="33">
        <v>3.0</v>
      </c>
      <c r="L338" s="34">
        <f t="shared" si="2"/>
        <v>10.24</v>
      </c>
      <c r="M338" s="34"/>
      <c r="N338" s="9"/>
      <c r="O338" s="9"/>
      <c r="P338" s="47"/>
      <c r="Q338" s="48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 t="s">
        <v>744</v>
      </c>
      <c r="J339" s="33">
        <v>2.0</v>
      </c>
      <c r="K339" s="33">
        <v>1.0</v>
      </c>
      <c r="L339" s="34">
        <f t="shared" si="2"/>
        <v>2.58</v>
      </c>
      <c r="M339" s="34"/>
      <c r="N339" s="9"/>
      <c r="O339" s="9"/>
      <c r="P339" s="47"/>
      <c r="Q339" s="48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 t="s">
        <v>745</v>
      </c>
      <c r="J340" s="33">
        <v>5.0</v>
      </c>
      <c r="K340" s="33">
        <v>1.0</v>
      </c>
      <c r="L340" s="34">
        <f t="shared" si="2"/>
        <v>4.42</v>
      </c>
      <c r="M340" s="34"/>
      <c r="N340" s="9"/>
      <c r="O340" s="9"/>
      <c r="P340" s="47"/>
      <c r="Q340" s="48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 t="s">
        <v>746</v>
      </c>
      <c r="J341" s="33">
        <v>4.0</v>
      </c>
      <c r="K341" s="33">
        <v>2.0</v>
      </c>
      <c r="L341" s="34">
        <f t="shared" si="2"/>
        <v>4.26</v>
      </c>
      <c r="M341" s="34"/>
      <c r="N341" s="9"/>
      <c r="O341" s="9"/>
      <c r="P341" s="47"/>
      <c r="Q341" s="48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 t="s">
        <v>747</v>
      </c>
      <c r="J342" s="33">
        <v>5.0</v>
      </c>
      <c r="K342" s="33">
        <v>1.0</v>
      </c>
      <c r="L342" s="34">
        <f t="shared" si="2"/>
        <v>4.42</v>
      </c>
      <c r="M342" s="34"/>
      <c r="N342" s="9"/>
      <c r="O342" s="9"/>
      <c r="P342" s="47"/>
      <c r="Q342" s="48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 t="s">
        <v>748</v>
      </c>
      <c r="J343" s="33">
        <v>6.0</v>
      </c>
      <c r="K343" s="33">
        <v>2.0</v>
      </c>
      <c r="L343" s="34">
        <f t="shared" si="2"/>
        <v>6.12</v>
      </c>
      <c r="M343" s="34"/>
      <c r="N343" s="9"/>
      <c r="O343" s="9"/>
      <c r="P343" s="47"/>
      <c r="Q343" s="48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 t="s">
        <v>749</v>
      </c>
      <c r="J344" s="33">
        <v>5.0</v>
      </c>
      <c r="K344" s="33">
        <v>2.0</v>
      </c>
      <c r="L344" s="34">
        <f t="shared" si="2"/>
        <v>5.11</v>
      </c>
      <c r="M344" s="34"/>
      <c r="N344" s="9"/>
      <c r="O344" s="9"/>
      <c r="P344" s="47"/>
      <c r="Q344" s="48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 t="s">
        <v>750</v>
      </c>
      <c r="J345" s="33">
        <v>4.0</v>
      </c>
      <c r="K345" s="33">
        <v>2.0</v>
      </c>
      <c r="L345" s="34">
        <f t="shared" si="2"/>
        <v>4.26</v>
      </c>
      <c r="M345" s="34"/>
      <c r="N345" s="9"/>
      <c r="O345" s="9"/>
      <c r="P345" s="47"/>
      <c r="Q345" s="48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 t="s">
        <v>751</v>
      </c>
      <c r="J346" s="33">
        <v>8.0</v>
      </c>
      <c r="K346" s="33">
        <v>2.0</v>
      </c>
      <c r="L346" s="34">
        <f t="shared" si="2"/>
        <v>8.78</v>
      </c>
      <c r="M346" s="34"/>
      <c r="N346" s="9"/>
      <c r="O346" s="9"/>
      <c r="P346" s="47"/>
      <c r="Q346" s="48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 t="s">
        <v>752</v>
      </c>
      <c r="J347" s="33">
        <v>4.0</v>
      </c>
      <c r="K347" s="33">
        <v>5.0</v>
      </c>
      <c r="L347" s="34">
        <f t="shared" si="2"/>
        <v>6.36</v>
      </c>
      <c r="M347" s="34"/>
      <c r="N347" s="9"/>
      <c r="O347" s="9"/>
      <c r="P347" s="47"/>
      <c r="Q347" s="48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 t="s">
        <v>753</v>
      </c>
      <c r="J348" s="33">
        <v>5.0</v>
      </c>
      <c r="K348" s="33">
        <v>3.0</v>
      </c>
      <c r="L348" s="34">
        <f t="shared" si="2"/>
        <v>5.94</v>
      </c>
      <c r="M348" s="34"/>
      <c r="N348" s="9"/>
      <c r="O348" s="9"/>
      <c r="P348" s="47"/>
      <c r="Q348" s="48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 t="s">
        <v>754</v>
      </c>
      <c r="J349" s="33">
        <v>2.0</v>
      </c>
      <c r="K349" s="33">
        <v>5.0</v>
      </c>
      <c r="L349" s="34">
        <f t="shared" si="2"/>
        <v>4.42</v>
      </c>
      <c r="M349" s="34"/>
      <c r="N349" s="9"/>
      <c r="O349" s="9"/>
      <c r="P349" s="47"/>
      <c r="Q349" s="48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 t="s">
        <v>755</v>
      </c>
      <c r="J350" s="33">
        <v>7.0</v>
      </c>
      <c r="K350" s="33">
        <v>2.0</v>
      </c>
      <c r="L350" s="34">
        <f t="shared" si="2"/>
        <v>7.33</v>
      </c>
      <c r="M350" s="34"/>
      <c r="N350" s="9"/>
      <c r="O350" s="9"/>
      <c r="P350" s="47"/>
      <c r="Q350" s="48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 t="s">
        <v>756</v>
      </c>
      <c r="J351" s="33">
        <v>4.0</v>
      </c>
      <c r="K351" s="33">
        <v>2.0</v>
      </c>
      <c r="L351" s="34">
        <f t="shared" si="2"/>
        <v>4.26</v>
      </c>
      <c r="M351" s="34"/>
      <c r="N351" s="9"/>
      <c r="O351" s="9"/>
      <c r="P351" s="47"/>
      <c r="Q351" s="48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 t="s">
        <v>757</v>
      </c>
      <c r="J352" s="33">
        <v>8.0</v>
      </c>
      <c r="K352" s="33">
        <v>3.0</v>
      </c>
      <c r="L352" s="34">
        <f t="shared" si="2"/>
        <v>10.24</v>
      </c>
      <c r="M352" s="34"/>
      <c r="N352" s="9"/>
      <c r="O352" s="9"/>
      <c r="P352" s="47"/>
      <c r="Q352" s="48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 t="s">
        <v>758</v>
      </c>
      <c r="J353" s="33">
        <v>1.0</v>
      </c>
      <c r="K353" s="33">
        <v>5.0</v>
      </c>
      <c r="L353" s="34">
        <f t="shared" si="2"/>
        <v>3.69</v>
      </c>
      <c r="M353" s="34"/>
      <c r="N353" s="9"/>
      <c r="O353" s="9"/>
      <c r="P353" s="47"/>
      <c r="Q353" s="48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 t="s">
        <v>759</v>
      </c>
      <c r="J354" s="33">
        <v>3.0</v>
      </c>
      <c r="K354" s="33">
        <v>4.0</v>
      </c>
      <c r="L354" s="34">
        <f t="shared" si="2"/>
        <v>4.91</v>
      </c>
      <c r="M354" s="34"/>
      <c r="N354" s="9"/>
      <c r="O354" s="9"/>
      <c r="P354" s="47"/>
      <c r="Q354" s="48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 t="s">
        <v>760</v>
      </c>
      <c r="J355" s="33">
        <v>5.0</v>
      </c>
      <c r="K355" s="33">
        <v>4.0</v>
      </c>
      <c r="L355" s="34">
        <f t="shared" si="2"/>
        <v>7.05</v>
      </c>
      <c r="M355" s="34"/>
      <c r="N355" s="9"/>
      <c r="O355" s="9"/>
      <c r="P355" s="47"/>
      <c r="Q355" s="48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 t="s">
        <v>761</v>
      </c>
      <c r="J356" s="33">
        <v>1.0</v>
      </c>
      <c r="K356" s="33">
        <v>2.0</v>
      </c>
      <c r="L356" s="34">
        <f t="shared" si="2"/>
        <v>2.48</v>
      </c>
      <c r="M356" s="34"/>
      <c r="N356" s="9"/>
      <c r="O356" s="9"/>
      <c r="P356" s="47"/>
      <c r="Q356" s="48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 t="s">
        <v>762</v>
      </c>
      <c r="J357" s="33">
        <v>1.0</v>
      </c>
      <c r="K357" s="33">
        <v>3.0</v>
      </c>
      <c r="L357" s="34">
        <f t="shared" si="2"/>
        <v>2.87</v>
      </c>
      <c r="M357" s="34"/>
      <c r="N357" s="9"/>
      <c r="O357" s="9"/>
      <c r="P357" s="47"/>
      <c r="Q357" s="48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 t="s">
        <v>763</v>
      </c>
      <c r="J358" s="33">
        <v>5.0</v>
      </c>
      <c r="K358" s="33">
        <v>1.0</v>
      </c>
      <c r="L358" s="34">
        <f t="shared" si="2"/>
        <v>4.42</v>
      </c>
      <c r="M358" s="34"/>
      <c r="N358" s="9"/>
      <c r="O358" s="9"/>
      <c r="P358" s="47"/>
      <c r="Q358" s="48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 t="s">
        <v>764</v>
      </c>
      <c r="J359" s="33">
        <v>4.0</v>
      </c>
      <c r="K359" s="33">
        <v>4.0</v>
      </c>
      <c r="L359" s="34">
        <f t="shared" si="2"/>
        <v>5.88</v>
      </c>
      <c r="M359" s="34"/>
      <c r="N359" s="9"/>
      <c r="O359" s="9"/>
      <c r="P359" s="47"/>
      <c r="Q359" s="48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 t="s">
        <v>765</v>
      </c>
      <c r="J360" s="33">
        <v>8.0</v>
      </c>
      <c r="K360" s="33">
        <v>3.0</v>
      </c>
      <c r="L360" s="34">
        <f t="shared" si="2"/>
        <v>10.24</v>
      </c>
      <c r="M360" s="34"/>
      <c r="N360" s="9"/>
      <c r="O360" s="9"/>
      <c r="P360" s="47"/>
      <c r="Q360" s="48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 t="s">
        <v>766</v>
      </c>
      <c r="J361" s="33">
        <v>8.0</v>
      </c>
      <c r="K361" s="33">
        <v>4.0</v>
      </c>
      <c r="L361" s="34">
        <f t="shared" si="2"/>
        <v>12.18</v>
      </c>
      <c r="M361" s="34"/>
      <c r="N361" s="9"/>
      <c r="O361" s="9"/>
      <c r="P361" s="47"/>
      <c r="Q361" s="48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 t="s">
        <v>767</v>
      </c>
      <c r="J362" s="33">
        <v>5.0</v>
      </c>
      <c r="K362" s="33">
        <v>4.0</v>
      </c>
      <c r="L362" s="34">
        <f t="shared" si="2"/>
        <v>7.05</v>
      </c>
      <c r="M362" s="34"/>
      <c r="N362" s="9"/>
      <c r="O362" s="9"/>
      <c r="P362" s="47"/>
      <c r="Q362" s="48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 t="s">
        <v>768</v>
      </c>
      <c r="J363" s="33">
        <v>4.0</v>
      </c>
      <c r="K363" s="33">
        <v>5.0</v>
      </c>
      <c r="L363" s="34">
        <f t="shared" si="2"/>
        <v>6.36</v>
      </c>
      <c r="M363" s="34"/>
      <c r="N363" s="9"/>
      <c r="O363" s="9"/>
      <c r="P363" s="47"/>
      <c r="Q363" s="48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 t="s">
        <v>769</v>
      </c>
      <c r="J364" s="33">
        <v>6.0</v>
      </c>
      <c r="K364" s="33">
        <v>4.0</v>
      </c>
      <c r="L364" s="34">
        <f t="shared" si="2"/>
        <v>8.46</v>
      </c>
      <c r="M364" s="34"/>
      <c r="N364" s="9"/>
      <c r="O364" s="9"/>
      <c r="P364" s="47"/>
      <c r="Q364" s="48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 t="s">
        <v>770</v>
      </c>
      <c r="J365" s="33">
        <v>3.0</v>
      </c>
      <c r="K365" s="33">
        <v>1.0</v>
      </c>
      <c r="L365" s="34">
        <f t="shared" si="2"/>
        <v>3.09</v>
      </c>
      <c r="M365" s="34"/>
      <c r="N365" s="9"/>
      <c r="O365" s="9"/>
      <c r="P365" s="47"/>
      <c r="Q365" s="48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 t="s">
        <v>771</v>
      </c>
      <c r="J366" s="33">
        <v>6.0</v>
      </c>
      <c r="K366" s="33">
        <v>3.0</v>
      </c>
      <c r="L366" s="34">
        <f t="shared" si="2"/>
        <v>7.13</v>
      </c>
      <c r="M366" s="34"/>
      <c r="N366" s="9"/>
      <c r="O366" s="9"/>
      <c r="P366" s="47"/>
      <c r="Q366" s="48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 t="s">
        <v>772</v>
      </c>
      <c r="J367" s="33">
        <v>5.0</v>
      </c>
      <c r="K367" s="33">
        <v>5.0</v>
      </c>
      <c r="L367" s="34">
        <f t="shared" si="2"/>
        <v>7.63</v>
      </c>
      <c r="M367" s="34"/>
      <c r="N367" s="9"/>
      <c r="O367" s="9"/>
      <c r="P367" s="47"/>
      <c r="Q367" s="48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 t="s">
        <v>773</v>
      </c>
      <c r="J368" s="33">
        <v>3.0</v>
      </c>
      <c r="K368" s="33">
        <v>5.0</v>
      </c>
      <c r="L368" s="34">
        <f t="shared" si="2"/>
        <v>5.31</v>
      </c>
      <c r="M368" s="34"/>
      <c r="N368" s="9"/>
      <c r="O368" s="9"/>
      <c r="P368" s="47"/>
      <c r="Q368" s="48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 t="s">
        <v>774</v>
      </c>
      <c r="J369" s="33">
        <v>7.0</v>
      </c>
      <c r="K369" s="33">
        <v>2.0</v>
      </c>
      <c r="L369" s="34">
        <f t="shared" si="2"/>
        <v>7.33</v>
      </c>
      <c r="M369" s="34"/>
      <c r="N369" s="9"/>
      <c r="O369" s="9"/>
      <c r="P369" s="47"/>
      <c r="Q369" s="48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 t="s">
        <v>775</v>
      </c>
      <c r="J370" s="33">
        <v>5.0</v>
      </c>
      <c r="K370" s="33">
        <v>2.0</v>
      </c>
      <c r="L370" s="34">
        <f t="shared" si="2"/>
        <v>5.11</v>
      </c>
      <c r="M370" s="34"/>
      <c r="N370" s="9"/>
      <c r="O370" s="9"/>
      <c r="P370" s="47"/>
      <c r="Q370" s="48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 t="s">
        <v>776</v>
      </c>
      <c r="J371" s="33">
        <v>1.0</v>
      </c>
      <c r="K371" s="33">
        <v>5.0</v>
      </c>
      <c r="L371" s="34">
        <f t="shared" si="2"/>
        <v>3.69</v>
      </c>
      <c r="M371" s="34"/>
      <c r="N371" s="9"/>
      <c r="O371" s="9"/>
      <c r="P371" s="47"/>
      <c r="Q371" s="48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 t="s">
        <v>777</v>
      </c>
      <c r="J372" s="33">
        <v>3.0</v>
      </c>
      <c r="K372" s="33">
        <v>1.0</v>
      </c>
      <c r="L372" s="34">
        <f t="shared" si="2"/>
        <v>3.09</v>
      </c>
      <c r="M372" s="34"/>
      <c r="N372" s="9"/>
      <c r="O372" s="9"/>
      <c r="P372" s="47"/>
      <c r="Q372" s="48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 t="s">
        <v>778</v>
      </c>
      <c r="J373" s="33">
        <v>2.0</v>
      </c>
      <c r="K373" s="33">
        <v>5.0</v>
      </c>
      <c r="L373" s="34">
        <f t="shared" si="2"/>
        <v>4.42</v>
      </c>
      <c r="M373" s="34"/>
      <c r="N373" s="9"/>
      <c r="O373" s="9"/>
      <c r="P373" s="47"/>
      <c r="Q373" s="48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 t="s">
        <v>779</v>
      </c>
      <c r="J374" s="33">
        <v>3.0</v>
      </c>
      <c r="K374" s="33">
        <v>1.0</v>
      </c>
      <c r="L374" s="34">
        <f t="shared" si="2"/>
        <v>3.09</v>
      </c>
      <c r="M374" s="34"/>
      <c r="N374" s="9"/>
      <c r="O374" s="9"/>
      <c r="P374" s="47"/>
      <c r="Q374" s="48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 t="s">
        <v>780</v>
      </c>
      <c r="J375" s="33">
        <v>2.0</v>
      </c>
      <c r="K375" s="33">
        <v>4.0</v>
      </c>
      <c r="L375" s="34">
        <f t="shared" si="2"/>
        <v>4.1</v>
      </c>
      <c r="M375" s="34"/>
      <c r="N375" s="9"/>
      <c r="O375" s="9"/>
      <c r="P375" s="47"/>
      <c r="Q375" s="48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 t="s">
        <v>781</v>
      </c>
      <c r="J376" s="33">
        <v>1.0</v>
      </c>
      <c r="K376" s="33">
        <v>4.0</v>
      </c>
      <c r="L376" s="34">
        <f t="shared" si="2"/>
        <v>3.41</v>
      </c>
      <c r="M376" s="34"/>
      <c r="N376" s="9"/>
      <c r="O376" s="9"/>
      <c r="P376" s="47"/>
      <c r="Q376" s="48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 t="s">
        <v>782</v>
      </c>
      <c r="J377" s="33">
        <v>4.0</v>
      </c>
      <c r="K377" s="33">
        <v>4.0</v>
      </c>
      <c r="L377" s="34">
        <f t="shared" si="2"/>
        <v>5.88</v>
      </c>
      <c r="M377" s="34"/>
      <c r="N377" s="9"/>
      <c r="O377" s="9"/>
      <c r="P377" s="47"/>
      <c r="Q377" s="48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 t="s">
        <v>783</v>
      </c>
      <c r="J378" s="33">
        <v>8.0</v>
      </c>
      <c r="K378" s="33">
        <v>1.0</v>
      </c>
      <c r="L378" s="34">
        <f t="shared" si="2"/>
        <v>7.63</v>
      </c>
      <c r="M378" s="34"/>
      <c r="N378" s="9"/>
      <c r="O378" s="9"/>
      <c r="P378" s="47"/>
      <c r="Q378" s="48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 t="s">
        <v>784</v>
      </c>
      <c r="J379" s="33">
        <v>5.0</v>
      </c>
      <c r="K379" s="33">
        <v>3.0</v>
      </c>
      <c r="L379" s="34">
        <f t="shared" si="2"/>
        <v>5.94</v>
      </c>
      <c r="M379" s="34"/>
      <c r="N379" s="9"/>
      <c r="O379" s="9"/>
      <c r="P379" s="47"/>
      <c r="Q379" s="48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 t="s">
        <v>785</v>
      </c>
      <c r="J380" s="33">
        <v>8.0</v>
      </c>
      <c r="K380" s="33">
        <v>5.0</v>
      </c>
      <c r="L380" s="34">
        <f t="shared" si="2"/>
        <v>13.15</v>
      </c>
      <c r="M380" s="34"/>
      <c r="N380" s="9"/>
      <c r="O380" s="9"/>
      <c r="P380" s="47"/>
      <c r="Q380" s="48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 t="s">
        <v>786</v>
      </c>
      <c r="J381" s="33">
        <v>7.0</v>
      </c>
      <c r="K381" s="33">
        <v>1.0</v>
      </c>
      <c r="L381" s="34">
        <f t="shared" si="2"/>
        <v>6.36</v>
      </c>
      <c r="M381" s="34"/>
      <c r="N381" s="9"/>
      <c r="O381" s="9"/>
      <c r="P381" s="47"/>
      <c r="Q381" s="48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 t="s">
        <v>787</v>
      </c>
      <c r="J382" s="33">
        <v>7.0</v>
      </c>
      <c r="K382" s="33">
        <v>4.0</v>
      </c>
      <c r="L382" s="34">
        <f t="shared" si="2"/>
        <v>10.16</v>
      </c>
      <c r="M382" s="34"/>
      <c r="N382" s="9"/>
      <c r="O382" s="9"/>
      <c r="P382" s="47"/>
      <c r="Q382" s="48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 t="s">
        <v>788</v>
      </c>
      <c r="J383" s="33">
        <v>5.0</v>
      </c>
      <c r="K383" s="33">
        <v>3.0</v>
      </c>
      <c r="L383" s="34">
        <f t="shared" si="2"/>
        <v>5.94</v>
      </c>
      <c r="M383" s="34"/>
      <c r="N383" s="9"/>
      <c r="O383" s="9"/>
      <c r="P383" s="47"/>
      <c r="Q383" s="48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 t="s">
        <v>789</v>
      </c>
      <c r="J384" s="33">
        <v>6.0</v>
      </c>
      <c r="K384" s="33">
        <v>4.0</v>
      </c>
      <c r="L384" s="34">
        <f t="shared" si="2"/>
        <v>8.46</v>
      </c>
      <c r="M384" s="34"/>
      <c r="N384" s="9"/>
      <c r="O384" s="9"/>
      <c r="P384" s="47"/>
      <c r="Q384" s="48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 t="s">
        <v>790</v>
      </c>
      <c r="J385" s="33">
        <v>4.0</v>
      </c>
      <c r="K385" s="33">
        <v>4.0</v>
      </c>
      <c r="L385" s="34">
        <f t="shared" si="2"/>
        <v>5.88</v>
      </c>
      <c r="M385" s="34"/>
      <c r="N385" s="9"/>
      <c r="O385" s="9"/>
      <c r="P385" s="47"/>
      <c r="Q385" s="48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 t="s">
        <v>791</v>
      </c>
      <c r="J386" s="33">
        <v>8.0</v>
      </c>
      <c r="K386" s="33">
        <v>4.0</v>
      </c>
      <c r="L386" s="34">
        <f t="shared" si="2"/>
        <v>12.18</v>
      </c>
      <c r="M386" s="34"/>
      <c r="N386" s="9"/>
      <c r="O386" s="9"/>
      <c r="P386" s="47"/>
      <c r="Q386" s="48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 t="s">
        <v>792</v>
      </c>
      <c r="J387" s="33">
        <v>3.0</v>
      </c>
      <c r="K387" s="33">
        <v>4.0</v>
      </c>
      <c r="L387" s="34">
        <f t="shared" si="2"/>
        <v>4.91</v>
      </c>
      <c r="M387" s="34"/>
      <c r="N387" s="9"/>
      <c r="O387" s="9"/>
      <c r="P387" s="47"/>
      <c r="Q387" s="48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 t="s">
        <v>793</v>
      </c>
      <c r="J388" s="33">
        <v>4.0</v>
      </c>
      <c r="K388" s="33">
        <v>2.0</v>
      </c>
      <c r="L388" s="34">
        <f t="shared" si="2"/>
        <v>4.26</v>
      </c>
      <c r="M388" s="34"/>
      <c r="N388" s="9"/>
      <c r="O388" s="9"/>
      <c r="P388" s="47"/>
      <c r="Q388" s="48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 t="s">
        <v>794</v>
      </c>
      <c r="J389" s="33">
        <v>2.0</v>
      </c>
      <c r="K389" s="33">
        <v>5.0</v>
      </c>
      <c r="L389" s="34">
        <f t="shared" si="2"/>
        <v>4.42</v>
      </c>
      <c r="M389" s="34"/>
      <c r="N389" s="9"/>
      <c r="O389" s="9"/>
      <c r="P389" s="47"/>
      <c r="Q389" s="48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 t="s">
        <v>795</v>
      </c>
      <c r="J390" s="33">
        <v>2.0</v>
      </c>
      <c r="K390" s="33">
        <v>3.0</v>
      </c>
      <c r="L390" s="34">
        <f t="shared" si="2"/>
        <v>3.43</v>
      </c>
      <c r="M390" s="34"/>
      <c r="N390" s="9"/>
      <c r="O390" s="9"/>
      <c r="P390" s="47"/>
      <c r="Q390" s="48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 t="s">
        <v>796</v>
      </c>
      <c r="J391" s="33">
        <v>4.0</v>
      </c>
      <c r="K391" s="33">
        <v>4.0</v>
      </c>
      <c r="L391" s="34">
        <f t="shared" si="2"/>
        <v>5.88</v>
      </c>
      <c r="M391" s="34"/>
      <c r="N391" s="9"/>
      <c r="O391" s="9"/>
      <c r="P391" s="47"/>
      <c r="Q391" s="48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 t="s">
        <v>797</v>
      </c>
      <c r="J392" s="33">
        <v>8.0</v>
      </c>
      <c r="K392" s="33">
        <v>3.0</v>
      </c>
      <c r="L392" s="34">
        <f t="shared" si="2"/>
        <v>10.24</v>
      </c>
      <c r="M392" s="34"/>
      <c r="N392" s="9"/>
      <c r="O392" s="9"/>
      <c r="P392" s="47"/>
      <c r="Q392" s="48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 t="s">
        <v>798</v>
      </c>
      <c r="J393" s="33">
        <v>3.0</v>
      </c>
      <c r="K393" s="33">
        <v>1.0</v>
      </c>
      <c r="L393" s="34">
        <f t="shared" si="2"/>
        <v>3.09</v>
      </c>
      <c r="M393" s="34"/>
      <c r="N393" s="9"/>
      <c r="O393" s="9"/>
      <c r="P393" s="47"/>
      <c r="Q393" s="48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 t="s">
        <v>799</v>
      </c>
      <c r="J394" s="33">
        <v>5.0</v>
      </c>
      <c r="K394" s="33">
        <v>4.0</v>
      </c>
      <c r="L394" s="34">
        <f t="shared" si="2"/>
        <v>7.05</v>
      </c>
      <c r="M394" s="34"/>
      <c r="N394" s="9"/>
      <c r="O394" s="9"/>
      <c r="P394" s="47"/>
      <c r="Q394" s="48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 t="s">
        <v>800</v>
      </c>
      <c r="J395" s="33">
        <v>4.0</v>
      </c>
      <c r="K395" s="33">
        <v>2.0</v>
      </c>
      <c r="L395" s="34">
        <f t="shared" si="2"/>
        <v>4.26</v>
      </c>
      <c r="M395" s="34"/>
      <c r="N395" s="9"/>
      <c r="O395" s="9"/>
      <c r="P395" s="47"/>
      <c r="Q395" s="48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 t="s">
        <v>801</v>
      </c>
      <c r="J396" s="33">
        <v>2.0</v>
      </c>
      <c r="K396" s="33">
        <v>5.0</v>
      </c>
      <c r="L396" s="34">
        <f t="shared" si="2"/>
        <v>4.42</v>
      </c>
      <c r="M396" s="34"/>
      <c r="N396" s="9"/>
      <c r="O396" s="9"/>
      <c r="P396" s="47"/>
      <c r="Q396" s="48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 t="s">
        <v>802</v>
      </c>
      <c r="J397" s="33">
        <v>6.0</v>
      </c>
      <c r="K397" s="33">
        <v>1.0</v>
      </c>
      <c r="L397" s="34">
        <f t="shared" si="2"/>
        <v>5.31</v>
      </c>
      <c r="M397" s="34"/>
      <c r="N397" s="9"/>
      <c r="O397" s="9"/>
      <c r="P397" s="47"/>
      <c r="Q397" s="48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 t="s">
        <v>803</v>
      </c>
      <c r="J398" s="33">
        <v>5.0</v>
      </c>
      <c r="K398" s="33">
        <v>2.0</v>
      </c>
      <c r="L398" s="34">
        <f t="shared" si="2"/>
        <v>5.11</v>
      </c>
      <c r="M398" s="34"/>
      <c r="N398" s="9"/>
      <c r="O398" s="9"/>
      <c r="P398" s="47"/>
      <c r="Q398" s="48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 t="s">
        <v>804</v>
      </c>
      <c r="J399" s="33">
        <v>8.0</v>
      </c>
      <c r="K399" s="33">
        <v>4.0</v>
      </c>
      <c r="L399" s="34">
        <f t="shared" si="2"/>
        <v>12.18</v>
      </c>
      <c r="M399" s="34"/>
      <c r="N399" s="9"/>
      <c r="O399" s="9"/>
      <c r="P399" s="47"/>
      <c r="Q399" s="48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 t="s">
        <v>805</v>
      </c>
      <c r="J400" s="33">
        <v>3.0</v>
      </c>
      <c r="K400" s="33">
        <v>2.0</v>
      </c>
      <c r="L400" s="34">
        <f t="shared" si="2"/>
        <v>3.55</v>
      </c>
      <c r="M400" s="34"/>
      <c r="N400" s="9"/>
      <c r="O400" s="9"/>
      <c r="P400" s="47"/>
      <c r="Q400" s="48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 t="s">
        <v>806</v>
      </c>
      <c r="J401" s="33">
        <v>5.0</v>
      </c>
      <c r="K401" s="33">
        <v>3.0</v>
      </c>
      <c r="L401" s="34">
        <f t="shared" si="2"/>
        <v>5.94</v>
      </c>
      <c r="M401" s="34"/>
      <c r="N401" s="9"/>
      <c r="O401" s="9"/>
      <c r="P401" s="47"/>
      <c r="Q401" s="48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 t="s">
        <v>807</v>
      </c>
      <c r="J402" s="33">
        <v>6.0</v>
      </c>
      <c r="K402" s="33">
        <v>2.0</v>
      </c>
      <c r="L402" s="34">
        <f t="shared" si="2"/>
        <v>6.12</v>
      </c>
      <c r="M402" s="34"/>
      <c r="N402" s="9"/>
      <c r="O402" s="9"/>
      <c r="P402" s="47"/>
      <c r="Q402" s="48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 t="s">
        <v>808</v>
      </c>
      <c r="J403" s="33">
        <v>1.0</v>
      </c>
      <c r="K403" s="33">
        <v>2.0</v>
      </c>
      <c r="L403" s="34">
        <f t="shared" si="2"/>
        <v>2.48</v>
      </c>
      <c r="M403" s="34"/>
      <c r="N403" s="9"/>
      <c r="O403" s="9"/>
      <c r="P403" s="47"/>
      <c r="Q403" s="48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 t="s">
        <v>809</v>
      </c>
      <c r="J404" s="33">
        <v>5.0</v>
      </c>
      <c r="K404" s="33">
        <v>1.0</v>
      </c>
      <c r="L404" s="34">
        <f t="shared" si="2"/>
        <v>4.42</v>
      </c>
      <c r="M404" s="34"/>
      <c r="N404" s="9"/>
      <c r="O404" s="9"/>
      <c r="P404" s="47"/>
      <c r="Q404" s="48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 t="s">
        <v>810</v>
      </c>
      <c r="J405" s="33">
        <v>4.0</v>
      </c>
      <c r="K405" s="33">
        <v>3.0</v>
      </c>
      <c r="L405" s="34">
        <f t="shared" si="2"/>
        <v>4.95</v>
      </c>
      <c r="M405" s="34"/>
      <c r="N405" s="9"/>
      <c r="O405" s="9"/>
      <c r="P405" s="47"/>
      <c r="Q405" s="48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 t="s">
        <v>811</v>
      </c>
      <c r="J406" s="33">
        <v>6.0</v>
      </c>
      <c r="K406" s="33">
        <v>2.0</v>
      </c>
      <c r="L406" s="34">
        <f t="shared" si="2"/>
        <v>6.12</v>
      </c>
      <c r="M406" s="34"/>
      <c r="N406" s="9"/>
      <c r="O406" s="9"/>
      <c r="P406" s="47"/>
      <c r="Q406" s="48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 t="s">
        <v>812</v>
      </c>
      <c r="J407" s="33">
        <v>6.0</v>
      </c>
      <c r="K407" s="33">
        <v>1.0</v>
      </c>
      <c r="L407" s="34">
        <f t="shared" si="2"/>
        <v>5.31</v>
      </c>
      <c r="M407" s="34"/>
      <c r="N407" s="9"/>
      <c r="O407" s="9"/>
      <c r="P407" s="47"/>
      <c r="Q407" s="48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 t="s">
        <v>813</v>
      </c>
      <c r="J408" s="33">
        <v>6.0</v>
      </c>
      <c r="K408" s="33">
        <v>4.0</v>
      </c>
      <c r="L408" s="34">
        <f t="shared" si="2"/>
        <v>8.46</v>
      </c>
      <c r="M408" s="34"/>
      <c r="N408" s="9"/>
      <c r="O408" s="9"/>
      <c r="P408" s="47"/>
      <c r="Q408" s="48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 t="s">
        <v>814</v>
      </c>
      <c r="J409" s="33">
        <v>1.0</v>
      </c>
      <c r="K409" s="33">
        <v>4.0</v>
      </c>
      <c r="L409" s="34">
        <f t="shared" si="2"/>
        <v>3.41</v>
      </c>
      <c r="M409" s="34"/>
      <c r="N409" s="9"/>
      <c r="O409" s="9"/>
      <c r="P409" s="47"/>
      <c r="Q409" s="48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 t="s">
        <v>815</v>
      </c>
      <c r="J410" s="33">
        <v>2.0</v>
      </c>
      <c r="K410" s="33">
        <v>1.0</v>
      </c>
      <c r="L410" s="34">
        <f t="shared" si="2"/>
        <v>2.58</v>
      </c>
      <c r="M410" s="34"/>
      <c r="N410" s="9"/>
      <c r="O410" s="9"/>
      <c r="P410" s="47"/>
      <c r="Q410" s="48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 t="s">
        <v>816</v>
      </c>
      <c r="J411" s="33">
        <v>6.0</v>
      </c>
      <c r="K411" s="33">
        <v>4.0</v>
      </c>
      <c r="L411" s="34">
        <f t="shared" si="2"/>
        <v>8.46</v>
      </c>
      <c r="M411" s="34"/>
      <c r="N411" s="9"/>
      <c r="O411" s="9"/>
      <c r="P411" s="47"/>
      <c r="Q411" s="48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 t="s">
        <v>817</v>
      </c>
      <c r="J412" s="33">
        <v>2.0</v>
      </c>
      <c r="K412" s="33">
        <v>2.0</v>
      </c>
      <c r="L412" s="34">
        <f t="shared" si="2"/>
        <v>2.97</v>
      </c>
      <c r="M412" s="34"/>
      <c r="N412" s="9"/>
      <c r="O412" s="9"/>
      <c r="P412" s="47"/>
      <c r="Q412" s="48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 t="s">
        <v>818</v>
      </c>
      <c r="J413" s="33">
        <v>3.0</v>
      </c>
      <c r="K413" s="33">
        <v>2.0</v>
      </c>
      <c r="L413" s="34">
        <f t="shared" si="2"/>
        <v>3.55</v>
      </c>
      <c r="M413" s="34"/>
      <c r="N413" s="9"/>
      <c r="O413" s="9"/>
      <c r="P413" s="47"/>
      <c r="Q413" s="48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 t="s">
        <v>819</v>
      </c>
      <c r="J414" s="33">
        <v>4.0</v>
      </c>
      <c r="K414" s="33">
        <v>2.0</v>
      </c>
      <c r="L414" s="34">
        <f t="shared" si="2"/>
        <v>4.26</v>
      </c>
      <c r="M414" s="34"/>
      <c r="N414" s="9"/>
      <c r="O414" s="9"/>
      <c r="P414" s="47"/>
      <c r="Q414" s="48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 t="s">
        <v>820</v>
      </c>
      <c r="J415" s="33">
        <v>3.0</v>
      </c>
      <c r="K415" s="33">
        <v>1.0</v>
      </c>
      <c r="L415" s="34">
        <f t="shared" si="2"/>
        <v>3.09</v>
      </c>
      <c r="M415" s="34"/>
      <c r="N415" s="9"/>
      <c r="O415" s="9"/>
      <c r="P415" s="47"/>
      <c r="Q415" s="48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 t="s">
        <v>821</v>
      </c>
      <c r="J416" s="33">
        <v>8.0</v>
      </c>
      <c r="K416" s="33">
        <v>3.0</v>
      </c>
      <c r="L416" s="34">
        <f t="shared" si="2"/>
        <v>10.24</v>
      </c>
      <c r="M416" s="34"/>
      <c r="N416" s="9"/>
      <c r="O416" s="9"/>
      <c r="P416" s="47"/>
      <c r="Q416" s="48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 t="s">
        <v>822</v>
      </c>
      <c r="J417" s="33">
        <v>5.0</v>
      </c>
      <c r="K417" s="33">
        <v>2.0</v>
      </c>
      <c r="L417" s="34">
        <f t="shared" si="2"/>
        <v>5.11</v>
      </c>
      <c r="M417" s="34"/>
      <c r="N417" s="9"/>
      <c r="O417" s="9"/>
      <c r="P417" s="47"/>
      <c r="Q417" s="48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 t="s">
        <v>823</v>
      </c>
      <c r="J418" s="33">
        <v>4.0</v>
      </c>
      <c r="K418" s="33">
        <v>3.0</v>
      </c>
      <c r="L418" s="34">
        <f t="shared" si="2"/>
        <v>4.95</v>
      </c>
      <c r="M418" s="34"/>
      <c r="N418" s="9"/>
      <c r="O418" s="9"/>
      <c r="P418" s="47"/>
      <c r="Q418" s="48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 t="s">
        <v>824</v>
      </c>
      <c r="J419" s="33">
        <v>7.0</v>
      </c>
      <c r="K419" s="33">
        <v>1.0</v>
      </c>
      <c r="L419" s="34">
        <f t="shared" si="2"/>
        <v>6.36</v>
      </c>
      <c r="M419" s="34"/>
      <c r="N419" s="9"/>
      <c r="O419" s="9"/>
      <c r="P419" s="47"/>
      <c r="Q419" s="48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 t="s">
        <v>825</v>
      </c>
      <c r="J420" s="33">
        <v>8.0</v>
      </c>
      <c r="K420" s="33">
        <v>2.0</v>
      </c>
      <c r="L420" s="34">
        <f t="shared" si="2"/>
        <v>8.78</v>
      </c>
      <c r="M420" s="34"/>
      <c r="N420" s="9"/>
      <c r="O420" s="9"/>
      <c r="P420" s="47"/>
      <c r="Q420" s="48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 t="s">
        <v>826</v>
      </c>
      <c r="J421" s="33">
        <v>6.0</v>
      </c>
      <c r="K421" s="33">
        <v>1.0</v>
      </c>
      <c r="L421" s="34">
        <f t="shared" si="2"/>
        <v>5.31</v>
      </c>
      <c r="M421" s="34"/>
      <c r="N421" s="9"/>
      <c r="O421" s="9"/>
      <c r="P421" s="47"/>
      <c r="Q421" s="48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 t="s">
        <v>827</v>
      </c>
      <c r="J422" s="33">
        <v>7.0</v>
      </c>
      <c r="K422" s="33">
        <v>1.0</v>
      </c>
      <c r="L422" s="34">
        <f t="shared" si="2"/>
        <v>6.36</v>
      </c>
      <c r="M422" s="34"/>
      <c r="N422" s="9"/>
      <c r="O422" s="9"/>
      <c r="P422" s="47"/>
      <c r="Q422" s="48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 t="s">
        <v>828</v>
      </c>
      <c r="J423" s="33">
        <v>4.0</v>
      </c>
      <c r="K423" s="33">
        <v>2.0</v>
      </c>
      <c r="L423" s="34">
        <f t="shared" si="2"/>
        <v>4.26</v>
      </c>
      <c r="M423" s="34"/>
      <c r="N423" s="9"/>
      <c r="O423" s="9"/>
      <c r="P423" s="47"/>
      <c r="Q423" s="48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 t="s">
        <v>829</v>
      </c>
      <c r="J424" s="33">
        <v>3.0</v>
      </c>
      <c r="K424" s="33">
        <v>2.0</v>
      </c>
      <c r="L424" s="34">
        <f t="shared" si="2"/>
        <v>3.55</v>
      </c>
      <c r="M424" s="34"/>
      <c r="N424" s="9"/>
      <c r="O424" s="9"/>
      <c r="P424" s="47"/>
      <c r="Q424" s="48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 t="s">
        <v>830</v>
      </c>
      <c r="J425" s="33">
        <v>2.0</v>
      </c>
      <c r="K425" s="33">
        <v>4.0</v>
      </c>
      <c r="L425" s="34">
        <f t="shared" si="2"/>
        <v>4.1</v>
      </c>
      <c r="M425" s="34"/>
      <c r="N425" s="9"/>
      <c r="O425" s="9"/>
      <c r="P425" s="47"/>
      <c r="Q425" s="48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 t="s">
        <v>831</v>
      </c>
      <c r="J426" s="33">
        <v>6.0</v>
      </c>
      <c r="K426" s="33">
        <v>3.0</v>
      </c>
      <c r="L426" s="34">
        <f t="shared" si="2"/>
        <v>7.13</v>
      </c>
      <c r="M426" s="34"/>
      <c r="N426" s="9"/>
      <c r="O426" s="9"/>
      <c r="P426" s="47"/>
      <c r="Q426" s="48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 t="s">
        <v>832</v>
      </c>
      <c r="J427" s="33">
        <v>8.0</v>
      </c>
      <c r="K427" s="33">
        <v>4.0</v>
      </c>
      <c r="L427" s="34">
        <f t="shared" si="2"/>
        <v>12.18</v>
      </c>
      <c r="M427" s="34"/>
      <c r="N427" s="9"/>
      <c r="O427" s="9"/>
      <c r="P427" s="47"/>
      <c r="Q427" s="48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 t="s">
        <v>833</v>
      </c>
      <c r="J428" s="33">
        <v>5.0</v>
      </c>
      <c r="K428" s="33">
        <v>2.0</v>
      </c>
      <c r="L428" s="34">
        <f t="shared" si="2"/>
        <v>5.11</v>
      </c>
      <c r="M428" s="34"/>
      <c r="N428" s="9"/>
      <c r="O428" s="9"/>
      <c r="P428" s="47"/>
      <c r="Q428" s="48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 t="s">
        <v>834</v>
      </c>
      <c r="J429" s="33">
        <v>4.0</v>
      </c>
      <c r="K429" s="33">
        <v>1.0</v>
      </c>
      <c r="L429" s="34">
        <f t="shared" si="2"/>
        <v>3.69</v>
      </c>
      <c r="M429" s="34"/>
      <c r="N429" s="9"/>
      <c r="O429" s="9"/>
      <c r="P429" s="47"/>
      <c r="Q429" s="48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 t="s">
        <v>835</v>
      </c>
      <c r="J430" s="33">
        <v>7.0</v>
      </c>
      <c r="K430" s="33">
        <v>1.0</v>
      </c>
      <c r="L430" s="34">
        <f t="shared" si="2"/>
        <v>6.36</v>
      </c>
      <c r="M430" s="34"/>
      <c r="N430" s="9"/>
      <c r="O430" s="9"/>
      <c r="P430" s="47"/>
      <c r="Q430" s="48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 t="s">
        <v>836</v>
      </c>
      <c r="J431" s="33">
        <v>8.0</v>
      </c>
      <c r="K431" s="33">
        <v>2.0</v>
      </c>
      <c r="L431" s="34">
        <f t="shared" si="2"/>
        <v>8.78</v>
      </c>
      <c r="M431" s="34"/>
      <c r="N431" s="9"/>
      <c r="O431" s="9"/>
      <c r="P431" s="47"/>
      <c r="Q431" s="48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 t="s">
        <v>837</v>
      </c>
      <c r="J432" s="33">
        <v>2.0</v>
      </c>
      <c r="K432" s="33">
        <v>1.0</v>
      </c>
      <c r="L432" s="34">
        <f t="shared" si="2"/>
        <v>2.58</v>
      </c>
      <c r="M432" s="34"/>
      <c r="N432" s="9"/>
      <c r="O432" s="9"/>
      <c r="P432" s="47"/>
      <c r="Q432" s="48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 t="s">
        <v>838</v>
      </c>
      <c r="J433" s="33">
        <v>7.0</v>
      </c>
      <c r="K433" s="33">
        <v>2.0</v>
      </c>
      <c r="L433" s="34">
        <f t="shared" si="2"/>
        <v>7.33</v>
      </c>
      <c r="M433" s="34"/>
      <c r="N433" s="9"/>
      <c r="O433" s="9"/>
      <c r="P433" s="47"/>
      <c r="Q433" s="48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 t="s">
        <v>839</v>
      </c>
      <c r="J434" s="33">
        <v>3.0</v>
      </c>
      <c r="K434" s="33">
        <v>3.0</v>
      </c>
      <c r="L434" s="34">
        <f t="shared" si="2"/>
        <v>4.12</v>
      </c>
      <c r="M434" s="34"/>
      <c r="N434" s="9"/>
      <c r="O434" s="9"/>
      <c r="P434" s="47"/>
      <c r="Q434" s="48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 t="s">
        <v>840</v>
      </c>
      <c r="J435" s="33">
        <v>2.0</v>
      </c>
      <c r="K435" s="33">
        <v>3.0</v>
      </c>
      <c r="L435" s="34">
        <f t="shared" si="2"/>
        <v>3.43</v>
      </c>
      <c r="M435" s="34"/>
      <c r="N435" s="9"/>
      <c r="O435" s="9"/>
      <c r="P435" s="47"/>
      <c r="Q435" s="48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 t="s">
        <v>841</v>
      </c>
      <c r="J436" s="33">
        <v>3.0</v>
      </c>
      <c r="K436" s="33">
        <v>3.0</v>
      </c>
      <c r="L436" s="34">
        <f t="shared" si="2"/>
        <v>4.12</v>
      </c>
      <c r="M436" s="34"/>
      <c r="N436" s="9"/>
      <c r="O436" s="9"/>
      <c r="P436" s="47"/>
      <c r="Q436" s="48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 t="s">
        <v>842</v>
      </c>
      <c r="J437" s="33">
        <v>1.0</v>
      </c>
      <c r="K437" s="33">
        <v>5.0</v>
      </c>
      <c r="L437" s="34">
        <f t="shared" si="2"/>
        <v>3.69</v>
      </c>
      <c r="M437" s="34"/>
      <c r="N437" s="9"/>
      <c r="O437" s="9"/>
      <c r="P437" s="47"/>
      <c r="Q437" s="48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 t="s">
        <v>843</v>
      </c>
      <c r="J438" s="33">
        <v>4.0</v>
      </c>
      <c r="K438" s="33">
        <v>2.0</v>
      </c>
      <c r="L438" s="34">
        <f t="shared" si="2"/>
        <v>4.26</v>
      </c>
      <c r="M438" s="34"/>
      <c r="N438" s="9"/>
      <c r="O438" s="9"/>
      <c r="P438" s="47"/>
      <c r="Q438" s="48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 t="s">
        <v>844</v>
      </c>
      <c r="J439" s="33">
        <v>8.0</v>
      </c>
      <c r="K439" s="33">
        <v>2.0</v>
      </c>
      <c r="L439" s="34">
        <f t="shared" si="2"/>
        <v>8.78</v>
      </c>
      <c r="M439" s="34"/>
      <c r="N439" s="9"/>
      <c r="O439" s="9"/>
      <c r="P439" s="47"/>
      <c r="Q439" s="48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 t="s">
        <v>845</v>
      </c>
      <c r="J440" s="33">
        <v>8.0</v>
      </c>
      <c r="K440" s="33">
        <v>3.0</v>
      </c>
      <c r="L440" s="34">
        <f t="shared" si="2"/>
        <v>10.24</v>
      </c>
      <c r="M440" s="34"/>
      <c r="N440" s="9"/>
      <c r="O440" s="9"/>
      <c r="P440" s="47"/>
      <c r="Q440" s="48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 t="s">
        <v>846</v>
      </c>
      <c r="J441" s="33">
        <v>2.0</v>
      </c>
      <c r="K441" s="33">
        <v>4.0</v>
      </c>
      <c r="L441" s="34">
        <f t="shared" si="2"/>
        <v>4.1</v>
      </c>
      <c r="M441" s="34"/>
      <c r="N441" s="9"/>
      <c r="O441" s="9"/>
      <c r="P441" s="47"/>
      <c r="Q441" s="48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 t="s">
        <v>847</v>
      </c>
      <c r="J442" s="33">
        <v>6.0</v>
      </c>
      <c r="K442" s="33">
        <v>3.0</v>
      </c>
      <c r="L442" s="34">
        <f t="shared" si="2"/>
        <v>7.13</v>
      </c>
      <c r="M442" s="34"/>
      <c r="N442" s="9"/>
      <c r="O442" s="9"/>
      <c r="P442" s="47"/>
      <c r="Q442" s="48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 t="s">
        <v>848</v>
      </c>
      <c r="J443" s="33">
        <v>6.0</v>
      </c>
      <c r="K443" s="33">
        <v>5.0</v>
      </c>
      <c r="L443" s="34">
        <f t="shared" si="2"/>
        <v>9.15</v>
      </c>
      <c r="M443" s="34"/>
      <c r="N443" s="9"/>
      <c r="O443" s="9"/>
      <c r="P443" s="47"/>
      <c r="Q443" s="48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 t="s">
        <v>849</v>
      </c>
      <c r="J444" s="33">
        <v>7.0</v>
      </c>
      <c r="K444" s="33">
        <v>4.0</v>
      </c>
      <c r="L444" s="34">
        <f t="shared" si="2"/>
        <v>10.16</v>
      </c>
      <c r="M444" s="34"/>
      <c r="N444" s="9"/>
      <c r="O444" s="9"/>
      <c r="P444" s="47"/>
      <c r="Q444" s="48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 t="s">
        <v>850</v>
      </c>
      <c r="J445" s="33">
        <v>7.0</v>
      </c>
      <c r="K445" s="33">
        <v>2.0</v>
      </c>
      <c r="L445" s="34">
        <f t="shared" si="2"/>
        <v>7.33</v>
      </c>
      <c r="M445" s="34"/>
      <c r="N445" s="9"/>
      <c r="O445" s="9"/>
      <c r="P445" s="47"/>
      <c r="Q445" s="48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 t="s">
        <v>851</v>
      </c>
      <c r="J446" s="33">
        <v>2.0</v>
      </c>
      <c r="K446" s="33">
        <v>2.0</v>
      </c>
      <c r="L446" s="34">
        <f t="shared" si="2"/>
        <v>2.97</v>
      </c>
      <c r="M446" s="34"/>
      <c r="N446" s="9"/>
      <c r="O446" s="9"/>
      <c r="P446" s="47"/>
      <c r="Q446" s="48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 t="s">
        <v>852</v>
      </c>
      <c r="J447" s="33">
        <v>1.0</v>
      </c>
      <c r="K447" s="33">
        <v>3.0</v>
      </c>
      <c r="L447" s="34">
        <f t="shared" si="2"/>
        <v>2.87</v>
      </c>
      <c r="M447" s="34"/>
      <c r="N447" s="9"/>
      <c r="O447" s="9"/>
      <c r="P447" s="47"/>
      <c r="Q447" s="48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 t="s">
        <v>853</v>
      </c>
      <c r="J448" s="33">
        <v>4.0</v>
      </c>
      <c r="K448" s="33">
        <v>2.0</v>
      </c>
      <c r="L448" s="34">
        <f t="shared" si="2"/>
        <v>4.26</v>
      </c>
      <c r="M448" s="34"/>
      <c r="N448" s="9"/>
      <c r="O448" s="9"/>
      <c r="P448" s="47"/>
      <c r="Q448" s="48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 t="s">
        <v>854</v>
      </c>
      <c r="J449" s="33">
        <v>7.0</v>
      </c>
      <c r="K449" s="33">
        <v>2.0</v>
      </c>
      <c r="L449" s="34">
        <f t="shared" si="2"/>
        <v>7.33</v>
      </c>
      <c r="M449" s="34"/>
      <c r="N449" s="9"/>
      <c r="O449" s="9"/>
      <c r="P449" s="47"/>
      <c r="Q449" s="48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 t="s">
        <v>855</v>
      </c>
      <c r="J450" s="33">
        <v>8.0</v>
      </c>
      <c r="K450" s="33">
        <v>1.0</v>
      </c>
      <c r="L450" s="34">
        <f t="shared" si="2"/>
        <v>7.63</v>
      </c>
      <c r="M450" s="34"/>
      <c r="N450" s="9"/>
      <c r="O450" s="9"/>
      <c r="P450" s="47"/>
      <c r="Q450" s="48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 t="s">
        <v>856</v>
      </c>
      <c r="J451" s="33">
        <v>4.0</v>
      </c>
      <c r="K451" s="33">
        <v>2.0</v>
      </c>
      <c r="L451" s="34">
        <f t="shared" si="2"/>
        <v>4.26</v>
      </c>
      <c r="M451" s="34"/>
      <c r="N451" s="9"/>
      <c r="O451" s="9"/>
      <c r="P451" s="47"/>
      <c r="Q451" s="48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 t="s">
        <v>857</v>
      </c>
      <c r="J452" s="33">
        <v>3.0</v>
      </c>
      <c r="K452" s="33">
        <v>4.0</v>
      </c>
      <c r="L452" s="34">
        <f t="shared" si="2"/>
        <v>4.91</v>
      </c>
      <c r="M452" s="34"/>
      <c r="N452" s="9"/>
      <c r="O452" s="9"/>
      <c r="P452" s="47"/>
      <c r="Q452" s="48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 t="s">
        <v>858</v>
      </c>
      <c r="J453" s="33">
        <v>1.0</v>
      </c>
      <c r="K453" s="33">
        <v>2.0</v>
      </c>
      <c r="L453" s="34">
        <f t="shared" si="2"/>
        <v>2.48</v>
      </c>
      <c r="M453" s="34"/>
      <c r="N453" s="9"/>
      <c r="O453" s="9"/>
      <c r="P453" s="47"/>
      <c r="Q453" s="48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 t="s">
        <v>859</v>
      </c>
      <c r="J454" s="33">
        <v>3.0</v>
      </c>
      <c r="K454" s="33">
        <v>5.0</v>
      </c>
      <c r="L454" s="34">
        <f t="shared" si="2"/>
        <v>5.31</v>
      </c>
      <c r="M454" s="34"/>
      <c r="N454" s="9"/>
      <c r="O454" s="9"/>
      <c r="P454" s="47"/>
      <c r="Q454" s="48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 t="s">
        <v>860</v>
      </c>
      <c r="J455" s="33">
        <v>1.0</v>
      </c>
      <c r="K455" s="33">
        <v>5.0</v>
      </c>
      <c r="L455" s="34">
        <f t="shared" si="2"/>
        <v>3.69</v>
      </c>
      <c r="M455" s="34"/>
      <c r="N455" s="9"/>
      <c r="O455" s="9"/>
      <c r="P455" s="47"/>
      <c r="Q455" s="48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 t="s">
        <v>861</v>
      </c>
      <c r="J456" s="33">
        <v>4.0</v>
      </c>
      <c r="K456" s="33">
        <v>2.0</v>
      </c>
      <c r="L456" s="34">
        <f t="shared" si="2"/>
        <v>4.26</v>
      </c>
      <c r="M456" s="34"/>
      <c r="N456" s="9"/>
      <c r="O456" s="9"/>
      <c r="P456" s="47"/>
      <c r="Q456" s="48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 t="s">
        <v>862</v>
      </c>
      <c r="J457" s="33">
        <v>2.0</v>
      </c>
      <c r="K457" s="33">
        <v>3.0</v>
      </c>
      <c r="L457" s="34">
        <f t="shared" si="2"/>
        <v>3.43</v>
      </c>
      <c r="M457" s="34"/>
      <c r="N457" s="9"/>
      <c r="O457" s="9"/>
      <c r="P457" s="47"/>
      <c r="Q457" s="48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 t="s">
        <v>863</v>
      </c>
      <c r="J458" s="33">
        <v>2.0</v>
      </c>
      <c r="K458" s="33">
        <v>3.0</v>
      </c>
      <c r="L458" s="34">
        <f t="shared" si="2"/>
        <v>3.43</v>
      </c>
      <c r="M458" s="34"/>
      <c r="N458" s="9"/>
      <c r="O458" s="9"/>
      <c r="P458" s="47"/>
      <c r="Q458" s="48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 t="s">
        <v>864</v>
      </c>
      <c r="J459" s="33">
        <v>4.0</v>
      </c>
      <c r="K459" s="33">
        <v>4.0</v>
      </c>
      <c r="L459" s="34">
        <f t="shared" si="2"/>
        <v>5.88</v>
      </c>
      <c r="M459" s="34"/>
      <c r="N459" s="9"/>
      <c r="O459" s="9"/>
      <c r="P459" s="47"/>
      <c r="Q459" s="48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 t="s">
        <v>865</v>
      </c>
      <c r="J460" s="33">
        <v>6.0</v>
      </c>
      <c r="K460" s="33">
        <v>4.0</v>
      </c>
      <c r="L460" s="34">
        <f t="shared" si="2"/>
        <v>8.46</v>
      </c>
      <c r="M460" s="34"/>
      <c r="N460" s="9"/>
      <c r="O460" s="9"/>
      <c r="P460" s="47"/>
      <c r="Q460" s="48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 t="s">
        <v>866</v>
      </c>
      <c r="J461" s="33">
        <v>7.0</v>
      </c>
      <c r="K461" s="33">
        <v>2.0</v>
      </c>
      <c r="L461" s="34">
        <f t="shared" si="2"/>
        <v>7.33</v>
      </c>
      <c r="M461" s="34"/>
      <c r="N461" s="9"/>
      <c r="O461" s="9"/>
      <c r="P461" s="47"/>
      <c r="Q461" s="48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 t="s">
        <v>867</v>
      </c>
      <c r="J462" s="33">
        <v>7.0</v>
      </c>
      <c r="K462" s="33">
        <v>3.0</v>
      </c>
      <c r="L462" s="34">
        <f t="shared" si="2"/>
        <v>8.54</v>
      </c>
      <c r="M462" s="34"/>
      <c r="N462" s="9"/>
      <c r="O462" s="9"/>
      <c r="P462" s="47"/>
      <c r="Q462" s="48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 t="s">
        <v>868</v>
      </c>
      <c r="J463" s="33">
        <v>6.0</v>
      </c>
      <c r="K463" s="33">
        <v>4.0</v>
      </c>
      <c r="L463" s="34">
        <f t="shared" si="2"/>
        <v>8.46</v>
      </c>
      <c r="M463" s="34"/>
      <c r="N463" s="9"/>
      <c r="O463" s="9"/>
      <c r="P463" s="47"/>
      <c r="Q463" s="48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 t="s">
        <v>869</v>
      </c>
      <c r="J464" s="33">
        <v>6.0</v>
      </c>
      <c r="K464" s="33">
        <v>1.0</v>
      </c>
      <c r="L464" s="34">
        <f t="shared" si="2"/>
        <v>5.31</v>
      </c>
      <c r="M464" s="34"/>
      <c r="N464" s="9"/>
      <c r="O464" s="9"/>
      <c r="P464" s="47"/>
      <c r="Q464" s="48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 t="s">
        <v>870</v>
      </c>
      <c r="J465" s="33">
        <v>5.0</v>
      </c>
      <c r="K465" s="33">
        <v>1.0</v>
      </c>
      <c r="L465" s="34">
        <f t="shared" si="2"/>
        <v>4.42</v>
      </c>
      <c r="M465" s="34"/>
      <c r="N465" s="9"/>
      <c r="O465" s="9"/>
      <c r="P465" s="47"/>
      <c r="Q465" s="48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 t="s">
        <v>871</v>
      </c>
      <c r="J466" s="33">
        <v>4.0</v>
      </c>
      <c r="K466" s="33">
        <v>4.0</v>
      </c>
      <c r="L466" s="34">
        <f t="shared" si="2"/>
        <v>5.88</v>
      </c>
      <c r="M466" s="34"/>
      <c r="N466" s="9"/>
      <c r="O466" s="9"/>
      <c r="P466" s="47"/>
      <c r="Q466" s="48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 t="s">
        <v>872</v>
      </c>
      <c r="J467" s="33">
        <v>3.0</v>
      </c>
      <c r="K467" s="33">
        <v>1.0</v>
      </c>
      <c r="L467" s="34">
        <f t="shared" si="2"/>
        <v>3.09</v>
      </c>
      <c r="M467" s="34"/>
      <c r="N467" s="9"/>
      <c r="O467" s="9"/>
      <c r="P467" s="47"/>
      <c r="Q467" s="48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 t="s">
        <v>873</v>
      </c>
      <c r="J468" s="33">
        <v>2.0</v>
      </c>
      <c r="K468" s="33">
        <v>2.0</v>
      </c>
      <c r="L468" s="34">
        <f t="shared" si="2"/>
        <v>2.97</v>
      </c>
      <c r="M468" s="34"/>
      <c r="N468" s="9"/>
      <c r="O468" s="9"/>
      <c r="P468" s="47"/>
      <c r="Q468" s="48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 t="s">
        <v>874</v>
      </c>
      <c r="J469" s="33">
        <v>2.0</v>
      </c>
      <c r="K469" s="33">
        <v>3.0</v>
      </c>
      <c r="L469" s="34">
        <f t="shared" si="2"/>
        <v>3.43</v>
      </c>
      <c r="M469" s="34"/>
      <c r="N469" s="9"/>
      <c r="O469" s="9"/>
      <c r="P469" s="47"/>
      <c r="Q469" s="48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 t="s">
        <v>875</v>
      </c>
      <c r="J470" s="33">
        <v>7.0</v>
      </c>
      <c r="K470" s="33">
        <v>2.0</v>
      </c>
      <c r="L470" s="34">
        <f t="shared" si="2"/>
        <v>7.33</v>
      </c>
      <c r="M470" s="34"/>
      <c r="N470" s="9"/>
      <c r="O470" s="9"/>
      <c r="P470" s="47"/>
      <c r="Q470" s="48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 t="s">
        <v>876</v>
      </c>
      <c r="J471" s="33">
        <v>1.0</v>
      </c>
      <c r="K471" s="33">
        <v>1.0</v>
      </c>
      <c r="L471" s="34">
        <f t="shared" si="2"/>
        <v>2.16</v>
      </c>
      <c r="M471" s="34"/>
      <c r="N471" s="9"/>
      <c r="O471" s="9"/>
      <c r="P471" s="47"/>
      <c r="Q471" s="48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 t="s">
        <v>877</v>
      </c>
      <c r="J472" s="33">
        <v>6.0</v>
      </c>
      <c r="K472" s="33">
        <v>1.0</v>
      </c>
      <c r="L472" s="34">
        <f t="shared" si="2"/>
        <v>5.31</v>
      </c>
      <c r="M472" s="34"/>
      <c r="N472" s="9"/>
      <c r="O472" s="9"/>
      <c r="P472" s="47"/>
      <c r="Q472" s="48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 t="s">
        <v>878</v>
      </c>
      <c r="J473" s="33">
        <v>5.0</v>
      </c>
      <c r="K473" s="33">
        <v>2.0</v>
      </c>
      <c r="L473" s="34">
        <f t="shared" si="2"/>
        <v>5.11</v>
      </c>
      <c r="M473" s="34"/>
      <c r="N473" s="9"/>
      <c r="O473" s="9"/>
      <c r="P473" s="47"/>
      <c r="Q473" s="48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 t="s">
        <v>879</v>
      </c>
      <c r="J474" s="33">
        <v>6.0</v>
      </c>
      <c r="K474" s="33">
        <v>3.0</v>
      </c>
      <c r="L474" s="34">
        <f t="shared" si="2"/>
        <v>7.13</v>
      </c>
      <c r="M474" s="34"/>
      <c r="N474" s="9"/>
      <c r="O474" s="9"/>
      <c r="P474" s="47"/>
      <c r="Q474" s="48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 t="s">
        <v>880</v>
      </c>
      <c r="J475" s="33">
        <v>1.0</v>
      </c>
      <c r="K475" s="33">
        <v>4.0</v>
      </c>
      <c r="L475" s="34">
        <f t="shared" si="2"/>
        <v>3.41</v>
      </c>
      <c r="M475" s="34"/>
      <c r="N475" s="9"/>
      <c r="O475" s="9"/>
      <c r="P475" s="47"/>
      <c r="Q475" s="48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 t="s">
        <v>881</v>
      </c>
      <c r="J476" s="33">
        <v>6.0</v>
      </c>
      <c r="K476" s="33">
        <v>4.0</v>
      </c>
      <c r="L476" s="34">
        <f t="shared" si="2"/>
        <v>8.46</v>
      </c>
      <c r="M476" s="34"/>
      <c r="N476" s="9"/>
      <c r="O476" s="9"/>
      <c r="P476" s="47"/>
      <c r="Q476" s="48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 t="s">
        <v>882</v>
      </c>
      <c r="J477" s="33">
        <v>2.0</v>
      </c>
      <c r="K477" s="33">
        <v>3.0</v>
      </c>
      <c r="L477" s="34">
        <f t="shared" si="2"/>
        <v>3.43</v>
      </c>
      <c r="M477" s="34"/>
      <c r="N477" s="9"/>
      <c r="O477" s="9"/>
      <c r="P477" s="47"/>
      <c r="Q477" s="48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 t="s">
        <v>883</v>
      </c>
      <c r="J478" s="33">
        <v>7.0</v>
      </c>
      <c r="K478" s="33">
        <v>2.0</v>
      </c>
      <c r="L478" s="34">
        <f t="shared" si="2"/>
        <v>7.33</v>
      </c>
      <c r="M478" s="34"/>
      <c r="N478" s="9"/>
      <c r="O478" s="9"/>
      <c r="P478" s="47"/>
      <c r="Q478" s="48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 t="s">
        <v>884</v>
      </c>
      <c r="J479" s="33">
        <v>7.0</v>
      </c>
      <c r="K479" s="33">
        <v>2.0</v>
      </c>
      <c r="L479" s="34">
        <f t="shared" si="2"/>
        <v>7.33</v>
      </c>
      <c r="M479" s="34"/>
      <c r="N479" s="9"/>
      <c r="O479" s="9"/>
      <c r="P479" s="47"/>
      <c r="Q479" s="48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 t="s">
        <v>885</v>
      </c>
      <c r="J480" s="33">
        <v>7.0</v>
      </c>
      <c r="K480" s="33">
        <v>1.0</v>
      </c>
      <c r="L480" s="34">
        <f t="shared" si="2"/>
        <v>6.36</v>
      </c>
      <c r="M480" s="34"/>
      <c r="N480" s="9"/>
      <c r="O480" s="9"/>
      <c r="P480" s="47"/>
      <c r="Q480" s="48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 t="s">
        <v>886</v>
      </c>
      <c r="J481" s="33">
        <v>2.0</v>
      </c>
      <c r="K481" s="33">
        <v>4.0</v>
      </c>
      <c r="L481" s="34">
        <f t="shared" si="2"/>
        <v>4.1</v>
      </c>
      <c r="M481" s="34"/>
      <c r="N481" s="9"/>
      <c r="O481" s="9"/>
      <c r="P481" s="47"/>
      <c r="Q481" s="48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 t="s">
        <v>887</v>
      </c>
      <c r="J482" s="33">
        <v>5.0</v>
      </c>
      <c r="K482" s="33">
        <v>3.0</v>
      </c>
      <c r="L482" s="34">
        <f t="shared" si="2"/>
        <v>5.94</v>
      </c>
      <c r="M482" s="34"/>
      <c r="N482" s="9"/>
      <c r="O482" s="9"/>
      <c r="P482" s="47"/>
      <c r="Q482" s="48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 t="s">
        <v>888</v>
      </c>
      <c r="J483" s="33">
        <v>2.0</v>
      </c>
      <c r="K483" s="33">
        <v>4.0</v>
      </c>
      <c r="L483" s="34">
        <f t="shared" si="2"/>
        <v>4.1</v>
      </c>
      <c r="M483" s="34"/>
      <c r="N483" s="9"/>
      <c r="O483" s="9"/>
      <c r="P483" s="47"/>
      <c r="Q483" s="48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 t="s">
        <v>889</v>
      </c>
      <c r="J484" s="33">
        <v>1.0</v>
      </c>
      <c r="K484" s="33">
        <v>2.0</v>
      </c>
      <c r="L484" s="34">
        <f t="shared" si="2"/>
        <v>2.48</v>
      </c>
      <c r="M484" s="34"/>
      <c r="N484" s="9"/>
      <c r="O484" s="9"/>
      <c r="P484" s="47"/>
      <c r="Q484" s="48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 t="s">
        <v>890</v>
      </c>
      <c r="J485" s="33">
        <v>7.0</v>
      </c>
      <c r="K485" s="33">
        <v>3.0</v>
      </c>
      <c r="L485" s="34">
        <f t="shared" si="2"/>
        <v>8.54</v>
      </c>
      <c r="M485" s="34"/>
      <c r="N485" s="9"/>
      <c r="O485" s="9"/>
      <c r="P485" s="47"/>
      <c r="Q485" s="48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 t="s">
        <v>891</v>
      </c>
      <c r="J486" s="33">
        <v>7.0</v>
      </c>
      <c r="K486" s="33">
        <v>5.0</v>
      </c>
      <c r="L486" s="34">
        <f t="shared" si="2"/>
        <v>10.97</v>
      </c>
      <c r="M486" s="34"/>
      <c r="N486" s="9"/>
      <c r="O486" s="9"/>
      <c r="P486" s="47"/>
      <c r="Q486" s="48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 t="s">
        <v>892</v>
      </c>
      <c r="J487" s="33">
        <v>4.0</v>
      </c>
      <c r="K487" s="33">
        <v>4.0</v>
      </c>
      <c r="L487" s="34">
        <f t="shared" si="2"/>
        <v>5.88</v>
      </c>
      <c r="M487" s="34"/>
      <c r="N487" s="9"/>
      <c r="O487" s="9"/>
      <c r="P487" s="47"/>
      <c r="Q487" s="48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 t="s">
        <v>893</v>
      </c>
      <c r="J488" s="33">
        <v>2.0</v>
      </c>
      <c r="K488" s="33">
        <v>5.0</v>
      </c>
      <c r="L488" s="34">
        <f t="shared" si="2"/>
        <v>4.42</v>
      </c>
      <c r="M488" s="34"/>
      <c r="N488" s="9"/>
      <c r="O488" s="9"/>
      <c r="P488" s="47"/>
      <c r="Q488" s="48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 t="s">
        <v>894</v>
      </c>
      <c r="J489" s="33">
        <v>1.0</v>
      </c>
      <c r="K489" s="33">
        <v>4.0</v>
      </c>
      <c r="L489" s="34">
        <f t="shared" si="2"/>
        <v>3.41</v>
      </c>
      <c r="M489" s="34"/>
      <c r="N489" s="9"/>
      <c r="O489" s="9"/>
      <c r="P489" s="47"/>
      <c r="Q489" s="48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 t="s">
        <v>895</v>
      </c>
      <c r="J490" s="33">
        <v>4.0</v>
      </c>
      <c r="K490" s="33">
        <v>3.0</v>
      </c>
      <c r="L490" s="34">
        <f t="shared" si="2"/>
        <v>4.95</v>
      </c>
      <c r="M490" s="34"/>
      <c r="N490" s="9"/>
      <c r="O490" s="9"/>
      <c r="P490" s="47"/>
      <c r="Q490" s="48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 t="s">
        <v>896</v>
      </c>
      <c r="J491" s="33">
        <v>8.0</v>
      </c>
      <c r="K491" s="33">
        <v>5.0</v>
      </c>
      <c r="L491" s="34">
        <f t="shared" si="2"/>
        <v>13.15</v>
      </c>
      <c r="M491" s="34"/>
      <c r="N491" s="9"/>
      <c r="O491" s="9"/>
      <c r="P491" s="47"/>
      <c r="Q491" s="48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 t="s">
        <v>897</v>
      </c>
      <c r="J492" s="33">
        <v>2.0</v>
      </c>
      <c r="K492" s="33">
        <v>5.0</v>
      </c>
      <c r="L492" s="34">
        <f t="shared" si="2"/>
        <v>4.42</v>
      </c>
      <c r="M492" s="34"/>
      <c r="N492" s="9"/>
      <c r="O492" s="9"/>
      <c r="P492" s="47"/>
      <c r="Q492" s="48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 t="s">
        <v>898</v>
      </c>
      <c r="J493" s="33">
        <v>2.0</v>
      </c>
      <c r="K493" s="33">
        <v>5.0</v>
      </c>
      <c r="L493" s="34">
        <f t="shared" si="2"/>
        <v>4.42</v>
      </c>
      <c r="M493" s="34"/>
      <c r="N493" s="9"/>
      <c r="O493" s="9"/>
      <c r="P493" s="47"/>
      <c r="Q493" s="48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 t="s">
        <v>899</v>
      </c>
      <c r="J494" s="33">
        <v>8.0</v>
      </c>
      <c r="K494" s="33">
        <v>2.0</v>
      </c>
      <c r="L494" s="34">
        <f t="shared" si="2"/>
        <v>8.78</v>
      </c>
      <c r="M494" s="34"/>
      <c r="N494" s="9"/>
      <c r="O494" s="9"/>
      <c r="P494" s="47"/>
      <c r="Q494" s="48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 t="s">
        <v>900</v>
      </c>
      <c r="J495" s="33">
        <v>3.0</v>
      </c>
      <c r="K495" s="33">
        <v>1.0</v>
      </c>
      <c r="L495" s="34">
        <f t="shared" si="2"/>
        <v>3.09</v>
      </c>
      <c r="M495" s="34"/>
      <c r="N495" s="9"/>
      <c r="O495" s="9"/>
      <c r="P495" s="47"/>
      <c r="Q495" s="48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 t="s">
        <v>901</v>
      </c>
      <c r="J496" s="33">
        <v>6.0</v>
      </c>
      <c r="K496" s="33">
        <v>4.0</v>
      </c>
      <c r="L496" s="34">
        <f t="shared" si="2"/>
        <v>8.46</v>
      </c>
      <c r="M496" s="34"/>
      <c r="N496" s="9"/>
      <c r="O496" s="9"/>
      <c r="P496" s="47"/>
      <c r="Q496" s="48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 t="s">
        <v>902</v>
      </c>
      <c r="J497" s="33">
        <v>2.0</v>
      </c>
      <c r="K497" s="33">
        <v>4.0</v>
      </c>
      <c r="L497" s="34">
        <f t="shared" si="2"/>
        <v>4.1</v>
      </c>
      <c r="M497" s="34"/>
      <c r="N497" s="9"/>
      <c r="O497" s="9"/>
      <c r="P497" s="47"/>
      <c r="Q497" s="48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33"/>
      <c r="K498" s="33">
        <v>5.0</v>
      </c>
      <c r="L498" s="34" t="str">
        <f t="shared" si="2"/>
        <v>#REF!</v>
      </c>
      <c r="M498" s="34"/>
      <c r="N498" s="9"/>
      <c r="O498" s="9"/>
      <c r="P498" s="47"/>
      <c r="Q498" s="48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33"/>
      <c r="K499" s="33">
        <v>5.0</v>
      </c>
      <c r="L499" s="34" t="str">
        <f t="shared" si="2"/>
        <v>#REF!</v>
      </c>
      <c r="M499" s="34"/>
      <c r="N499" s="9"/>
      <c r="O499" s="9"/>
      <c r="P499" s="47"/>
      <c r="Q499" s="48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33"/>
      <c r="K500" s="33">
        <v>2.0</v>
      </c>
      <c r="L500" s="34" t="str">
        <f t="shared" si="2"/>
        <v>#REF!</v>
      </c>
      <c r="M500" s="34"/>
      <c r="N500" s="9"/>
      <c r="O500" s="9"/>
      <c r="P500" s="47"/>
      <c r="Q500" s="48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33"/>
      <c r="K501" s="33">
        <v>3.0</v>
      </c>
      <c r="L501" s="34">
        <f t="shared" si="2"/>
        <v>2.87</v>
      </c>
      <c r="M501" s="34"/>
      <c r="N501" s="9"/>
      <c r="O501" s="9"/>
      <c r="P501" s="47"/>
      <c r="Q501" s="48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33"/>
      <c r="K502" s="33"/>
      <c r="L502" s="54">
        <v>3.43</v>
      </c>
      <c r="M502" s="9"/>
      <c r="N502" s="9"/>
      <c r="O502" s="9"/>
      <c r="P502" s="47"/>
      <c r="Q502" s="48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33"/>
      <c r="K503" s="33"/>
      <c r="L503" s="54">
        <v>4.12</v>
      </c>
      <c r="M503" s="9"/>
      <c r="N503" s="9"/>
      <c r="O503" s="9"/>
      <c r="P503" s="47"/>
      <c r="Q503" s="48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33"/>
      <c r="K504" s="33"/>
      <c r="L504" s="54">
        <v>4.95</v>
      </c>
      <c r="M504" s="9"/>
      <c r="N504" s="9"/>
      <c r="O504" s="9"/>
      <c r="P504" s="47"/>
      <c r="Q504" s="48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33"/>
      <c r="K505" s="33"/>
      <c r="L505" s="54">
        <v>5.94</v>
      </c>
      <c r="M505" s="9"/>
      <c r="N505" s="9"/>
      <c r="O505" s="9"/>
      <c r="P505" s="47"/>
      <c r="Q505" s="48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33"/>
      <c r="K506" s="33"/>
      <c r="L506" s="54">
        <v>7.13</v>
      </c>
      <c r="M506" s="9"/>
      <c r="N506" s="9"/>
      <c r="O506" s="9"/>
      <c r="P506" s="47"/>
      <c r="Q506" s="48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33"/>
      <c r="K507" s="33"/>
      <c r="L507" s="54">
        <v>8.54</v>
      </c>
      <c r="M507" s="9"/>
      <c r="N507" s="9"/>
      <c r="O507" s="9"/>
      <c r="P507" s="47"/>
      <c r="Q507" s="48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33"/>
      <c r="K508" s="33"/>
      <c r="L508" s="54">
        <v>10.24</v>
      </c>
      <c r="M508" s="9"/>
      <c r="N508" s="9"/>
      <c r="O508" s="9"/>
      <c r="P508" s="47"/>
      <c r="Q508" s="48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33"/>
      <c r="K509" s="33"/>
      <c r="L509" s="33"/>
      <c r="M509" s="9"/>
      <c r="N509" s="9"/>
      <c r="O509" s="9"/>
      <c r="P509" s="47"/>
      <c r="Q509" s="48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33"/>
      <c r="K510" s="33"/>
      <c r="L510" s="33"/>
      <c r="M510" s="9"/>
      <c r="N510" s="9"/>
      <c r="O510" s="9"/>
      <c r="P510" s="47"/>
      <c r="Q510" s="48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33"/>
      <c r="K511" s="33"/>
      <c r="L511" s="33"/>
      <c r="M511" s="9"/>
      <c r="N511" s="9"/>
      <c r="O511" s="9"/>
      <c r="P511" s="47"/>
      <c r="Q511" s="48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33"/>
      <c r="K512" s="33"/>
      <c r="L512" s="33"/>
      <c r="M512" s="9"/>
      <c r="N512" s="9"/>
      <c r="O512" s="9"/>
      <c r="P512" s="47"/>
      <c r="Q512" s="48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33"/>
      <c r="K513" s="33"/>
      <c r="L513" s="33"/>
      <c r="M513" s="9"/>
      <c r="N513" s="9"/>
      <c r="O513" s="9"/>
      <c r="P513" s="47"/>
      <c r="Q513" s="48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33"/>
      <c r="K514" s="33"/>
      <c r="L514" s="33"/>
      <c r="M514" s="9"/>
      <c r="N514" s="9"/>
      <c r="O514" s="9"/>
      <c r="P514" s="47"/>
      <c r="Q514" s="48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33"/>
      <c r="K515" s="33"/>
      <c r="L515" s="33"/>
      <c r="M515" s="9"/>
      <c r="N515" s="9"/>
      <c r="O515" s="9"/>
      <c r="P515" s="47"/>
      <c r="Q515" s="48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33"/>
      <c r="K516" s="33"/>
      <c r="L516" s="33"/>
      <c r="M516" s="9"/>
      <c r="N516" s="9"/>
      <c r="O516" s="9"/>
      <c r="P516" s="47"/>
      <c r="Q516" s="48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33"/>
      <c r="K517" s="33"/>
      <c r="L517" s="33"/>
      <c r="M517" s="9"/>
      <c r="N517" s="9"/>
      <c r="O517" s="9"/>
      <c r="P517" s="47"/>
      <c r="Q517" s="48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33"/>
      <c r="K518" s="33"/>
      <c r="L518" s="33"/>
      <c r="M518" s="9"/>
      <c r="N518" s="9"/>
      <c r="O518" s="9"/>
      <c r="P518" s="47"/>
      <c r="Q518" s="48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33"/>
      <c r="K519" s="33"/>
      <c r="L519" s="33"/>
      <c r="M519" s="9"/>
      <c r="N519" s="9"/>
      <c r="O519" s="9"/>
      <c r="P519" s="47"/>
      <c r="Q519" s="48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33"/>
      <c r="K520" s="33"/>
      <c r="L520" s="33"/>
      <c r="M520" s="9"/>
      <c r="N520" s="9"/>
      <c r="O520" s="9"/>
      <c r="P520" s="47"/>
      <c r="Q520" s="48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33"/>
      <c r="K521" s="33"/>
      <c r="L521" s="33"/>
      <c r="M521" s="9"/>
      <c r="N521" s="9"/>
      <c r="O521" s="9"/>
      <c r="P521" s="47"/>
      <c r="Q521" s="48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33"/>
      <c r="K522" s="33"/>
      <c r="L522" s="33"/>
      <c r="M522" s="9"/>
      <c r="N522" s="9"/>
      <c r="O522" s="9"/>
      <c r="P522" s="47"/>
      <c r="Q522" s="48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33"/>
      <c r="K523" s="33"/>
      <c r="L523" s="33"/>
      <c r="M523" s="9"/>
      <c r="N523" s="9"/>
      <c r="O523" s="9"/>
      <c r="P523" s="47"/>
      <c r="Q523" s="48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33"/>
      <c r="K524" s="33"/>
      <c r="L524" s="33"/>
      <c r="M524" s="9"/>
      <c r="N524" s="9"/>
      <c r="O524" s="9"/>
      <c r="P524" s="47"/>
      <c r="Q524" s="48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33"/>
      <c r="K525" s="33"/>
      <c r="L525" s="33"/>
      <c r="M525" s="9"/>
      <c r="N525" s="9"/>
      <c r="O525" s="9"/>
      <c r="P525" s="47"/>
      <c r="Q525" s="48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33"/>
      <c r="K526" s="33"/>
      <c r="L526" s="33"/>
      <c r="M526" s="9"/>
      <c r="N526" s="9"/>
      <c r="O526" s="9"/>
      <c r="P526" s="47"/>
      <c r="Q526" s="48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33"/>
      <c r="K527" s="33"/>
      <c r="L527" s="33"/>
      <c r="M527" s="9"/>
      <c r="N527" s="9"/>
      <c r="O527" s="9"/>
      <c r="P527" s="47"/>
      <c r="Q527" s="48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33"/>
      <c r="K528" s="33"/>
      <c r="L528" s="33"/>
      <c r="M528" s="9"/>
      <c r="N528" s="9"/>
      <c r="O528" s="9"/>
      <c r="P528" s="47"/>
      <c r="Q528" s="48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33"/>
      <c r="K529" s="33"/>
      <c r="L529" s="33"/>
      <c r="M529" s="9"/>
      <c r="N529" s="9"/>
      <c r="O529" s="9"/>
      <c r="P529" s="47"/>
      <c r="Q529" s="48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33"/>
      <c r="K530" s="33"/>
      <c r="L530" s="33"/>
      <c r="M530" s="9"/>
      <c r="N530" s="9"/>
      <c r="O530" s="9"/>
      <c r="P530" s="47"/>
      <c r="Q530" s="48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33"/>
      <c r="K531" s="33"/>
      <c r="L531" s="33"/>
      <c r="M531" s="9"/>
      <c r="N531" s="9"/>
      <c r="O531" s="9"/>
      <c r="P531" s="47"/>
      <c r="Q531" s="48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33"/>
      <c r="K532" s="33"/>
      <c r="L532" s="33"/>
      <c r="M532" s="9"/>
      <c r="N532" s="9"/>
      <c r="O532" s="9"/>
      <c r="P532" s="47"/>
      <c r="Q532" s="48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33"/>
      <c r="K533" s="33"/>
      <c r="L533" s="33"/>
      <c r="M533" s="9"/>
      <c r="N533" s="9"/>
      <c r="O533" s="9"/>
      <c r="P533" s="47"/>
      <c r="Q533" s="48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33"/>
      <c r="K534" s="33"/>
      <c r="L534" s="33"/>
      <c r="M534" s="9"/>
      <c r="N534" s="9"/>
      <c r="O534" s="9"/>
      <c r="P534" s="47"/>
      <c r="Q534" s="48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33"/>
      <c r="K535" s="33"/>
      <c r="L535" s="33"/>
      <c r="M535" s="9"/>
      <c r="N535" s="9"/>
      <c r="O535" s="9"/>
      <c r="P535" s="47"/>
      <c r="Q535" s="48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33"/>
      <c r="K536" s="33"/>
      <c r="L536" s="33"/>
      <c r="M536" s="9"/>
      <c r="N536" s="9"/>
      <c r="O536" s="9"/>
      <c r="P536" s="47"/>
      <c r="Q536" s="48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33"/>
      <c r="K537" s="33"/>
      <c r="L537" s="33"/>
      <c r="M537" s="9"/>
      <c r="N537" s="9"/>
      <c r="O537" s="9"/>
      <c r="P537" s="47"/>
      <c r="Q537" s="48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33"/>
      <c r="K538" s="33"/>
      <c r="L538" s="33"/>
      <c r="M538" s="9"/>
      <c r="N538" s="9"/>
      <c r="O538" s="9"/>
      <c r="P538" s="47"/>
      <c r="Q538" s="48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33"/>
      <c r="K539" s="33"/>
      <c r="L539" s="33"/>
      <c r="M539" s="9"/>
      <c r="N539" s="9"/>
      <c r="O539" s="9"/>
      <c r="P539" s="47"/>
      <c r="Q539" s="48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33"/>
      <c r="K540" s="33"/>
      <c r="L540" s="33"/>
      <c r="M540" s="9"/>
      <c r="N540" s="9"/>
      <c r="O540" s="9"/>
      <c r="P540" s="47"/>
      <c r="Q540" s="48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33"/>
      <c r="K541" s="33"/>
      <c r="L541" s="33"/>
      <c r="M541" s="9"/>
      <c r="N541" s="9"/>
      <c r="O541" s="9"/>
      <c r="P541" s="47"/>
      <c r="Q541" s="48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33"/>
      <c r="K542" s="33"/>
      <c r="L542" s="33"/>
      <c r="M542" s="9"/>
      <c r="N542" s="9"/>
      <c r="O542" s="9"/>
      <c r="P542" s="47"/>
      <c r="Q542" s="48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33"/>
      <c r="K543" s="33"/>
      <c r="L543" s="33"/>
      <c r="M543" s="9"/>
      <c r="N543" s="9"/>
      <c r="O543" s="9"/>
      <c r="P543" s="47"/>
      <c r="Q543" s="48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33"/>
      <c r="K544" s="33"/>
      <c r="L544" s="33"/>
      <c r="M544" s="9"/>
      <c r="N544" s="9"/>
      <c r="O544" s="9"/>
      <c r="P544" s="47"/>
      <c r="Q544" s="48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33"/>
      <c r="K545" s="33"/>
      <c r="L545" s="33"/>
      <c r="M545" s="9"/>
      <c r="N545" s="9"/>
      <c r="O545" s="9"/>
      <c r="P545" s="47"/>
      <c r="Q545" s="48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33"/>
      <c r="K546" s="33"/>
      <c r="L546" s="33"/>
      <c r="M546" s="9"/>
      <c r="N546" s="9"/>
      <c r="O546" s="9"/>
      <c r="P546" s="47"/>
      <c r="Q546" s="48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33"/>
      <c r="K547" s="33"/>
      <c r="L547" s="33"/>
      <c r="M547" s="9"/>
      <c r="N547" s="9"/>
      <c r="O547" s="9"/>
      <c r="P547" s="47"/>
      <c r="Q547" s="48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33"/>
      <c r="K548" s="33"/>
      <c r="L548" s="33"/>
      <c r="M548" s="9"/>
      <c r="N548" s="9"/>
      <c r="O548" s="9"/>
      <c r="P548" s="47"/>
      <c r="Q548" s="48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33"/>
      <c r="K549" s="33"/>
      <c r="L549" s="33"/>
      <c r="M549" s="9"/>
      <c r="N549" s="9"/>
      <c r="O549" s="9"/>
      <c r="P549" s="47"/>
      <c r="Q549" s="48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33"/>
      <c r="K550" s="33"/>
      <c r="L550" s="33"/>
      <c r="M550" s="9"/>
      <c r="N550" s="9"/>
      <c r="O550" s="9"/>
      <c r="P550" s="47"/>
      <c r="Q550" s="48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33"/>
      <c r="K551" s="33"/>
      <c r="L551" s="33"/>
      <c r="M551" s="9"/>
      <c r="N551" s="9"/>
      <c r="O551" s="9"/>
      <c r="P551" s="47"/>
      <c r="Q551" s="48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33"/>
      <c r="K552" s="33"/>
      <c r="L552" s="33"/>
      <c r="M552" s="9"/>
      <c r="N552" s="9"/>
      <c r="O552" s="9"/>
      <c r="P552" s="47"/>
      <c r="Q552" s="48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33"/>
      <c r="K553" s="33"/>
      <c r="L553" s="33"/>
      <c r="M553" s="9"/>
      <c r="N553" s="9"/>
      <c r="O553" s="9"/>
      <c r="P553" s="47"/>
      <c r="Q553" s="48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33"/>
      <c r="K554" s="33"/>
      <c r="L554" s="33"/>
      <c r="M554" s="9"/>
      <c r="N554" s="9"/>
      <c r="O554" s="9"/>
      <c r="P554" s="47"/>
      <c r="Q554" s="48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33"/>
      <c r="K555" s="33"/>
      <c r="L555" s="33"/>
      <c r="M555" s="9"/>
      <c r="N555" s="9"/>
      <c r="O555" s="9"/>
      <c r="P555" s="47"/>
      <c r="Q555" s="48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33"/>
      <c r="K556" s="33"/>
      <c r="L556" s="33"/>
      <c r="M556" s="9"/>
      <c r="N556" s="9"/>
      <c r="O556" s="9"/>
      <c r="P556" s="47"/>
      <c r="Q556" s="48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33"/>
      <c r="K557" s="33"/>
      <c r="L557" s="33"/>
      <c r="M557" s="9"/>
      <c r="N557" s="9"/>
      <c r="O557" s="9"/>
      <c r="P557" s="47"/>
      <c r="Q557" s="48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33"/>
      <c r="K558" s="33"/>
      <c r="L558" s="33"/>
      <c r="M558" s="9"/>
      <c r="N558" s="9"/>
      <c r="O558" s="9"/>
      <c r="P558" s="47"/>
      <c r="Q558" s="48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33"/>
      <c r="K559" s="33"/>
      <c r="L559" s="33"/>
      <c r="M559" s="9"/>
      <c r="N559" s="9"/>
      <c r="O559" s="9"/>
      <c r="P559" s="47"/>
      <c r="Q559" s="48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33"/>
      <c r="K560" s="33"/>
      <c r="L560" s="33"/>
      <c r="M560" s="9"/>
      <c r="N560" s="9"/>
      <c r="O560" s="9"/>
      <c r="P560" s="47"/>
      <c r="Q560" s="48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33"/>
      <c r="K561" s="33"/>
      <c r="L561" s="33"/>
      <c r="M561" s="9"/>
      <c r="N561" s="9"/>
      <c r="O561" s="9"/>
      <c r="P561" s="47"/>
      <c r="Q561" s="48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33"/>
      <c r="K562" s="33"/>
      <c r="L562" s="33"/>
      <c r="M562" s="9"/>
      <c r="N562" s="9"/>
      <c r="O562" s="9"/>
      <c r="P562" s="47"/>
      <c r="Q562" s="48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33"/>
      <c r="K563" s="33"/>
      <c r="L563" s="33"/>
      <c r="M563" s="9"/>
      <c r="N563" s="9"/>
      <c r="O563" s="9"/>
      <c r="P563" s="47"/>
      <c r="Q563" s="48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33"/>
      <c r="K564" s="33"/>
      <c r="L564" s="33"/>
      <c r="M564" s="9"/>
      <c r="N564" s="9"/>
      <c r="O564" s="9"/>
      <c r="P564" s="47"/>
      <c r="Q564" s="48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33"/>
      <c r="K565" s="33"/>
      <c r="L565" s="33"/>
      <c r="M565" s="9"/>
      <c r="N565" s="9"/>
      <c r="O565" s="9"/>
      <c r="P565" s="47"/>
      <c r="Q565" s="48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33"/>
      <c r="K566" s="33"/>
      <c r="L566" s="33"/>
      <c r="M566" s="9"/>
      <c r="N566" s="9"/>
      <c r="O566" s="9"/>
      <c r="P566" s="47"/>
      <c r="Q566" s="48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33"/>
      <c r="K567" s="33"/>
      <c r="L567" s="33"/>
      <c r="M567" s="9"/>
      <c r="N567" s="9"/>
      <c r="O567" s="9"/>
      <c r="P567" s="47"/>
      <c r="Q567" s="48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33"/>
      <c r="K568" s="33"/>
      <c r="L568" s="33"/>
      <c r="M568" s="9"/>
      <c r="N568" s="9"/>
      <c r="O568" s="9"/>
      <c r="P568" s="47"/>
      <c r="Q568" s="48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33"/>
      <c r="K569" s="33"/>
      <c r="L569" s="33"/>
      <c r="M569" s="9"/>
      <c r="N569" s="9"/>
      <c r="O569" s="9"/>
      <c r="P569" s="47"/>
      <c r="Q569" s="48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33"/>
      <c r="K570" s="33"/>
      <c r="L570" s="33"/>
      <c r="M570" s="9"/>
      <c r="N570" s="9"/>
      <c r="O570" s="9"/>
      <c r="P570" s="47"/>
      <c r="Q570" s="48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33"/>
      <c r="K571" s="33"/>
      <c r="L571" s="33"/>
      <c r="M571" s="9"/>
      <c r="N571" s="9"/>
      <c r="O571" s="9"/>
      <c r="P571" s="47"/>
      <c r="Q571" s="48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33"/>
      <c r="K572" s="33"/>
      <c r="L572" s="33"/>
      <c r="M572" s="9"/>
      <c r="N572" s="9"/>
      <c r="O572" s="9"/>
      <c r="P572" s="47"/>
      <c r="Q572" s="48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33"/>
      <c r="K573" s="33"/>
      <c r="L573" s="33"/>
      <c r="M573" s="9"/>
      <c r="N573" s="9"/>
      <c r="O573" s="9"/>
      <c r="P573" s="47"/>
      <c r="Q573" s="48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33"/>
      <c r="K574" s="33"/>
      <c r="L574" s="33"/>
      <c r="M574" s="9"/>
      <c r="N574" s="9"/>
      <c r="O574" s="9"/>
      <c r="P574" s="47"/>
      <c r="Q574" s="48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33"/>
      <c r="K575" s="33"/>
      <c r="L575" s="33"/>
      <c r="M575" s="9"/>
      <c r="N575" s="9"/>
      <c r="O575" s="9"/>
      <c r="P575" s="47"/>
      <c r="Q575" s="48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33"/>
      <c r="K576" s="33"/>
      <c r="L576" s="33"/>
      <c r="M576" s="9"/>
      <c r="N576" s="9"/>
      <c r="O576" s="9"/>
      <c r="P576" s="47"/>
      <c r="Q576" s="48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33"/>
      <c r="K577" s="33"/>
      <c r="L577" s="33"/>
      <c r="M577" s="9"/>
      <c r="N577" s="9"/>
      <c r="O577" s="9"/>
      <c r="P577" s="47"/>
      <c r="Q577" s="48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33"/>
      <c r="K578" s="33"/>
      <c r="L578" s="33"/>
      <c r="M578" s="9"/>
      <c r="N578" s="9"/>
      <c r="O578" s="9"/>
      <c r="P578" s="47"/>
      <c r="Q578" s="48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33"/>
      <c r="K579" s="33"/>
      <c r="L579" s="33"/>
      <c r="M579" s="9"/>
      <c r="N579" s="9"/>
      <c r="O579" s="9"/>
      <c r="P579" s="47"/>
      <c r="Q579" s="48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33"/>
      <c r="K580" s="33"/>
      <c r="L580" s="33"/>
      <c r="M580" s="9"/>
      <c r="N580" s="9"/>
      <c r="O580" s="9"/>
      <c r="P580" s="47"/>
      <c r="Q580" s="48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33"/>
      <c r="K581" s="33"/>
      <c r="L581" s="33"/>
      <c r="M581" s="9"/>
      <c r="N581" s="9"/>
      <c r="O581" s="9"/>
      <c r="P581" s="47"/>
      <c r="Q581" s="48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33"/>
      <c r="K582" s="33"/>
      <c r="L582" s="33"/>
      <c r="M582" s="9"/>
      <c r="N582" s="9"/>
      <c r="O582" s="9"/>
      <c r="P582" s="47"/>
      <c r="Q582" s="48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33"/>
      <c r="K583" s="33"/>
      <c r="L583" s="33"/>
      <c r="M583" s="9"/>
      <c r="N583" s="9"/>
      <c r="O583" s="9"/>
      <c r="P583" s="47"/>
      <c r="Q583" s="48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33"/>
      <c r="K584" s="33"/>
      <c r="L584" s="33"/>
      <c r="M584" s="9"/>
      <c r="N584" s="9"/>
      <c r="O584" s="9"/>
      <c r="P584" s="47"/>
      <c r="Q584" s="48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33"/>
      <c r="K585" s="33"/>
      <c r="L585" s="33"/>
      <c r="M585" s="9"/>
      <c r="N585" s="9"/>
      <c r="O585" s="9"/>
      <c r="P585" s="47"/>
      <c r="Q585" s="48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33"/>
      <c r="K586" s="33"/>
      <c r="L586" s="33"/>
      <c r="M586" s="9"/>
      <c r="N586" s="9"/>
      <c r="O586" s="9"/>
      <c r="P586" s="47"/>
      <c r="Q586" s="48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33"/>
      <c r="K587" s="33"/>
      <c r="L587" s="33"/>
      <c r="M587" s="9"/>
      <c r="N587" s="9"/>
      <c r="O587" s="9"/>
      <c r="P587" s="47"/>
      <c r="Q587" s="48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33"/>
      <c r="K588" s="33"/>
      <c r="L588" s="33"/>
      <c r="M588" s="9"/>
      <c r="N588" s="9"/>
      <c r="O588" s="9"/>
      <c r="P588" s="47"/>
      <c r="Q588" s="48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33"/>
      <c r="K589" s="33"/>
      <c r="L589" s="33"/>
      <c r="M589" s="9"/>
      <c r="N589" s="9"/>
      <c r="O589" s="9"/>
      <c r="P589" s="47"/>
      <c r="Q589" s="48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33"/>
      <c r="K590" s="33"/>
      <c r="L590" s="33"/>
      <c r="M590" s="9"/>
      <c r="N590" s="9"/>
      <c r="O590" s="9"/>
      <c r="P590" s="47"/>
      <c r="Q590" s="48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33"/>
      <c r="K591" s="33"/>
      <c r="L591" s="33"/>
      <c r="M591" s="9"/>
      <c r="N591" s="9"/>
      <c r="O591" s="9"/>
      <c r="P591" s="47"/>
      <c r="Q591" s="48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33"/>
      <c r="K592" s="33"/>
      <c r="L592" s="33"/>
      <c r="M592" s="9"/>
      <c r="N592" s="9"/>
      <c r="O592" s="9"/>
      <c r="P592" s="47"/>
      <c r="Q592" s="48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33"/>
      <c r="K593" s="33"/>
      <c r="L593" s="33"/>
      <c r="M593" s="9"/>
      <c r="N593" s="9"/>
      <c r="O593" s="9"/>
      <c r="P593" s="47"/>
      <c r="Q593" s="48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33"/>
      <c r="K594" s="33"/>
      <c r="L594" s="33"/>
      <c r="M594" s="9"/>
      <c r="N594" s="9"/>
      <c r="O594" s="9"/>
      <c r="P594" s="47"/>
      <c r="Q594" s="48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33"/>
      <c r="K595" s="33"/>
      <c r="L595" s="33"/>
      <c r="M595" s="9"/>
      <c r="N595" s="9"/>
      <c r="O595" s="9"/>
      <c r="P595" s="47"/>
      <c r="Q595" s="48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33"/>
      <c r="K596" s="33"/>
      <c r="L596" s="33"/>
      <c r="M596" s="9"/>
      <c r="N596" s="9"/>
      <c r="O596" s="9"/>
      <c r="P596" s="47"/>
      <c r="Q596" s="48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33"/>
      <c r="K597" s="33"/>
      <c r="L597" s="33"/>
      <c r="M597" s="9"/>
      <c r="N597" s="9"/>
      <c r="O597" s="9"/>
      <c r="P597" s="47"/>
      <c r="Q597" s="48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33"/>
      <c r="K598" s="33"/>
      <c r="L598" s="33"/>
      <c r="M598" s="9"/>
      <c r="N598" s="9"/>
      <c r="O598" s="9"/>
      <c r="P598" s="47"/>
      <c r="Q598" s="48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33"/>
      <c r="K599" s="33"/>
      <c r="L599" s="33"/>
      <c r="M599" s="9"/>
      <c r="N599" s="9"/>
      <c r="O599" s="9"/>
      <c r="P599" s="47"/>
      <c r="Q599" s="48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33"/>
      <c r="K600" s="33"/>
      <c r="L600" s="33"/>
      <c r="M600" s="9"/>
      <c r="N600" s="9"/>
      <c r="O600" s="9"/>
      <c r="P600" s="47"/>
      <c r="Q600" s="48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33"/>
      <c r="K601" s="33"/>
      <c r="L601" s="33"/>
      <c r="M601" s="9"/>
      <c r="N601" s="9"/>
      <c r="O601" s="9"/>
      <c r="P601" s="47"/>
      <c r="Q601" s="48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33"/>
      <c r="K602" s="33"/>
      <c r="L602" s="33"/>
      <c r="M602" s="9"/>
      <c r="N602" s="9"/>
      <c r="O602" s="9"/>
      <c r="P602" s="47"/>
      <c r="Q602" s="48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33"/>
      <c r="K603" s="33"/>
      <c r="L603" s="33"/>
      <c r="M603" s="9"/>
      <c r="N603" s="9"/>
      <c r="O603" s="9"/>
      <c r="P603" s="47"/>
      <c r="Q603" s="48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33"/>
      <c r="K604" s="33"/>
      <c r="L604" s="33"/>
      <c r="M604" s="9"/>
      <c r="N604" s="9"/>
      <c r="O604" s="9"/>
      <c r="P604" s="47"/>
      <c r="Q604" s="48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33"/>
      <c r="K605" s="33"/>
      <c r="L605" s="33"/>
      <c r="M605" s="9"/>
      <c r="N605" s="9"/>
      <c r="O605" s="9"/>
      <c r="P605" s="47"/>
      <c r="Q605" s="48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33"/>
      <c r="K606" s="33"/>
      <c r="L606" s="33"/>
      <c r="M606" s="9"/>
      <c r="N606" s="9"/>
      <c r="O606" s="9"/>
      <c r="P606" s="47"/>
      <c r="Q606" s="48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33"/>
      <c r="K607" s="33"/>
      <c r="L607" s="33"/>
      <c r="M607" s="9"/>
      <c r="N607" s="9"/>
      <c r="O607" s="9"/>
      <c r="P607" s="47"/>
      <c r="Q607" s="48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33"/>
      <c r="K608" s="33"/>
      <c r="L608" s="33"/>
      <c r="M608" s="9"/>
      <c r="N608" s="9"/>
      <c r="O608" s="9"/>
      <c r="P608" s="47"/>
      <c r="Q608" s="48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33"/>
      <c r="K609" s="33"/>
      <c r="L609" s="33"/>
      <c r="M609" s="9"/>
      <c r="N609" s="9"/>
      <c r="O609" s="9"/>
      <c r="P609" s="47"/>
      <c r="Q609" s="48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33"/>
      <c r="K610" s="33"/>
      <c r="L610" s="33"/>
      <c r="M610" s="9"/>
      <c r="N610" s="9"/>
      <c r="O610" s="9"/>
      <c r="P610" s="47"/>
      <c r="Q610" s="48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33"/>
      <c r="K611" s="33"/>
      <c r="L611" s="33"/>
      <c r="M611" s="9"/>
      <c r="N611" s="9"/>
      <c r="O611" s="9"/>
      <c r="P611" s="47"/>
      <c r="Q611" s="48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33"/>
      <c r="K612" s="33"/>
      <c r="L612" s="33"/>
      <c r="M612" s="9"/>
      <c r="N612" s="9"/>
      <c r="O612" s="9"/>
      <c r="P612" s="47"/>
      <c r="Q612" s="48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33"/>
      <c r="K613" s="33"/>
      <c r="L613" s="33"/>
      <c r="M613" s="9"/>
      <c r="N613" s="9"/>
      <c r="O613" s="9"/>
      <c r="P613" s="47"/>
      <c r="Q613" s="48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33"/>
      <c r="K614" s="33"/>
      <c r="L614" s="33"/>
      <c r="M614" s="9"/>
      <c r="N614" s="9"/>
      <c r="O614" s="9"/>
      <c r="P614" s="47"/>
      <c r="Q614" s="48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33"/>
      <c r="K615" s="33"/>
      <c r="L615" s="33"/>
      <c r="M615" s="9"/>
      <c r="N615" s="9"/>
      <c r="O615" s="9"/>
      <c r="P615" s="47"/>
      <c r="Q615" s="48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33"/>
      <c r="K616" s="33"/>
      <c r="L616" s="33"/>
      <c r="M616" s="9"/>
      <c r="N616" s="9"/>
      <c r="O616" s="9"/>
      <c r="P616" s="47"/>
      <c r="Q616" s="48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33"/>
      <c r="K617" s="33"/>
      <c r="L617" s="33"/>
      <c r="M617" s="9"/>
      <c r="N617" s="9"/>
      <c r="O617" s="9"/>
      <c r="P617" s="47"/>
      <c r="Q617" s="48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33"/>
      <c r="K618" s="33"/>
      <c r="L618" s="33"/>
      <c r="M618" s="9"/>
      <c r="N618" s="9"/>
      <c r="O618" s="9"/>
      <c r="P618" s="47"/>
      <c r="Q618" s="48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33"/>
      <c r="K619" s="33"/>
      <c r="L619" s="33"/>
      <c r="M619" s="9"/>
      <c r="N619" s="9"/>
      <c r="O619" s="9"/>
      <c r="P619" s="47"/>
      <c r="Q619" s="48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33"/>
      <c r="K620" s="33"/>
      <c r="L620" s="33"/>
      <c r="M620" s="9"/>
      <c r="N620" s="9"/>
      <c r="O620" s="9"/>
      <c r="P620" s="47"/>
      <c r="Q620" s="48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33"/>
      <c r="K621" s="33"/>
      <c r="L621" s="33"/>
      <c r="M621" s="9"/>
      <c r="N621" s="9"/>
      <c r="O621" s="9"/>
      <c r="P621" s="47"/>
      <c r="Q621" s="48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33"/>
      <c r="K622" s="33"/>
      <c r="L622" s="33"/>
      <c r="M622" s="9"/>
      <c r="N622" s="9"/>
      <c r="O622" s="9"/>
      <c r="P622" s="47"/>
      <c r="Q622" s="48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33"/>
      <c r="K623" s="33"/>
      <c r="L623" s="33"/>
      <c r="M623" s="9"/>
      <c r="N623" s="9"/>
      <c r="O623" s="9"/>
      <c r="P623" s="47"/>
      <c r="Q623" s="48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33"/>
      <c r="K624" s="33"/>
      <c r="L624" s="33"/>
      <c r="M624" s="9"/>
      <c r="N624" s="9"/>
      <c r="O624" s="9"/>
      <c r="P624" s="47"/>
      <c r="Q624" s="48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33"/>
      <c r="K625" s="33"/>
      <c r="L625" s="33"/>
      <c r="M625" s="9"/>
      <c r="N625" s="9"/>
      <c r="O625" s="9"/>
      <c r="P625" s="47"/>
      <c r="Q625" s="48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33"/>
      <c r="K626" s="33"/>
      <c r="L626" s="33"/>
      <c r="M626" s="9"/>
      <c r="N626" s="9"/>
      <c r="O626" s="9"/>
      <c r="P626" s="47"/>
      <c r="Q626" s="48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33"/>
      <c r="K627" s="33"/>
      <c r="L627" s="33"/>
      <c r="M627" s="9"/>
      <c r="N627" s="9"/>
      <c r="O627" s="9"/>
      <c r="P627" s="47"/>
      <c r="Q627" s="48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33"/>
      <c r="K628" s="33"/>
      <c r="L628" s="33"/>
      <c r="M628" s="9"/>
      <c r="N628" s="9"/>
      <c r="O628" s="9"/>
      <c r="P628" s="47"/>
      <c r="Q628" s="48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33"/>
      <c r="K629" s="33"/>
      <c r="L629" s="33"/>
      <c r="M629" s="9"/>
      <c r="N629" s="9"/>
      <c r="O629" s="9"/>
      <c r="P629" s="47"/>
      <c r="Q629" s="48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33"/>
      <c r="K630" s="33"/>
      <c r="L630" s="33"/>
      <c r="M630" s="9"/>
      <c r="N630" s="9"/>
      <c r="O630" s="9"/>
      <c r="P630" s="47"/>
      <c r="Q630" s="48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33"/>
      <c r="K631" s="33"/>
      <c r="L631" s="33"/>
      <c r="M631" s="9"/>
      <c r="N631" s="9"/>
      <c r="O631" s="9"/>
      <c r="P631" s="47"/>
      <c r="Q631" s="48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33"/>
      <c r="K632" s="33"/>
      <c r="L632" s="33"/>
      <c r="M632" s="9"/>
      <c r="N632" s="9"/>
      <c r="O632" s="9"/>
      <c r="P632" s="47"/>
      <c r="Q632" s="48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33"/>
      <c r="K633" s="33"/>
      <c r="L633" s="33"/>
      <c r="M633" s="9"/>
      <c r="N633" s="9"/>
      <c r="O633" s="9"/>
      <c r="P633" s="47"/>
      <c r="Q633" s="48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33"/>
      <c r="K634" s="33"/>
      <c r="L634" s="33"/>
      <c r="M634" s="9"/>
      <c r="N634" s="9"/>
      <c r="O634" s="9"/>
      <c r="P634" s="47"/>
      <c r="Q634" s="48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33"/>
      <c r="K635" s="33"/>
      <c r="L635" s="33"/>
      <c r="M635" s="9"/>
      <c r="N635" s="9"/>
      <c r="O635" s="9"/>
      <c r="P635" s="47"/>
      <c r="Q635" s="48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33"/>
      <c r="K636" s="33"/>
      <c r="L636" s="33"/>
      <c r="M636" s="9"/>
      <c r="N636" s="9"/>
      <c r="O636" s="9"/>
      <c r="P636" s="47"/>
      <c r="Q636" s="48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33"/>
      <c r="K637" s="33"/>
      <c r="L637" s="33"/>
      <c r="M637" s="9"/>
      <c r="N637" s="9"/>
      <c r="O637" s="9"/>
      <c r="P637" s="47"/>
      <c r="Q637" s="48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33"/>
      <c r="K638" s="33"/>
      <c r="L638" s="33"/>
      <c r="M638" s="9"/>
      <c r="N638" s="9"/>
      <c r="O638" s="9"/>
      <c r="P638" s="47"/>
      <c r="Q638" s="48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33"/>
      <c r="K639" s="33"/>
      <c r="L639" s="33"/>
      <c r="M639" s="9"/>
      <c r="N639" s="9"/>
      <c r="O639" s="9"/>
      <c r="P639" s="47"/>
      <c r="Q639" s="48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33"/>
      <c r="K640" s="33"/>
      <c r="L640" s="33"/>
      <c r="M640" s="9"/>
      <c r="N640" s="9"/>
      <c r="O640" s="9"/>
      <c r="P640" s="47"/>
      <c r="Q640" s="48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33"/>
      <c r="K641" s="33"/>
      <c r="L641" s="33"/>
      <c r="M641" s="9"/>
      <c r="N641" s="9"/>
      <c r="O641" s="9"/>
      <c r="P641" s="47"/>
      <c r="Q641" s="48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33"/>
      <c r="K642" s="33"/>
      <c r="L642" s="33"/>
      <c r="M642" s="9"/>
      <c r="N642" s="9"/>
      <c r="O642" s="9"/>
      <c r="P642" s="47"/>
      <c r="Q642" s="48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33"/>
      <c r="K643" s="33"/>
      <c r="L643" s="33"/>
      <c r="M643" s="9"/>
      <c r="N643" s="9"/>
      <c r="O643" s="9"/>
      <c r="P643" s="47"/>
      <c r="Q643" s="48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33"/>
      <c r="K644" s="33"/>
      <c r="L644" s="33"/>
      <c r="M644" s="9"/>
      <c r="N644" s="9"/>
      <c r="O644" s="9"/>
      <c r="P644" s="47"/>
      <c r="Q644" s="48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33"/>
      <c r="K645" s="33"/>
      <c r="L645" s="33"/>
      <c r="M645" s="9"/>
      <c r="N645" s="9"/>
      <c r="O645" s="9"/>
      <c r="P645" s="47"/>
      <c r="Q645" s="48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33"/>
      <c r="K646" s="33"/>
      <c r="L646" s="33"/>
      <c r="M646" s="9"/>
      <c r="N646" s="9"/>
      <c r="O646" s="9"/>
      <c r="P646" s="47"/>
      <c r="Q646" s="48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33"/>
      <c r="K647" s="33"/>
      <c r="L647" s="33"/>
      <c r="M647" s="9"/>
      <c r="N647" s="9"/>
      <c r="O647" s="9"/>
      <c r="P647" s="47"/>
      <c r="Q647" s="48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33"/>
      <c r="K648" s="33"/>
      <c r="L648" s="33"/>
      <c r="M648" s="9"/>
      <c r="N648" s="9"/>
      <c r="O648" s="9"/>
      <c r="P648" s="47"/>
      <c r="Q648" s="48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33"/>
      <c r="K649" s="33"/>
      <c r="L649" s="33"/>
      <c r="M649" s="9"/>
      <c r="N649" s="9"/>
      <c r="O649" s="9"/>
      <c r="P649" s="47"/>
      <c r="Q649" s="48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33"/>
      <c r="K650" s="33"/>
      <c r="L650" s="33"/>
      <c r="M650" s="9"/>
      <c r="N650" s="9"/>
      <c r="O650" s="9"/>
      <c r="P650" s="47"/>
      <c r="Q650" s="48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33"/>
      <c r="K651" s="33"/>
      <c r="L651" s="33"/>
      <c r="M651" s="9"/>
      <c r="N651" s="9"/>
      <c r="O651" s="9"/>
      <c r="P651" s="47"/>
      <c r="Q651" s="48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33"/>
      <c r="K652" s="33"/>
      <c r="L652" s="33"/>
      <c r="M652" s="9"/>
      <c r="N652" s="9"/>
      <c r="O652" s="9"/>
      <c r="P652" s="47"/>
      <c r="Q652" s="48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33"/>
      <c r="K653" s="33"/>
      <c r="L653" s="33"/>
      <c r="M653" s="9"/>
      <c r="N653" s="9"/>
      <c r="O653" s="9"/>
      <c r="P653" s="47"/>
      <c r="Q653" s="48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33"/>
      <c r="K654" s="33"/>
      <c r="L654" s="33"/>
      <c r="M654" s="9"/>
      <c r="N654" s="9"/>
      <c r="O654" s="9"/>
      <c r="P654" s="47"/>
      <c r="Q654" s="48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33"/>
      <c r="K655" s="33"/>
      <c r="L655" s="33"/>
      <c r="M655" s="9"/>
      <c r="N655" s="9"/>
      <c r="O655" s="9"/>
      <c r="P655" s="47"/>
      <c r="Q655" s="48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33"/>
      <c r="K656" s="33"/>
      <c r="L656" s="33"/>
      <c r="M656" s="9"/>
      <c r="N656" s="9"/>
      <c r="O656" s="9"/>
      <c r="P656" s="47"/>
      <c r="Q656" s="48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33"/>
      <c r="K657" s="33"/>
      <c r="L657" s="33"/>
      <c r="M657" s="9"/>
      <c r="N657" s="9"/>
      <c r="O657" s="9"/>
      <c r="P657" s="47"/>
      <c r="Q657" s="48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33"/>
      <c r="K658" s="33"/>
      <c r="L658" s="33"/>
      <c r="M658" s="9"/>
      <c r="N658" s="9"/>
      <c r="O658" s="9"/>
      <c r="P658" s="47"/>
      <c r="Q658" s="48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33"/>
      <c r="K659" s="33"/>
      <c r="L659" s="33"/>
      <c r="M659" s="9"/>
      <c r="N659" s="9"/>
      <c r="O659" s="9"/>
      <c r="P659" s="47"/>
      <c r="Q659" s="48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33"/>
      <c r="K660" s="33"/>
      <c r="L660" s="33"/>
      <c r="M660" s="9"/>
      <c r="N660" s="9"/>
      <c r="O660" s="9"/>
      <c r="P660" s="47"/>
      <c r="Q660" s="48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33"/>
      <c r="K661" s="33"/>
      <c r="L661" s="33"/>
      <c r="M661" s="9"/>
      <c r="N661" s="9"/>
      <c r="O661" s="9"/>
      <c r="P661" s="47"/>
      <c r="Q661" s="48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33"/>
      <c r="K662" s="33"/>
      <c r="L662" s="33"/>
      <c r="M662" s="9"/>
      <c r="N662" s="9"/>
      <c r="O662" s="9"/>
      <c r="P662" s="47"/>
      <c r="Q662" s="48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33"/>
      <c r="K663" s="33"/>
      <c r="L663" s="33"/>
      <c r="M663" s="9"/>
      <c r="N663" s="9"/>
      <c r="O663" s="9"/>
      <c r="P663" s="47"/>
      <c r="Q663" s="48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33"/>
      <c r="K664" s="33"/>
      <c r="L664" s="33"/>
      <c r="M664" s="9"/>
      <c r="N664" s="9"/>
      <c r="O664" s="9"/>
      <c r="P664" s="47"/>
      <c r="Q664" s="48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33"/>
      <c r="K665" s="33"/>
      <c r="L665" s="33"/>
      <c r="M665" s="9"/>
      <c r="N665" s="9"/>
      <c r="O665" s="9"/>
      <c r="P665" s="47"/>
      <c r="Q665" s="48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33"/>
      <c r="K666" s="33"/>
      <c r="L666" s="33"/>
      <c r="M666" s="9"/>
      <c r="N666" s="9"/>
      <c r="O666" s="9"/>
      <c r="P666" s="47"/>
      <c r="Q666" s="48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33"/>
      <c r="K667" s="33"/>
      <c r="L667" s="33"/>
      <c r="M667" s="9"/>
      <c r="N667" s="9"/>
      <c r="O667" s="9"/>
      <c r="P667" s="47"/>
      <c r="Q667" s="48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33"/>
      <c r="K668" s="33"/>
      <c r="L668" s="33"/>
      <c r="M668" s="9"/>
      <c r="N668" s="9"/>
      <c r="O668" s="9"/>
      <c r="P668" s="47"/>
      <c r="Q668" s="48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33"/>
      <c r="K669" s="33"/>
      <c r="L669" s="33"/>
      <c r="M669" s="9"/>
      <c r="N669" s="9"/>
      <c r="O669" s="9"/>
      <c r="P669" s="47"/>
      <c r="Q669" s="48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33"/>
      <c r="K670" s="33"/>
      <c r="L670" s="33"/>
      <c r="M670" s="9"/>
      <c r="N670" s="9"/>
      <c r="O670" s="9"/>
      <c r="P670" s="47"/>
      <c r="Q670" s="48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33"/>
      <c r="K671" s="33"/>
      <c r="L671" s="33"/>
      <c r="M671" s="9"/>
      <c r="N671" s="9"/>
      <c r="O671" s="9"/>
      <c r="P671" s="47"/>
      <c r="Q671" s="48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33"/>
      <c r="K672" s="33"/>
      <c r="L672" s="33"/>
      <c r="M672" s="9"/>
      <c r="N672" s="9"/>
      <c r="O672" s="9"/>
      <c r="P672" s="47"/>
      <c r="Q672" s="48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33"/>
      <c r="K673" s="33"/>
      <c r="L673" s="33"/>
      <c r="M673" s="9"/>
      <c r="N673" s="9"/>
      <c r="O673" s="9"/>
      <c r="P673" s="47"/>
      <c r="Q673" s="48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33"/>
      <c r="K674" s="33"/>
      <c r="L674" s="33"/>
      <c r="M674" s="9"/>
      <c r="N674" s="9"/>
      <c r="O674" s="9"/>
      <c r="P674" s="47"/>
      <c r="Q674" s="48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33"/>
      <c r="K675" s="33"/>
      <c r="L675" s="33"/>
      <c r="M675" s="9"/>
      <c r="N675" s="9"/>
      <c r="O675" s="9"/>
      <c r="P675" s="47"/>
      <c r="Q675" s="48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33"/>
      <c r="K676" s="33"/>
      <c r="L676" s="33"/>
      <c r="M676" s="9"/>
      <c r="N676" s="9"/>
      <c r="O676" s="9"/>
      <c r="P676" s="47"/>
      <c r="Q676" s="48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33"/>
      <c r="K677" s="33"/>
      <c r="L677" s="33"/>
      <c r="M677" s="9"/>
      <c r="N677" s="9"/>
      <c r="O677" s="9"/>
      <c r="P677" s="47"/>
      <c r="Q677" s="48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33"/>
      <c r="K678" s="33"/>
      <c r="L678" s="33"/>
      <c r="M678" s="9"/>
      <c r="N678" s="9"/>
      <c r="O678" s="9"/>
      <c r="P678" s="47"/>
      <c r="Q678" s="48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33"/>
      <c r="K679" s="33"/>
      <c r="L679" s="33"/>
      <c r="M679" s="9"/>
      <c r="N679" s="9"/>
      <c r="O679" s="9"/>
      <c r="P679" s="47"/>
      <c r="Q679" s="48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33"/>
      <c r="K680" s="33"/>
      <c r="L680" s="33"/>
      <c r="M680" s="9"/>
      <c r="N680" s="9"/>
      <c r="O680" s="9"/>
      <c r="P680" s="47"/>
      <c r="Q680" s="48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33"/>
      <c r="K681" s="33"/>
      <c r="L681" s="33"/>
      <c r="M681" s="9"/>
      <c r="N681" s="9"/>
      <c r="O681" s="9"/>
      <c r="P681" s="47"/>
      <c r="Q681" s="48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33"/>
      <c r="K682" s="33"/>
      <c r="L682" s="33"/>
      <c r="M682" s="9"/>
      <c r="N682" s="9"/>
      <c r="O682" s="9"/>
      <c r="P682" s="47"/>
      <c r="Q682" s="48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33"/>
      <c r="K683" s="33"/>
      <c r="L683" s="33"/>
      <c r="M683" s="9"/>
      <c r="N683" s="9"/>
      <c r="O683" s="9"/>
      <c r="P683" s="47"/>
      <c r="Q683" s="48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33"/>
      <c r="K684" s="33"/>
      <c r="L684" s="33"/>
      <c r="M684" s="9"/>
      <c r="N684" s="9"/>
      <c r="O684" s="9"/>
      <c r="P684" s="47"/>
      <c r="Q684" s="48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33"/>
      <c r="K685" s="33"/>
      <c r="L685" s="33"/>
      <c r="M685" s="9"/>
      <c r="N685" s="9"/>
      <c r="O685" s="9"/>
      <c r="P685" s="47"/>
      <c r="Q685" s="48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33"/>
      <c r="K686" s="33"/>
      <c r="L686" s="33"/>
      <c r="M686" s="9"/>
      <c r="N686" s="9"/>
      <c r="O686" s="9"/>
      <c r="P686" s="47"/>
      <c r="Q686" s="48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33"/>
      <c r="K687" s="33"/>
      <c r="L687" s="33"/>
      <c r="M687" s="9"/>
      <c r="N687" s="9"/>
      <c r="O687" s="9"/>
      <c r="P687" s="47"/>
      <c r="Q687" s="48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33"/>
      <c r="K688" s="33"/>
      <c r="L688" s="33"/>
      <c r="M688" s="9"/>
      <c r="N688" s="9"/>
      <c r="O688" s="9"/>
      <c r="P688" s="47"/>
      <c r="Q688" s="48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33"/>
      <c r="K689" s="33"/>
      <c r="L689" s="33"/>
      <c r="M689" s="9"/>
      <c r="N689" s="9"/>
      <c r="O689" s="9"/>
      <c r="P689" s="47"/>
      <c r="Q689" s="48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33"/>
      <c r="K690" s="33"/>
      <c r="L690" s="33"/>
      <c r="M690" s="9"/>
      <c r="N690" s="9"/>
      <c r="O690" s="9"/>
      <c r="P690" s="47"/>
      <c r="Q690" s="48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33"/>
      <c r="K691" s="33"/>
      <c r="L691" s="33"/>
      <c r="M691" s="9"/>
      <c r="N691" s="9"/>
      <c r="O691" s="9"/>
      <c r="P691" s="47"/>
      <c r="Q691" s="48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33"/>
      <c r="K692" s="33"/>
      <c r="L692" s="33"/>
      <c r="M692" s="9"/>
      <c r="N692" s="9"/>
      <c r="O692" s="9"/>
      <c r="P692" s="47"/>
      <c r="Q692" s="48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33"/>
      <c r="K693" s="33"/>
      <c r="L693" s="33"/>
      <c r="M693" s="9"/>
      <c r="N693" s="9"/>
      <c r="O693" s="9"/>
      <c r="P693" s="47"/>
      <c r="Q693" s="48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33"/>
      <c r="K694" s="33"/>
      <c r="L694" s="33"/>
      <c r="M694" s="9"/>
      <c r="N694" s="9"/>
      <c r="O694" s="9"/>
      <c r="P694" s="47"/>
      <c r="Q694" s="48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33"/>
      <c r="K695" s="33"/>
      <c r="L695" s="33"/>
      <c r="M695" s="9"/>
      <c r="N695" s="9"/>
      <c r="O695" s="9"/>
      <c r="P695" s="47"/>
      <c r="Q695" s="48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33"/>
      <c r="K696" s="33"/>
      <c r="L696" s="33"/>
      <c r="M696" s="9"/>
      <c r="N696" s="9"/>
      <c r="O696" s="9"/>
      <c r="P696" s="47"/>
      <c r="Q696" s="48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33"/>
      <c r="K697" s="33"/>
      <c r="L697" s="33"/>
      <c r="M697" s="9"/>
      <c r="N697" s="9"/>
      <c r="O697" s="9"/>
      <c r="P697" s="47"/>
      <c r="Q697" s="48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33"/>
      <c r="K698" s="33"/>
      <c r="L698" s="33"/>
      <c r="M698" s="9"/>
      <c r="N698" s="9"/>
      <c r="O698" s="9"/>
      <c r="P698" s="47"/>
      <c r="Q698" s="48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33"/>
      <c r="K699" s="33"/>
      <c r="L699" s="33"/>
      <c r="M699" s="9"/>
      <c r="N699" s="9"/>
      <c r="O699" s="9"/>
      <c r="P699" s="47"/>
      <c r="Q699" s="48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33"/>
      <c r="K700" s="33"/>
      <c r="L700" s="33"/>
      <c r="M700" s="9"/>
      <c r="N700" s="9"/>
      <c r="O700" s="9"/>
      <c r="P700" s="47"/>
      <c r="Q700" s="48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33"/>
      <c r="K701" s="33"/>
      <c r="L701" s="33"/>
      <c r="M701" s="9"/>
      <c r="N701" s="9"/>
      <c r="O701" s="9"/>
      <c r="P701" s="47"/>
      <c r="Q701" s="48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33"/>
      <c r="K702" s="33"/>
      <c r="L702" s="33"/>
      <c r="M702" s="9"/>
      <c r="N702" s="9"/>
      <c r="O702" s="9"/>
      <c r="P702" s="47"/>
      <c r="Q702" s="48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33"/>
      <c r="K703" s="33"/>
      <c r="L703" s="33"/>
      <c r="M703" s="9"/>
      <c r="N703" s="9"/>
      <c r="O703" s="9"/>
      <c r="P703" s="47"/>
      <c r="Q703" s="48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33"/>
      <c r="K704" s="33"/>
      <c r="L704" s="33"/>
      <c r="M704" s="9"/>
      <c r="N704" s="9"/>
      <c r="O704" s="9"/>
      <c r="P704" s="47"/>
      <c r="Q704" s="48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33"/>
      <c r="K705" s="33"/>
      <c r="L705" s="33"/>
      <c r="M705" s="9"/>
      <c r="N705" s="9"/>
      <c r="O705" s="9"/>
      <c r="P705" s="47"/>
      <c r="Q705" s="48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33"/>
      <c r="K706" s="33"/>
      <c r="L706" s="33"/>
      <c r="M706" s="9"/>
      <c r="N706" s="9"/>
      <c r="O706" s="9"/>
      <c r="P706" s="47"/>
      <c r="Q706" s="48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33"/>
      <c r="K707" s="33"/>
      <c r="L707" s="33"/>
      <c r="M707" s="9"/>
      <c r="N707" s="9"/>
      <c r="O707" s="9"/>
      <c r="P707" s="47"/>
      <c r="Q707" s="48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33"/>
      <c r="K708" s="33"/>
      <c r="L708" s="33"/>
      <c r="M708" s="9"/>
      <c r="N708" s="9"/>
      <c r="O708" s="9"/>
      <c r="P708" s="47"/>
      <c r="Q708" s="48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33"/>
      <c r="K709" s="33"/>
      <c r="L709" s="33"/>
      <c r="M709" s="9"/>
      <c r="N709" s="9"/>
      <c r="O709" s="9"/>
      <c r="P709" s="47"/>
      <c r="Q709" s="48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33"/>
      <c r="K710" s="33"/>
      <c r="L710" s="33"/>
      <c r="M710" s="9"/>
      <c r="N710" s="9"/>
      <c r="O710" s="9"/>
      <c r="P710" s="47"/>
      <c r="Q710" s="48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33"/>
      <c r="K711" s="33"/>
      <c r="L711" s="33"/>
      <c r="M711" s="9"/>
      <c r="N711" s="9"/>
      <c r="O711" s="9"/>
      <c r="P711" s="47"/>
      <c r="Q711" s="48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33"/>
      <c r="K712" s="33"/>
      <c r="L712" s="33"/>
      <c r="M712" s="9"/>
      <c r="N712" s="9"/>
      <c r="O712" s="9"/>
      <c r="P712" s="47"/>
      <c r="Q712" s="48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33"/>
      <c r="K713" s="33"/>
      <c r="L713" s="33"/>
      <c r="M713" s="9"/>
      <c r="N713" s="9"/>
      <c r="O713" s="9"/>
      <c r="P713" s="47"/>
      <c r="Q713" s="48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33"/>
      <c r="K714" s="33"/>
      <c r="L714" s="33"/>
      <c r="M714" s="9"/>
      <c r="N714" s="9"/>
      <c r="O714" s="9"/>
      <c r="P714" s="47"/>
      <c r="Q714" s="48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33"/>
      <c r="K715" s="33"/>
      <c r="L715" s="33"/>
      <c r="M715" s="9"/>
      <c r="N715" s="9"/>
      <c r="O715" s="9"/>
      <c r="P715" s="47"/>
      <c r="Q715" s="48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33"/>
      <c r="K716" s="33"/>
      <c r="L716" s="33"/>
      <c r="M716" s="9"/>
      <c r="N716" s="9"/>
      <c r="O716" s="9"/>
      <c r="P716" s="47"/>
      <c r="Q716" s="48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33"/>
      <c r="K717" s="33"/>
      <c r="L717" s="33"/>
      <c r="M717" s="9"/>
      <c r="N717" s="9"/>
      <c r="O717" s="9"/>
      <c r="P717" s="47"/>
      <c r="Q717" s="48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33"/>
      <c r="K718" s="33"/>
      <c r="L718" s="33"/>
      <c r="M718" s="9"/>
      <c r="N718" s="9"/>
      <c r="O718" s="9"/>
      <c r="P718" s="47"/>
      <c r="Q718" s="48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33"/>
      <c r="K719" s="33"/>
      <c r="L719" s="33"/>
      <c r="M719" s="9"/>
      <c r="N719" s="9"/>
      <c r="O719" s="9"/>
      <c r="P719" s="47"/>
      <c r="Q719" s="48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33"/>
      <c r="K720" s="33"/>
      <c r="L720" s="33"/>
      <c r="M720" s="9"/>
      <c r="N720" s="9"/>
      <c r="O720" s="9"/>
      <c r="P720" s="47"/>
      <c r="Q720" s="48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33"/>
      <c r="K721" s="33"/>
      <c r="L721" s="33"/>
      <c r="M721" s="9"/>
      <c r="N721" s="9"/>
      <c r="O721" s="9"/>
      <c r="P721" s="47"/>
      <c r="Q721" s="48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33"/>
      <c r="K722" s="33"/>
      <c r="L722" s="33"/>
      <c r="M722" s="9"/>
      <c r="N722" s="9"/>
      <c r="O722" s="9"/>
      <c r="P722" s="47"/>
      <c r="Q722" s="48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33"/>
      <c r="K723" s="33"/>
      <c r="L723" s="33"/>
      <c r="M723" s="9"/>
      <c r="N723" s="9"/>
      <c r="O723" s="9"/>
      <c r="P723" s="47"/>
      <c r="Q723" s="48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33"/>
      <c r="K724" s="33"/>
      <c r="L724" s="33"/>
      <c r="M724" s="9"/>
      <c r="N724" s="9"/>
      <c r="O724" s="9"/>
      <c r="P724" s="47"/>
      <c r="Q724" s="48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33"/>
      <c r="K725" s="33"/>
      <c r="L725" s="33"/>
      <c r="M725" s="9"/>
      <c r="N725" s="9"/>
      <c r="O725" s="9"/>
      <c r="P725" s="47"/>
      <c r="Q725" s="48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33"/>
      <c r="K726" s="33"/>
      <c r="L726" s="33"/>
      <c r="M726" s="9"/>
      <c r="N726" s="9"/>
      <c r="O726" s="9"/>
      <c r="P726" s="47"/>
      <c r="Q726" s="48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33"/>
      <c r="K727" s="33"/>
      <c r="L727" s="33"/>
      <c r="M727" s="9"/>
      <c r="N727" s="9"/>
      <c r="O727" s="9"/>
      <c r="P727" s="47"/>
      <c r="Q727" s="48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33"/>
      <c r="K728" s="33"/>
      <c r="L728" s="33"/>
      <c r="M728" s="9"/>
      <c r="N728" s="9"/>
      <c r="O728" s="9"/>
      <c r="P728" s="47"/>
      <c r="Q728" s="48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33"/>
      <c r="K729" s="33"/>
      <c r="L729" s="33"/>
      <c r="M729" s="9"/>
      <c r="N729" s="9"/>
      <c r="O729" s="9"/>
      <c r="P729" s="47"/>
      <c r="Q729" s="48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33"/>
      <c r="K730" s="33"/>
      <c r="L730" s="33"/>
      <c r="M730" s="9"/>
      <c r="N730" s="9"/>
      <c r="O730" s="9"/>
      <c r="P730" s="47"/>
      <c r="Q730" s="48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33"/>
      <c r="K731" s="33"/>
      <c r="L731" s="33"/>
      <c r="M731" s="9"/>
      <c r="N731" s="9"/>
      <c r="O731" s="9"/>
      <c r="P731" s="47"/>
      <c r="Q731" s="48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33"/>
      <c r="K732" s="33"/>
      <c r="L732" s="33"/>
      <c r="M732" s="9"/>
      <c r="N732" s="9"/>
      <c r="O732" s="9"/>
      <c r="P732" s="47"/>
      <c r="Q732" s="48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33"/>
      <c r="K733" s="33"/>
      <c r="L733" s="33"/>
      <c r="M733" s="9"/>
      <c r="N733" s="9"/>
      <c r="O733" s="9"/>
      <c r="P733" s="47"/>
      <c r="Q733" s="48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33"/>
      <c r="K734" s="33"/>
      <c r="L734" s="33"/>
      <c r="M734" s="9"/>
      <c r="N734" s="9"/>
      <c r="O734" s="9"/>
      <c r="P734" s="47"/>
      <c r="Q734" s="48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33"/>
      <c r="K735" s="33"/>
      <c r="L735" s="33"/>
      <c r="M735" s="9"/>
      <c r="N735" s="9"/>
      <c r="O735" s="9"/>
      <c r="P735" s="47"/>
      <c r="Q735" s="48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33"/>
      <c r="K736" s="33"/>
      <c r="L736" s="33"/>
      <c r="M736" s="9"/>
      <c r="N736" s="9"/>
      <c r="O736" s="9"/>
      <c r="P736" s="47"/>
      <c r="Q736" s="48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33"/>
      <c r="K737" s="33"/>
      <c r="L737" s="33"/>
      <c r="M737" s="9"/>
      <c r="N737" s="9"/>
      <c r="O737" s="9"/>
      <c r="P737" s="47"/>
      <c r="Q737" s="48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33"/>
      <c r="K738" s="33"/>
      <c r="L738" s="33"/>
      <c r="M738" s="9"/>
      <c r="N738" s="9"/>
      <c r="O738" s="9"/>
      <c r="P738" s="47"/>
      <c r="Q738" s="48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33"/>
      <c r="K739" s="33"/>
      <c r="L739" s="33"/>
      <c r="M739" s="9"/>
      <c r="N739" s="9"/>
      <c r="O739" s="9"/>
      <c r="P739" s="47"/>
      <c r="Q739" s="48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33"/>
      <c r="K740" s="33"/>
      <c r="L740" s="33"/>
      <c r="M740" s="9"/>
      <c r="N740" s="9"/>
      <c r="O740" s="9"/>
      <c r="P740" s="47"/>
      <c r="Q740" s="48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33"/>
      <c r="K741" s="33"/>
      <c r="L741" s="33"/>
      <c r="M741" s="9"/>
      <c r="N741" s="9"/>
      <c r="O741" s="9"/>
      <c r="P741" s="47"/>
      <c r="Q741" s="48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33"/>
      <c r="K742" s="33"/>
      <c r="L742" s="33"/>
      <c r="M742" s="9"/>
      <c r="N742" s="9"/>
      <c r="O742" s="9"/>
      <c r="P742" s="47"/>
      <c r="Q742" s="48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33"/>
      <c r="K743" s="33"/>
      <c r="L743" s="33"/>
      <c r="M743" s="9"/>
      <c r="N743" s="9"/>
      <c r="O743" s="9"/>
      <c r="P743" s="47"/>
      <c r="Q743" s="48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33"/>
      <c r="K744" s="33"/>
      <c r="L744" s="33"/>
      <c r="M744" s="9"/>
      <c r="N744" s="9"/>
      <c r="O744" s="9"/>
      <c r="P744" s="47"/>
      <c r="Q744" s="48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33"/>
      <c r="K745" s="33"/>
      <c r="L745" s="33"/>
      <c r="M745" s="9"/>
      <c r="N745" s="9"/>
      <c r="O745" s="9"/>
      <c r="P745" s="47"/>
      <c r="Q745" s="48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33"/>
      <c r="K746" s="33"/>
      <c r="L746" s="33"/>
      <c r="M746" s="9"/>
      <c r="N746" s="9"/>
      <c r="O746" s="9"/>
      <c r="P746" s="47"/>
      <c r="Q746" s="48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33"/>
      <c r="K747" s="33"/>
      <c r="L747" s="33"/>
      <c r="M747" s="9"/>
      <c r="N747" s="9"/>
      <c r="O747" s="9"/>
      <c r="P747" s="47"/>
      <c r="Q747" s="48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33"/>
      <c r="K748" s="33"/>
      <c r="L748" s="33"/>
      <c r="M748" s="9"/>
      <c r="N748" s="9"/>
      <c r="O748" s="9"/>
      <c r="P748" s="47"/>
      <c r="Q748" s="48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33"/>
      <c r="K749" s="33"/>
      <c r="L749" s="33"/>
      <c r="M749" s="9"/>
      <c r="N749" s="9"/>
      <c r="O749" s="9"/>
      <c r="P749" s="47"/>
      <c r="Q749" s="48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33"/>
      <c r="K750" s="33"/>
      <c r="L750" s="33"/>
      <c r="M750" s="9"/>
      <c r="N750" s="9"/>
      <c r="O750" s="9"/>
      <c r="P750" s="47"/>
      <c r="Q750" s="48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33"/>
      <c r="K751" s="33"/>
      <c r="L751" s="33"/>
      <c r="M751" s="9"/>
      <c r="N751" s="9"/>
      <c r="O751" s="9"/>
      <c r="P751" s="47"/>
      <c r="Q751" s="48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33"/>
      <c r="K752" s="33"/>
      <c r="L752" s="33"/>
      <c r="M752" s="9"/>
      <c r="N752" s="9"/>
      <c r="O752" s="9"/>
      <c r="P752" s="47"/>
      <c r="Q752" s="48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33"/>
      <c r="K753" s="33"/>
      <c r="L753" s="33"/>
      <c r="M753" s="9"/>
      <c r="N753" s="9"/>
      <c r="O753" s="9"/>
      <c r="P753" s="47"/>
      <c r="Q753" s="48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33"/>
      <c r="K754" s="33"/>
      <c r="L754" s="33"/>
      <c r="M754" s="9"/>
      <c r="N754" s="9"/>
      <c r="O754" s="9"/>
      <c r="P754" s="47"/>
      <c r="Q754" s="48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33"/>
      <c r="K755" s="33"/>
      <c r="L755" s="33"/>
      <c r="M755" s="9"/>
      <c r="N755" s="9"/>
      <c r="O755" s="9"/>
      <c r="P755" s="47"/>
      <c r="Q755" s="48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33"/>
      <c r="K756" s="33"/>
      <c r="L756" s="33"/>
      <c r="M756" s="9"/>
      <c r="N756" s="9"/>
      <c r="O756" s="9"/>
      <c r="P756" s="47"/>
      <c r="Q756" s="48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33"/>
      <c r="K757" s="33"/>
      <c r="L757" s="33"/>
      <c r="M757" s="9"/>
      <c r="N757" s="9"/>
      <c r="O757" s="9"/>
      <c r="P757" s="47"/>
      <c r="Q757" s="48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33"/>
      <c r="K758" s="33"/>
      <c r="L758" s="33"/>
      <c r="M758" s="9"/>
      <c r="N758" s="9"/>
      <c r="O758" s="9"/>
      <c r="P758" s="47"/>
      <c r="Q758" s="48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33"/>
      <c r="K759" s="33"/>
      <c r="L759" s="33"/>
      <c r="M759" s="9"/>
      <c r="N759" s="9"/>
      <c r="O759" s="9"/>
      <c r="P759" s="47"/>
      <c r="Q759" s="48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33"/>
      <c r="K760" s="33"/>
      <c r="L760" s="33"/>
      <c r="M760" s="9"/>
      <c r="N760" s="9"/>
      <c r="O760" s="9"/>
      <c r="P760" s="47"/>
      <c r="Q760" s="48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33"/>
      <c r="K761" s="33"/>
      <c r="L761" s="33"/>
      <c r="M761" s="9"/>
      <c r="N761" s="9"/>
      <c r="O761" s="9"/>
      <c r="P761" s="47"/>
      <c r="Q761" s="48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33"/>
      <c r="K762" s="33"/>
      <c r="L762" s="33"/>
      <c r="M762" s="9"/>
      <c r="N762" s="9"/>
      <c r="O762" s="9"/>
      <c r="P762" s="47"/>
      <c r="Q762" s="48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33"/>
      <c r="K763" s="33"/>
      <c r="L763" s="33"/>
      <c r="M763" s="9"/>
      <c r="N763" s="9"/>
      <c r="O763" s="9"/>
      <c r="P763" s="47"/>
      <c r="Q763" s="48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33"/>
      <c r="K764" s="33"/>
      <c r="L764" s="33"/>
      <c r="M764" s="9"/>
      <c r="N764" s="9"/>
      <c r="O764" s="9"/>
      <c r="P764" s="47"/>
      <c r="Q764" s="48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33"/>
      <c r="K765" s="33"/>
      <c r="L765" s="33"/>
      <c r="M765" s="9"/>
      <c r="N765" s="9"/>
      <c r="O765" s="9"/>
      <c r="P765" s="47"/>
      <c r="Q765" s="48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33"/>
      <c r="K766" s="33"/>
      <c r="L766" s="33"/>
      <c r="M766" s="9"/>
      <c r="N766" s="9"/>
      <c r="O766" s="9"/>
      <c r="P766" s="47"/>
      <c r="Q766" s="48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33"/>
      <c r="K767" s="33"/>
      <c r="L767" s="33"/>
      <c r="M767" s="9"/>
      <c r="N767" s="9"/>
      <c r="O767" s="9"/>
      <c r="P767" s="47"/>
      <c r="Q767" s="48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33"/>
      <c r="K768" s="33"/>
      <c r="L768" s="33"/>
      <c r="M768" s="9"/>
      <c r="N768" s="9"/>
      <c r="O768" s="9"/>
      <c r="P768" s="47"/>
      <c r="Q768" s="48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33"/>
      <c r="K769" s="33"/>
      <c r="L769" s="33"/>
      <c r="M769" s="9"/>
      <c r="N769" s="9"/>
      <c r="O769" s="9"/>
      <c r="P769" s="47"/>
      <c r="Q769" s="48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33"/>
      <c r="K770" s="33"/>
      <c r="L770" s="33"/>
      <c r="M770" s="9"/>
      <c r="N770" s="9"/>
      <c r="O770" s="9"/>
      <c r="P770" s="47"/>
      <c r="Q770" s="48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33"/>
      <c r="K771" s="33"/>
      <c r="L771" s="33"/>
      <c r="M771" s="9"/>
      <c r="N771" s="9"/>
      <c r="O771" s="9"/>
      <c r="P771" s="47"/>
      <c r="Q771" s="48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33"/>
      <c r="K772" s="33"/>
      <c r="L772" s="33"/>
      <c r="M772" s="9"/>
      <c r="N772" s="9"/>
      <c r="O772" s="9"/>
      <c r="P772" s="47"/>
      <c r="Q772" s="48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33"/>
      <c r="K773" s="33"/>
      <c r="L773" s="33"/>
      <c r="M773" s="9"/>
      <c r="N773" s="9"/>
      <c r="O773" s="9"/>
      <c r="P773" s="47"/>
      <c r="Q773" s="48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33"/>
      <c r="K774" s="33"/>
      <c r="L774" s="33"/>
      <c r="M774" s="9"/>
      <c r="N774" s="9"/>
      <c r="O774" s="9"/>
      <c r="P774" s="47"/>
      <c r="Q774" s="48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33"/>
      <c r="K775" s="33"/>
      <c r="L775" s="33"/>
      <c r="M775" s="9"/>
      <c r="N775" s="9"/>
      <c r="O775" s="9"/>
      <c r="P775" s="47"/>
      <c r="Q775" s="48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33"/>
      <c r="K776" s="33"/>
      <c r="L776" s="33"/>
      <c r="M776" s="9"/>
      <c r="N776" s="9"/>
      <c r="O776" s="9"/>
      <c r="P776" s="47"/>
      <c r="Q776" s="48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33"/>
      <c r="K777" s="33"/>
      <c r="L777" s="33"/>
      <c r="M777" s="9"/>
      <c r="N777" s="9"/>
      <c r="O777" s="9"/>
      <c r="P777" s="47"/>
      <c r="Q777" s="48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33"/>
      <c r="K778" s="33"/>
      <c r="L778" s="33"/>
      <c r="M778" s="9"/>
      <c r="N778" s="9"/>
      <c r="O778" s="9"/>
      <c r="P778" s="47"/>
      <c r="Q778" s="48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33"/>
      <c r="K779" s="33"/>
      <c r="L779" s="33"/>
      <c r="M779" s="9"/>
      <c r="N779" s="9"/>
      <c r="O779" s="9"/>
      <c r="P779" s="47"/>
      <c r="Q779" s="48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33"/>
      <c r="K780" s="33"/>
      <c r="L780" s="33"/>
      <c r="M780" s="9"/>
      <c r="N780" s="9"/>
      <c r="O780" s="9"/>
      <c r="P780" s="47"/>
      <c r="Q780" s="48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33"/>
      <c r="K781" s="33"/>
      <c r="L781" s="33"/>
      <c r="M781" s="9"/>
      <c r="N781" s="9"/>
      <c r="O781" s="9"/>
      <c r="P781" s="47"/>
      <c r="Q781" s="48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33"/>
      <c r="K782" s="33"/>
      <c r="L782" s="33"/>
      <c r="M782" s="9"/>
      <c r="N782" s="9"/>
      <c r="O782" s="9"/>
      <c r="P782" s="47"/>
      <c r="Q782" s="48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33"/>
      <c r="K783" s="33"/>
      <c r="L783" s="33"/>
      <c r="M783" s="9"/>
      <c r="N783" s="9"/>
      <c r="O783" s="9"/>
      <c r="P783" s="47"/>
      <c r="Q783" s="48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33"/>
      <c r="K784" s="33"/>
      <c r="L784" s="33"/>
      <c r="M784" s="9"/>
      <c r="N784" s="9"/>
      <c r="O784" s="9"/>
      <c r="P784" s="47"/>
      <c r="Q784" s="48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33"/>
      <c r="K785" s="33"/>
      <c r="L785" s="33"/>
      <c r="M785" s="9"/>
      <c r="N785" s="9"/>
      <c r="O785" s="9"/>
      <c r="P785" s="47"/>
      <c r="Q785" s="48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33"/>
      <c r="K786" s="33"/>
      <c r="L786" s="33"/>
      <c r="M786" s="9"/>
      <c r="N786" s="9"/>
      <c r="O786" s="9"/>
      <c r="P786" s="47"/>
      <c r="Q786" s="48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33"/>
      <c r="K787" s="33"/>
      <c r="L787" s="33"/>
      <c r="M787" s="9"/>
      <c r="N787" s="9"/>
      <c r="O787" s="9"/>
      <c r="P787" s="47"/>
      <c r="Q787" s="48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33"/>
      <c r="K788" s="33"/>
      <c r="L788" s="33"/>
      <c r="M788" s="9"/>
      <c r="N788" s="9"/>
      <c r="O788" s="9"/>
      <c r="P788" s="47"/>
      <c r="Q788" s="48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33"/>
      <c r="K789" s="33"/>
      <c r="L789" s="33"/>
      <c r="M789" s="9"/>
      <c r="N789" s="9"/>
      <c r="O789" s="9"/>
      <c r="P789" s="47"/>
      <c r="Q789" s="48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33"/>
      <c r="K790" s="33"/>
      <c r="L790" s="33"/>
      <c r="M790" s="9"/>
      <c r="N790" s="9"/>
      <c r="O790" s="9"/>
      <c r="P790" s="47"/>
      <c r="Q790" s="48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33"/>
      <c r="K791" s="33"/>
      <c r="L791" s="33"/>
      <c r="M791" s="9"/>
      <c r="N791" s="9"/>
      <c r="O791" s="9"/>
      <c r="P791" s="47"/>
      <c r="Q791" s="48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33"/>
      <c r="K792" s="33"/>
      <c r="L792" s="33"/>
      <c r="M792" s="9"/>
      <c r="N792" s="9"/>
      <c r="O792" s="9"/>
      <c r="P792" s="47"/>
      <c r="Q792" s="48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33"/>
      <c r="K793" s="33"/>
      <c r="L793" s="33"/>
      <c r="M793" s="9"/>
      <c r="N793" s="9"/>
      <c r="O793" s="9"/>
      <c r="P793" s="47"/>
      <c r="Q793" s="48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33"/>
      <c r="K794" s="33"/>
      <c r="L794" s="33"/>
      <c r="M794" s="9"/>
      <c r="N794" s="9"/>
      <c r="O794" s="9"/>
      <c r="P794" s="47"/>
      <c r="Q794" s="48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33"/>
      <c r="K795" s="33"/>
      <c r="L795" s="33"/>
      <c r="M795" s="9"/>
      <c r="N795" s="9"/>
      <c r="O795" s="9"/>
      <c r="P795" s="47"/>
      <c r="Q795" s="48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33"/>
      <c r="K796" s="33"/>
      <c r="L796" s="33"/>
      <c r="M796" s="9"/>
      <c r="N796" s="9"/>
      <c r="O796" s="9"/>
      <c r="P796" s="47"/>
      <c r="Q796" s="48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33"/>
      <c r="K797" s="33"/>
      <c r="L797" s="33"/>
      <c r="M797" s="9"/>
      <c r="N797" s="9"/>
      <c r="O797" s="9"/>
      <c r="P797" s="47"/>
      <c r="Q797" s="48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33"/>
      <c r="K798" s="33"/>
      <c r="L798" s="33"/>
      <c r="M798" s="9"/>
      <c r="N798" s="9"/>
      <c r="O798" s="9"/>
      <c r="P798" s="47"/>
      <c r="Q798" s="48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33"/>
      <c r="K799" s="33"/>
      <c r="L799" s="33"/>
      <c r="M799" s="9"/>
      <c r="N799" s="9"/>
      <c r="O799" s="9"/>
      <c r="P799" s="47"/>
      <c r="Q799" s="48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33"/>
      <c r="K800" s="33"/>
      <c r="L800" s="33"/>
      <c r="M800" s="9"/>
      <c r="N800" s="9"/>
      <c r="O800" s="9"/>
      <c r="P800" s="47"/>
      <c r="Q800" s="48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33"/>
      <c r="K801" s="33"/>
      <c r="L801" s="33"/>
      <c r="M801" s="9"/>
      <c r="N801" s="9"/>
      <c r="O801" s="9"/>
      <c r="P801" s="47"/>
      <c r="Q801" s="48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33"/>
      <c r="K802" s="33"/>
      <c r="L802" s="33"/>
      <c r="M802" s="9"/>
      <c r="N802" s="9"/>
      <c r="O802" s="9"/>
      <c r="P802" s="47"/>
      <c r="Q802" s="48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33"/>
      <c r="K803" s="33"/>
      <c r="L803" s="33"/>
      <c r="M803" s="9"/>
      <c r="N803" s="9"/>
      <c r="O803" s="9"/>
      <c r="P803" s="47"/>
      <c r="Q803" s="48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33"/>
      <c r="K804" s="33"/>
      <c r="L804" s="33"/>
      <c r="M804" s="9"/>
      <c r="N804" s="9"/>
      <c r="O804" s="9"/>
      <c r="P804" s="47"/>
      <c r="Q804" s="48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33"/>
      <c r="K805" s="33"/>
      <c r="L805" s="33"/>
      <c r="M805" s="9"/>
      <c r="N805" s="9"/>
      <c r="O805" s="9"/>
      <c r="P805" s="47"/>
      <c r="Q805" s="48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33"/>
      <c r="K806" s="33"/>
      <c r="L806" s="33"/>
      <c r="M806" s="9"/>
      <c r="N806" s="9"/>
      <c r="O806" s="9"/>
      <c r="P806" s="47"/>
      <c r="Q806" s="48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33"/>
      <c r="K807" s="33"/>
      <c r="L807" s="33"/>
      <c r="M807" s="9"/>
      <c r="N807" s="9"/>
      <c r="O807" s="9"/>
      <c r="P807" s="47"/>
      <c r="Q807" s="48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33"/>
      <c r="K808" s="33"/>
      <c r="L808" s="33"/>
      <c r="M808" s="9"/>
      <c r="N808" s="9"/>
      <c r="O808" s="9"/>
      <c r="P808" s="47"/>
      <c r="Q808" s="48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33"/>
      <c r="K809" s="33"/>
      <c r="L809" s="33"/>
      <c r="M809" s="9"/>
      <c r="N809" s="9"/>
      <c r="O809" s="9"/>
      <c r="P809" s="47"/>
      <c r="Q809" s="48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33"/>
      <c r="K810" s="33"/>
      <c r="L810" s="33"/>
      <c r="M810" s="9"/>
      <c r="N810" s="9"/>
      <c r="O810" s="9"/>
      <c r="P810" s="47"/>
      <c r="Q810" s="48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33"/>
      <c r="K811" s="33"/>
      <c r="L811" s="33"/>
      <c r="M811" s="9"/>
      <c r="N811" s="9"/>
      <c r="O811" s="9"/>
      <c r="P811" s="47"/>
      <c r="Q811" s="48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33"/>
      <c r="K812" s="33"/>
      <c r="L812" s="33"/>
      <c r="M812" s="9"/>
      <c r="N812" s="9"/>
      <c r="O812" s="9"/>
      <c r="P812" s="47"/>
      <c r="Q812" s="48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33"/>
      <c r="K813" s="33"/>
      <c r="L813" s="33"/>
      <c r="M813" s="9"/>
      <c r="N813" s="9"/>
      <c r="O813" s="9"/>
      <c r="P813" s="47"/>
      <c r="Q813" s="48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33"/>
      <c r="K814" s="33"/>
      <c r="L814" s="33"/>
      <c r="M814" s="9"/>
      <c r="N814" s="9"/>
      <c r="O814" s="9"/>
      <c r="P814" s="47"/>
      <c r="Q814" s="48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33"/>
      <c r="K815" s="33"/>
      <c r="L815" s="33"/>
      <c r="M815" s="9"/>
      <c r="N815" s="9"/>
      <c r="O815" s="9"/>
      <c r="P815" s="47"/>
      <c r="Q815" s="48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33"/>
      <c r="K816" s="33"/>
      <c r="L816" s="33"/>
      <c r="M816" s="9"/>
      <c r="N816" s="9"/>
      <c r="O816" s="9"/>
      <c r="P816" s="47"/>
      <c r="Q816" s="48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33"/>
      <c r="K817" s="33"/>
      <c r="L817" s="33"/>
      <c r="M817" s="9"/>
      <c r="N817" s="9"/>
      <c r="O817" s="9"/>
      <c r="P817" s="47"/>
      <c r="Q817" s="48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33"/>
      <c r="K818" s="33"/>
      <c r="L818" s="33"/>
      <c r="M818" s="9"/>
      <c r="N818" s="9"/>
      <c r="O818" s="9"/>
      <c r="P818" s="47"/>
      <c r="Q818" s="48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33"/>
      <c r="K819" s="33"/>
      <c r="L819" s="33"/>
      <c r="M819" s="9"/>
      <c r="N819" s="9"/>
      <c r="O819" s="9"/>
      <c r="P819" s="47"/>
      <c r="Q819" s="48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33"/>
      <c r="K820" s="33"/>
      <c r="L820" s="33"/>
      <c r="M820" s="9"/>
      <c r="N820" s="9"/>
      <c r="O820" s="9"/>
      <c r="P820" s="47"/>
      <c r="Q820" s="48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33"/>
      <c r="K821" s="33"/>
      <c r="L821" s="33"/>
      <c r="M821" s="9"/>
      <c r="N821" s="9"/>
      <c r="O821" s="9"/>
      <c r="P821" s="47"/>
      <c r="Q821" s="48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33"/>
      <c r="K822" s="33"/>
      <c r="L822" s="33"/>
      <c r="M822" s="9"/>
      <c r="N822" s="9"/>
      <c r="O822" s="9"/>
      <c r="P822" s="47"/>
      <c r="Q822" s="48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33"/>
      <c r="K823" s="33"/>
      <c r="L823" s="33"/>
      <c r="M823" s="9"/>
      <c r="N823" s="9"/>
      <c r="O823" s="9"/>
      <c r="P823" s="47"/>
      <c r="Q823" s="48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33"/>
      <c r="K824" s="33"/>
      <c r="L824" s="33"/>
      <c r="M824" s="9"/>
      <c r="N824" s="9"/>
      <c r="O824" s="9"/>
      <c r="P824" s="47"/>
      <c r="Q824" s="48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33"/>
      <c r="K825" s="33"/>
      <c r="L825" s="33"/>
      <c r="M825" s="9"/>
      <c r="N825" s="9"/>
      <c r="O825" s="9"/>
      <c r="P825" s="47"/>
      <c r="Q825" s="48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33"/>
      <c r="K826" s="33"/>
      <c r="L826" s="33"/>
      <c r="M826" s="9"/>
      <c r="N826" s="9"/>
      <c r="O826" s="9"/>
      <c r="P826" s="47"/>
      <c r="Q826" s="48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33"/>
      <c r="K827" s="33"/>
      <c r="L827" s="33"/>
      <c r="M827" s="9"/>
      <c r="N827" s="9"/>
      <c r="O827" s="9"/>
      <c r="P827" s="47"/>
      <c r="Q827" s="48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33"/>
      <c r="K828" s="33"/>
      <c r="L828" s="33"/>
      <c r="M828" s="9"/>
      <c r="N828" s="9"/>
      <c r="O828" s="9"/>
      <c r="P828" s="47"/>
      <c r="Q828" s="48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33"/>
      <c r="K829" s="33"/>
      <c r="L829" s="33"/>
      <c r="M829" s="9"/>
      <c r="N829" s="9"/>
      <c r="O829" s="9"/>
      <c r="P829" s="47"/>
      <c r="Q829" s="48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33"/>
      <c r="K830" s="33"/>
      <c r="L830" s="33"/>
      <c r="M830" s="9"/>
      <c r="N830" s="9"/>
      <c r="O830" s="9"/>
      <c r="P830" s="47"/>
      <c r="Q830" s="48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33"/>
      <c r="K831" s="33"/>
      <c r="L831" s="33"/>
      <c r="M831" s="9"/>
      <c r="N831" s="9"/>
      <c r="O831" s="9"/>
      <c r="P831" s="47"/>
      <c r="Q831" s="48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33"/>
      <c r="K832" s="33"/>
      <c r="L832" s="33"/>
      <c r="M832" s="9"/>
      <c r="N832" s="9"/>
      <c r="O832" s="9"/>
      <c r="P832" s="47"/>
      <c r="Q832" s="48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33"/>
      <c r="K833" s="33"/>
      <c r="L833" s="33"/>
      <c r="M833" s="9"/>
      <c r="N833" s="9"/>
      <c r="O833" s="9"/>
      <c r="P833" s="47"/>
      <c r="Q833" s="48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33"/>
      <c r="K834" s="33"/>
      <c r="L834" s="33"/>
      <c r="M834" s="9"/>
      <c r="N834" s="9"/>
      <c r="O834" s="9"/>
      <c r="P834" s="47"/>
      <c r="Q834" s="48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33"/>
      <c r="K835" s="33"/>
      <c r="L835" s="33"/>
      <c r="M835" s="9"/>
      <c r="N835" s="9"/>
      <c r="O835" s="9"/>
      <c r="P835" s="47"/>
      <c r="Q835" s="48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33"/>
      <c r="K836" s="33"/>
      <c r="L836" s="33"/>
      <c r="M836" s="9"/>
      <c r="N836" s="9"/>
      <c r="O836" s="9"/>
      <c r="P836" s="47"/>
      <c r="Q836" s="48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33"/>
      <c r="K837" s="33"/>
      <c r="L837" s="33"/>
      <c r="M837" s="9"/>
      <c r="N837" s="9"/>
      <c r="O837" s="9"/>
      <c r="P837" s="47"/>
      <c r="Q837" s="48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33"/>
      <c r="K838" s="33"/>
      <c r="L838" s="33"/>
      <c r="M838" s="9"/>
      <c r="N838" s="9"/>
      <c r="O838" s="9"/>
      <c r="P838" s="47"/>
      <c r="Q838" s="48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33"/>
      <c r="K839" s="33"/>
      <c r="L839" s="33"/>
      <c r="M839" s="9"/>
      <c r="N839" s="9"/>
      <c r="O839" s="9"/>
      <c r="P839" s="47"/>
      <c r="Q839" s="48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33"/>
      <c r="K840" s="33"/>
      <c r="L840" s="33"/>
      <c r="M840" s="9"/>
      <c r="N840" s="9"/>
      <c r="O840" s="9"/>
      <c r="P840" s="47"/>
      <c r="Q840" s="48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33"/>
      <c r="K841" s="33"/>
      <c r="L841" s="33"/>
      <c r="M841" s="9"/>
      <c r="N841" s="9"/>
      <c r="O841" s="9"/>
      <c r="P841" s="47"/>
      <c r="Q841" s="48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33"/>
      <c r="K842" s="33"/>
      <c r="L842" s="33"/>
      <c r="M842" s="9"/>
      <c r="N842" s="9"/>
      <c r="O842" s="9"/>
      <c r="P842" s="47"/>
      <c r="Q842" s="48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33"/>
      <c r="K843" s="33"/>
      <c r="L843" s="33"/>
      <c r="M843" s="9"/>
      <c r="N843" s="9"/>
      <c r="O843" s="9"/>
      <c r="P843" s="47"/>
      <c r="Q843" s="48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33"/>
      <c r="K844" s="33"/>
      <c r="L844" s="33"/>
      <c r="M844" s="9"/>
      <c r="N844" s="9"/>
      <c r="O844" s="9"/>
      <c r="P844" s="47"/>
      <c r="Q844" s="48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33"/>
      <c r="K845" s="33"/>
      <c r="L845" s="33"/>
      <c r="M845" s="9"/>
      <c r="N845" s="9"/>
      <c r="O845" s="9"/>
      <c r="P845" s="47"/>
      <c r="Q845" s="48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33"/>
      <c r="K846" s="33"/>
      <c r="L846" s="33"/>
      <c r="M846" s="9"/>
      <c r="N846" s="9"/>
      <c r="O846" s="9"/>
      <c r="P846" s="47"/>
      <c r="Q846" s="48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33"/>
      <c r="K847" s="33"/>
      <c r="L847" s="33"/>
      <c r="M847" s="9"/>
      <c r="N847" s="9"/>
      <c r="O847" s="9"/>
      <c r="P847" s="47"/>
      <c r="Q847" s="48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33"/>
      <c r="K848" s="33"/>
      <c r="L848" s="33"/>
      <c r="M848" s="9"/>
      <c r="N848" s="9"/>
      <c r="O848" s="9"/>
      <c r="P848" s="47"/>
      <c r="Q848" s="48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33"/>
      <c r="K849" s="33"/>
      <c r="L849" s="33"/>
      <c r="M849" s="9"/>
      <c r="N849" s="9"/>
      <c r="O849" s="9"/>
      <c r="P849" s="47"/>
      <c r="Q849" s="48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33"/>
      <c r="K850" s="33"/>
      <c r="L850" s="33"/>
      <c r="M850" s="9"/>
      <c r="N850" s="9"/>
      <c r="O850" s="9"/>
      <c r="P850" s="47"/>
      <c r="Q850" s="48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33"/>
      <c r="K851" s="33"/>
      <c r="L851" s="33"/>
      <c r="M851" s="9"/>
      <c r="N851" s="9"/>
      <c r="O851" s="9"/>
      <c r="P851" s="47"/>
      <c r="Q851" s="48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33"/>
      <c r="K852" s="33"/>
      <c r="L852" s="33"/>
      <c r="M852" s="9"/>
      <c r="N852" s="9"/>
      <c r="O852" s="9"/>
      <c r="P852" s="47"/>
      <c r="Q852" s="48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33"/>
      <c r="K853" s="33"/>
      <c r="L853" s="33"/>
      <c r="M853" s="9"/>
      <c r="N853" s="9"/>
      <c r="O853" s="9"/>
      <c r="P853" s="47"/>
      <c r="Q853" s="48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33"/>
      <c r="K854" s="33"/>
      <c r="L854" s="33"/>
      <c r="M854" s="9"/>
      <c r="N854" s="9"/>
      <c r="O854" s="9"/>
      <c r="P854" s="47"/>
      <c r="Q854" s="48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33"/>
      <c r="K855" s="33"/>
      <c r="L855" s="33"/>
      <c r="M855" s="9"/>
      <c r="N855" s="9"/>
      <c r="O855" s="9"/>
      <c r="P855" s="47"/>
      <c r="Q855" s="48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33"/>
      <c r="K856" s="33"/>
      <c r="L856" s="33"/>
      <c r="M856" s="9"/>
      <c r="N856" s="9"/>
      <c r="O856" s="9"/>
      <c r="P856" s="47"/>
      <c r="Q856" s="48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33"/>
      <c r="K857" s="33"/>
      <c r="L857" s="33"/>
      <c r="M857" s="9"/>
      <c r="N857" s="9"/>
      <c r="O857" s="9"/>
      <c r="P857" s="47"/>
      <c r="Q857" s="48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33"/>
      <c r="K858" s="33"/>
      <c r="L858" s="33"/>
      <c r="M858" s="9"/>
      <c r="N858" s="9"/>
      <c r="O858" s="9"/>
      <c r="P858" s="47"/>
      <c r="Q858" s="48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33"/>
      <c r="K859" s="33"/>
      <c r="L859" s="33"/>
      <c r="M859" s="9"/>
      <c r="N859" s="9"/>
      <c r="O859" s="9"/>
      <c r="P859" s="47"/>
      <c r="Q859" s="48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33"/>
      <c r="K860" s="33"/>
      <c r="L860" s="33"/>
      <c r="M860" s="9"/>
      <c r="N860" s="9"/>
      <c r="O860" s="9"/>
      <c r="P860" s="47"/>
      <c r="Q860" s="48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33"/>
      <c r="K861" s="33"/>
      <c r="L861" s="33"/>
      <c r="M861" s="9"/>
      <c r="N861" s="9"/>
      <c r="O861" s="9"/>
      <c r="P861" s="47"/>
      <c r="Q861" s="48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33"/>
      <c r="K862" s="33"/>
      <c r="L862" s="33"/>
      <c r="M862" s="9"/>
      <c r="N862" s="9"/>
      <c r="O862" s="9"/>
      <c r="P862" s="47"/>
      <c r="Q862" s="48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33"/>
      <c r="K863" s="33"/>
      <c r="L863" s="33"/>
      <c r="M863" s="9"/>
      <c r="N863" s="9"/>
      <c r="O863" s="9"/>
      <c r="P863" s="47"/>
      <c r="Q863" s="48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33"/>
      <c r="K864" s="33"/>
      <c r="L864" s="33"/>
      <c r="M864" s="9"/>
      <c r="N864" s="9"/>
      <c r="O864" s="9"/>
      <c r="P864" s="47"/>
      <c r="Q864" s="48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33"/>
      <c r="K865" s="33"/>
      <c r="L865" s="33"/>
      <c r="M865" s="9"/>
      <c r="N865" s="9"/>
      <c r="O865" s="9"/>
      <c r="P865" s="47"/>
      <c r="Q865" s="48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33"/>
      <c r="K866" s="33"/>
      <c r="L866" s="33"/>
      <c r="M866" s="9"/>
      <c r="N866" s="9"/>
      <c r="O866" s="9"/>
      <c r="P866" s="47"/>
      <c r="Q866" s="48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33"/>
      <c r="K867" s="33"/>
      <c r="L867" s="33"/>
      <c r="M867" s="9"/>
      <c r="N867" s="9"/>
      <c r="O867" s="9"/>
      <c r="P867" s="47"/>
      <c r="Q867" s="48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33"/>
      <c r="K868" s="33"/>
      <c r="L868" s="33"/>
      <c r="M868" s="9"/>
      <c r="N868" s="9"/>
      <c r="O868" s="9"/>
      <c r="P868" s="47"/>
      <c r="Q868" s="48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33"/>
      <c r="K869" s="33"/>
      <c r="L869" s="33"/>
      <c r="M869" s="9"/>
      <c r="N869" s="9"/>
      <c r="O869" s="9"/>
      <c r="P869" s="47"/>
      <c r="Q869" s="48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33"/>
      <c r="K870" s="33"/>
      <c r="L870" s="33"/>
      <c r="M870" s="9"/>
      <c r="N870" s="9"/>
      <c r="O870" s="9"/>
      <c r="P870" s="47"/>
      <c r="Q870" s="48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33"/>
      <c r="K871" s="33"/>
      <c r="L871" s="33"/>
      <c r="M871" s="9"/>
      <c r="N871" s="9"/>
      <c r="O871" s="9"/>
      <c r="P871" s="47"/>
      <c r="Q871" s="48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33"/>
      <c r="K872" s="33"/>
      <c r="L872" s="33"/>
      <c r="M872" s="9"/>
      <c r="N872" s="9"/>
      <c r="O872" s="9"/>
      <c r="P872" s="47"/>
      <c r="Q872" s="48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33"/>
      <c r="K873" s="33"/>
      <c r="L873" s="33"/>
      <c r="M873" s="9"/>
      <c r="N873" s="9"/>
      <c r="O873" s="9"/>
      <c r="P873" s="47"/>
      <c r="Q873" s="48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33"/>
      <c r="K874" s="33"/>
      <c r="L874" s="33"/>
      <c r="M874" s="9"/>
      <c r="N874" s="9"/>
      <c r="O874" s="9"/>
      <c r="P874" s="47"/>
      <c r="Q874" s="48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33"/>
      <c r="K875" s="33"/>
      <c r="L875" s="33"/>
      <c r="M875" s="9"/>
      <c r="N875" s="9"/>
      <c r="O875" s="9"/>
      <c r="P875" s="47"/>
      <c r="Q875" s="48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33"/>
      <c r="K876" s="33"/>
      <c r="L876" s="33"/>
      <c r="M876" s="9"/>
      <c r="N876" s="9"/>
      <c r="O876" s="9"/>
      <c r="P876" s="47"/>
      <c r="Q876" s="48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33"/>
      <c r="K877" s="33"/>
      <c r="L877" s="33"/>
      <c r="M877" s="9"/>
      <c r="N877" s="9"/>
      <c r="O877" s="9"/>
      <c r="P877" s="47"/>
      <c r="Q877" s="48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33"/>
      <c r="K878" s="33"/>
      <c r="L878" s="33"/>
      <c r="M878" s="9"/>
      <c r="N878" s="9"/>
      <c r="O878" s="9"/>
      <c r="P878" s="47"/>
      <c r="Q878" s="48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33"/>
      <c r="K879" s="33"/>
      <c r="L879" s="33"/>
      <c r="M879" s="9"/>
      <c r="N879" s="9"/>
      <c r="O879" s="9"/>
      <c r="P879" s="47"/>
      <c r="Q879" s="48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33"/>
      <c r="K880" s="33"/>
      <c r="L880" s="33"/>
      <c r="M880" s="9"/>
      <c r="N880" s="9"/>
      <c r="O880" s="9"/>
      <c r="P880" s="47"/>
      <c r="Q880" s="48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33"/>
      <c r="K881" s="33"/>
      <c r="L881" s="33"/>
      <c r="M881" s="9"/>
      <c r="N881" s="9"/>
      <c r="O881" s="9"/>
      <c r="P881" s="47"/>
      <c r="Q881" s="48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33"/>
      <c r="K882" s="33"/>
      <c r="L882" s="33"/>
      <c r="M882" s="9"/>
      <c r="N882" s="9"/>
      <c r="O882" s="9"/>
      <c r="P882" s="47"/>
      <c r="Q882" s="48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33"/>
      <c r="K883" s="33"/>
      <c r="L883" s="33"/>
      <c r="M883" s="9"/>
      <c r="N883" s="9"/>
      <c r="O883" s="9"/>
      <c r="P883" s="47"/>
      <c r="Q883" s="48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33"/>
      <c r="K884" s="33"/>
      <c r="L884" s="33"/>
      <c r="M884" s="9"/>
      <c r="N884" s="9"/>
      <c r="O884" s="9"/>
      <c r="P884" s="47"/>
      <c r="Q884" s="48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33"/>
      <c r="K885" s="33"/>
      <c r="L885" s="33"/>
      <c r="M885" s="9"/>
      <c r="N885" s="9"/>
      <c r="O885" s="9"/>
      <c r="P885" s="47"/>
      <c r="Q885" s="48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33"/>
      <c r="K886" s="33"/>
      <c r="L886" s="33"/>
      <c r="M886" s="9"/>
      <c r="N886" s="9"/>
      <c r="O886" s="9"/>
      <c r="P886" s="47"/>
      <c r="Q886" s="48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33"/>
      <c r="K887" s="33"/>
      <c r="L887" s="33"/>
      <c r="M887" s="9"/>
      <c r="N887" s="9"/>
      <c r="O887" s="9"/>
      <c r="P887" s="47"/>
      <c r="Q887" s="48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33"/>
      <c r="K888" s="33"/>
      <c r="L888" s="33"/>
      <c r="M888" s="9"/>
      <c r="N888" s="9"/>
      <c r="O888" s="9"/>
      <c r="P888" s="47"/>
      <c r="Q888" s="48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33"/>
      <c r="K889" s="33"/>
      <c r="L889" s="33"/>
      <c r="M889" s="9"/>
      <c r="N889" s="9"/>
      <c r="O889" s="9"/>
      <c r="P889" s="47"/>
      <c r="Q889" s="48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33"/>
      <c r="K890" s="33"/>
      <c r="L890" s="33"/>
      <c r="M890" s="9"/>
      <c r="N890" s="9"/>
      <c r="O890" s="9"/>
      <c r="P890" s="47"/>
      <c r="Q890" s="48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33"/>
      <c r="K891" s="33"/>
      <c r="L891" s="33"/>
      <c r="M891" s="9"/>
      <c r="N891" s="9"/>
      <c r="O891" s="9"/>
      <c r="P891" s="47"/>
      <c r="Q891" s="48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33"/>
      <c r="K892" s="33"/>
      <c r="L892" s="33"/>
      <c r="M892" s="9"/>
      <c r="N892" s="9"/>
      <c r="O892" s="9"/>
      <c r="P892" s="47"/>
      <c r="Q892" s="48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33"/>
      <c r="K893" s="33"/>
      <c r="L893" s="33"/>
      <c r="M893" s="9"/>
      <c r="N893" s="9"/>
      <c r="O893" s="9"/>
      <c r="P893" s="47"/>
      <c r="Q893" s="48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33"/>
      <c r="K894" s="33"/>
      <c r="L894" s="33"/>
      <c r="M894" s="9"/>
      <c r="N894" s="9"/>
      <c r="O894" s="9"/>
      <c r="P894" s="47"/>
      <c r="Q894" s="48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33"/>
      <c r="K895" s="33"/>
      <c r="L895" s="33"/>
      <c r="M895" s="9"/>
      <c r="N895" s="9"/>
      <c r="O895" s="9"/>
      <c r="P895" s="47"/>
      <c r="Q895" s="48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33"/>
      <c r="K896" s="33"/>
      <c r="L896" s="33"/>
      <c r="M896" s="9"/>
      <c r="N896" s="9"/>
      <c r="O896" s="9"/>
      <c r="P896" s="47"/>
      <c r="Q896" s="48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33"/>
      <c r="K897" s="33"/>
      <c r="L897" s="33"/>
      <c r="M897" s="9"/>
      <c r="N897" s="9"/>
      <c r="O897" s="9"/>
      <c r="P897" s="47"/>
      <c r="Q897" s="48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33"/>
      <c r="K898" s="33"/>
      <c r="L898" s="33"/>
      <c r="M898" s="9"/>
      <c r="N898" s="9"/>
      <c r="O898" s="9"/>
      <c r="P898" s="47"/>
      <c r="Q898" s="48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33"/>
      <c r="K899" s="33"/>
      <c r="L899" s="33"/>
      <c r="M899" s="9"/>
      <c r="N899" s="9"/>
      <c r="O899" s="9"/>
      <c r="P899" s="47"/>
      <c r="Q899" s="48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33"/>
      <c r="K900" s="33"/>
      <c r="L900" s="33"/>
      <c r="M900" s="9"/>
      <c r="N900" s="9"/>
      <c r="O900" s="9"/>
      <c r="P900" s="47"/>
      <c r="Q900" s="48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33"/>
      <c r="K901" s="33"/>
      <c r="L901" s="33"/>
      <c r="M901" s="9"/>
      <c r="N901" s="9"/>
      <c r="O901" s="9"/>
      <c r="P901" s="47"/>
      <c r="Q901" s="48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33"/>
      <c r="K902" s="33"/>
      <c r="L902" s="33"/>
      <c r="M902" s="9"/>
      <c r="N902" s="9"/>
      <c r="O902" s="9"/>
      <c r="P902" s="47"/>
      <c r="Q902" s="48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33"/>
      <c r="K903" s="33"/>
      <c r="L903" s="33"/>
      <c r="M903" s="9"/>
      <c r="N903" s="9"/>
      <c r="O903" s="9"/>
      <c r="P903" s="47"/>
      <c r="Q903" s="48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33"/>
      <c r="K904" s="33"/>
      <c r="L904" s="33"/>
      <c r="M904" s="9"/>
      <c r="N904" s="9"/>
      <c r="O904" s="9"/>
      <c r="P904" s="47"/>
      <c r="Q904" s="48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33"/>
      <c r="K905" s="33"/>
      <c r="L905" s="33"/>
      <c r="M905" s="9"/>
      <c r="N905" s="9"/>
      <c r="O905" s="9"/>
      <c r="P905" s="47"/>
      <c r="Q905" s="48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33"/>
      <c r="K906" s="33"/>
      <c r="L906" s="33"/>
      <c r="M906" s="9"/>
      <c r="N906" s="9"/>
      <c r="O906" s="9"/>
      <c r="P906" s="47"/>
      <c r="Q906" s="48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33"/>
      <c r="K907" s="33"/>
      <c r="L907" s="33"/>
      <c r="M907" s="9"/>
      <c r="N907" s="9"/>
      <c r="O907" s="9"/>
      <c r="P907" s="47"/>
      <c r="Q907" s="48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33"/>
      <c r="K908" s="33"/>
      <c r="L908" s="33"/>
      <c r="M908" s="9"/>
      <c r="N908" s="9"/>
      <c r="O908" s="9"/>
      <c r="P908" s="47"/>
      <c r="Q908" s="48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33"/>
      <c r="K909" s="33"/>
      <c r="L909" s="33"/>
      <c r="M909" s="9"/>
      <c r="N909" s="9"/>
      <c r="O909" s="9"/>
      <c r="P909" s="47"/>
      <c r="Q909" s="48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33"/>
      <c r="K910" s="33"/>
      <c r="L910" s="33"/>
      <c r="M910" s="9"/>
      <c r="N910" s="9"/>
      <c r="O910" s="9"/>
      <c r="P910" s="47"/>
      <c r="Q910" s="48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33"/>
      <c r="K911" s="33"/>
      <c r="L911" s="33"/>
      <c r="M911" s="9"/>
      <c r="N911" s="9"/>
      <c r="O911" s="9"/>
      <c r="P911" s="47"/>
      <c r="Q911" s="48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33"/>
      <c r="K912" s="33"/>
      <c r="L912" s="33"/>
      <c r="M912" s="9"/>
      <c r="N912" s="9"/>
      <c r="O912" s="9"/>
      <c r="P912" s="47"/>
      <c r="Q912" s="48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33"/>
      <c r="K913" s="33"/>
      <c r="L913" s="33"/>
      <c r="M913" s="9"/>
      <c r="N913" s="9"/>
      <c r="O913" s="9"/>
      <c r="P913" s="47"/>
      <c r="Q913" s="48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33"/>
      <c r="K914" s="33"/>
      <c r="L914" s="33"/>
      <c r="M914" s="9"/>
      <c r="N914" s="9"/>
      <c r="O914" s="9"/>
      <c r="P914" s="47"/>
      <c r="Q914" s="48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33"/>
      <c r="K915" s="33"/>
      <c r="L915" s="33"/>
      <c r="M915" s="9"/>
      <c r="N915" s="9"/>
      <c r="O915" s="9"/>
      <c r="P915" s="47"/>
      <c r="Q915" s="48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33"/>
      <c r="K916" s="33"/>
      <c r="L916" s="33"/>
      <c r="M916" s="9"/>
      <c r="N916" s="9"/>
      <c r="O916" s="9"/>
      <c r="P916" s="47"/>
      <c r="Q916" s="48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33"/>
      <c r="K917" s="33"/>
      <c r="L917" s="33"/>
      <c r="M917" s="9"/>
      <c r="N917" s="9"/>
      <c r="O917" s="9"/>
      <c r="P917" s="47"/>
      <c r="Q917" s="48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33"/>
      <c r="K918" s="33"/>
      <c r="L918" s="33"/>
      <c r="M918" s="9"/>
      <c r="N918" s="9"/>
      <c r="O918" s="9"/>
      <c r="P918" s="47"/>
      <c r="Q918" s="48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33"/>
      <c r="K919" s="33"/>
      <c r="L919" s="33"/>
      <c r="M919" s="9"/>
      <c r="N919" s="9"/>
      <c r="O919" s="9"/>
      <c r="P919" s="47"/>
      <c r="Q919" s="48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33"/>
      <c r="K920" s="33"/>
      <c r="L920" s="33"/>
      <c r="M920" s="9"/>
      <c r="N920" s="9"/>
      <c r="O920" s="9"/>
      <c r="P920" s="47"/>
      <c r="Q920" s="48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33"/>
      <c r="K921" s="33"/>
      <c r="L921" s="33"/>
      <c r="M921" s="9"/>
      <c r="N921" s="9"/>
      <c r="O921" s="9"/>
      <c r="P921" s="47"/>
      <c r="Q921" s="48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33"/>
      <c r="K922" s="33"/>
      <c r="L922" s="33"/>
      <c r="M922" s="9"/>
      <c r="N922" s="9"/>
      <c r="O922" s="9"/>
      <c r="P922" s="47"/>
      <c r="Q922" s="48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33"/>
      <c r="K923" s="33"/>
      <c r="L923" s="33"/>
      <c r="M923" s="9"/>
      <c r="N923" s="9"/>
      <c r="O923" s="9"/>
      <c r="P923" s="47"/>
      <c r="Q923" s="48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33"/>
      <c r="K924" s="33"/>
      <c r="L924" s="33"/>
      <c r="M924" s="9"/>
      <c r="N924" s="9"/>
      <c r="O924" s="9"/>
      <c r="P924" s="47"/>
      <c r="Q924" s="48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33"/>
      <c r="K925" s="33"/>
      <c r="L925" s="33"/>
      <c r="M925" s="9"/>
      <c r="N925" s="9"/>
      <c r="O925" s="9"/>
      <c r="P925" s="47"/>
      <c r="Q925" s="48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33"/>
      <c r="K926" s="33"/>
      <c r="L926" s="33"/>
      <c r="M926" s="9"/>
      <c r="N926" s="9"/>
      <c r="O926" s="9"/>
      <c r="P926" s="47"/>
      <c r="Q926" s="48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33"/>
      <c r="K927" s="33"/>
      <c r="L927" s="33"/>
      <c r="M927" s="9"/>
      <c r="N927" s="9"/>
      <c r="O927" s="9"/>
      <c r="P927" s="47"/>
      <c r="Q927" s="48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33"/>
      <c r="K928" s="33"/>
      <c r="L928" s="33"/>
      <c r="M928" s="9"/>
      <c r="N928" s="9"/>
      <c r="O928" s="9"/>
      <c r="P928" s="47"/>
      <c r="Q928" s="48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33"/>
      <c r="K929" s="33"/>
      <c r="L929" s="33"/>
      <c r="M929" s="9"/>
      <c r="N929" s="9"/>
      <c r="O929" s="9"/>
      <c r="P929" s="47"/>
      <c r="Q929" s="48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33"/>
      <c r="K930" s="33"/>
      <c r="L930" s="33"/>
      <c r="M930" s="9"/>
      <c r="N930" s="9"/>
      <c r="O930" s="9"/>
      <c r="P930" s="47"/>
      <c r="Q930" s="48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33"/>
      <c r="K931" s="33"/>
      <c r="L931" s="33"/>
      <c r="M931" s="9"/>
      <c r="N931" s="9"/>
      <c r="O931" s="9"/>
      <c r="P931" s="47"/>
      <c r="Q931" s="48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33"/>
      <c r="K932" s="33"/>
      <c r="L932" s="33"/>
      <c r="M932" s="9"/>
      <c r="N932" s="9"/>
      <c r="O932" s="9"/>
      <c r="P932" s="47"/>
      <c r="Q932" s="48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33"/>
      <c r="K933" s="33"/>
      <c r="L933" s="33"/>
      <c r="M933" s="9"/>
      <c r="N933" s="9"/>
      <c r="O933" s="9"/>
      <c r="P933" s="47"/>
      <c r="Q933" s="48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33"/>
      <c r="K934" s="33"/>
      <c r="L934" s="33"/>
      <c r="M934" s="9"/>
      <c r="N934" s="9"/>
      <c r="O934" s="9"/>
      <c r="P934" s="47"/>
      <c r="Q934" s="48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33"/>
      <c r="K935" s="33"/>
      <c r="L935" s="33"/>
      <c r="M935" s="9"/>
      <c r="N935" s="9"/>
      <c r="O935" s="9"/>
      <c r="P935" s="47"/>
      <c r="Q935" s="48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33"/>
      <c r="K936" s="33"/>
      <c r="L936" s="33"/>
      <c r="M936" s="9"/>
      <c r="N936" s="9"/>
      <c r="O936" s="9"/>
      <c r="P936" s="47"/>
      <c r="Q936" s="48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33"/>
      <c r="K937" s="33"/>
      <c r="L937" s="33"/>
      <c r="M937" s="9"/>
      <c r="N937" s="9"/>
      <c r="O937" s="9"/>
      <c r="P937" s="47"/>
      <c r="Q937" s="48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33"/>
      <c r="K938" s="33"/>
      <c r="L938" s="33"/>
      <c r="M938" s="9"/>
      <c r="N938" s="9"/>
      <c r="O938" s="9"/>
      <c r="P938" s="47"/>
      <c r="Q938" s="48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33"/>
      <c r="K939" s="33"/>
      <c r="L939" s="33"/>
      <c r="M939" s="9"/>
      <c r="N939" s="9"/>
      <c r="O939" s="9"/>
      <c r="P939" s="47"/>
      <c r="Q939" s="48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33"/>
      <c r="K940" s="33"/>
      <c r="L940" s="33"/>
      <c r="M940" s="9"/>
      <c r="N940" s="9"/>
      <c r="O940" s="9"/>
      <c r="P940" s="47"/>
      <c r="Q940" s="48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33"/>
      <c r="K941" s="33"/>
      <c r="L941" s="33"/>
      <c r="M941" s="9"/>
      <c r="N941" s="9"/>
      <c r="O941" s="9"/>
      <c r="P941" s="47"/>
      <c r="Q941" s="48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33"/>
      <c r="K942" s="33"/>
      <c r="L942" s="33"/>
      <c r="M942" s="9"/>
      <c r="N942" s="9"/>
      <c r="O942" s="9"/>
      <c r="P942" s="47"/>
      <c r="Q942" s="48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33"/>
      <c r="K943" s="33"/>
      <c r="L943" s="33"/>
      <c r="M943" s="9"/>
      <c r="N943" s="9"/>
      <c r="O943" s="9"/>
      <c r="P943" s="47"/>
      <c r="Q943" s="48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33"/>
      <c r="K944" s="33"/>
      <c r="L944" s="33"/>
      <c r="M944" s="9"/>
      <c r="N944" s="9"/>
      <c r="O944" s="9"/>
      <c r="P944" s="47"/>
      <c r="Q944" s="48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33"/>
      <c r="K945" s="33"/>
      <c r="L945" s="33"/>
      <c r="M945" s="9"/>
      <c r="N945" s="9"/>
      <c r="O945" s="9"/>
      <c r="P945" s="47"/>
      <c r="Q945" s="48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33"/>
      <c r="K946" s="33"/>
      <c r="L946" s="33"/>
      <c r="M946" s="9"/>
      <c r="N946" s="9"/>
      <c r="O946" s="9"/>
      <c r="P946" s="47"/>
      <c r="Q946" s="48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33"/>
      <c r="K947" s="33"/>
      <c r="L947" s="33"/>
      <c r="M947" s="9"/>
      <c r="N947" s="9"/>
      <c r="O947" s="9"/>
      <c r="P947" s="47"/>
      <c r="Q947" s="48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33"/>
      <c r="K948" s="33"/>
      <c r="L948" s="33"/>
      <c r="M948" s="9"/>
      <c r="N948" s="9"/>
      <c r="O948" s="9"/>
      <c r="P948" s="47"/>
      <c r="Q948" s="48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33"/>
      <c r="K949" s="33"/>
      <c r="L949" s="33"/>
      <c r="M949" s="9"/>
      <c r="N949" s="9"/>
      <c r="O949" s="9"/>
      <c r="P949" s="47"/>
      <c r="Q949" s="48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33"/>
      <c r="K950" s="33"/>
      <c r="L950" s="33"/>
      <c r="M950" s="9"/>
      <c r="N950" s="9"/>
      <c r="O950" s="9"/>
      <c r="P950" s="47"/>
      <c r="Q950" s="48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33"/>
      <c r="K951" s="33"/>
      <c r="L951" s="33"/>
      <c r="M951" s="9"/>
      <c r="N951" s="9"/>
      <c r="O951" s="9"/>
      <c r="P951" s="47"/>
      <c r="Q951" s="48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33"/>
      <c r="K952" s="33"/>
      <c r="L952" s="33"/>
      <c r="M952" s="9"/>
      <c r="N952" s="9"/>
      <c r="O952" s="9"/>
      <c r="P952" s="47"/>
      <c r="Q952" s="48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33"/>
      <c r="K953" s="33"/>
      <c r="L953" s="33"/>
      <c r="M953" s="9"/>
      <c r="N953" s="9"/>
      <c r="O953" s="9"/>
      <c r="P953" s="47"/>
      <c r="Q953" s="48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33"/>
      <c r="K954" s="33"/>
      <c r="L954" s="33"/>
      <c r="M954" s="9"/>
      <c r="N954" s="9"/>
      <c r="O954" s="9"/>
      <c r="P954" s="47"/>
      <c r="Q954" s="48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33"/>
      <c r="K955" s="33"/>
      <c r="L955" s="33"/>
      <c r="M955" s="9"/>
      <c r="N955" s="9"/>
      <c r="O955" s="9"/>
      <c r="P955" s="47"/>
      <c r="Q955" s="48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33"/>
      <c r="K956" s="33"/>
      <c r="L956" s="33"/>
      <c r="M956" s="9"/>
      <c r="N956" s="9"/>
      <c r="O956" s="9"/>
      <c r="P956" s="47"/>
      <c r="Q956" s="48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33"/>
      <c r="K957" s="33"/>
      <c r="L957" s="33"/>
      <c r="M957" s="9"/>
      <c r="N957" s="9"/>
      <c r="O957" s="9"/>
      <c r="P957" s="47"/>
      <c r="Q957" s="48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33"/>
      <c r="K958" s="33"/>
      <c r="L958" s="33"/>
      <c r="M958" s="9"/>
      <c r="N958" s="9"/>
      <c r="O958" s="9"/>
      <c r="P958" s="47"/>
      <c r="Q958" s="48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33"/>
      <c r="K959" s="33"/>
      <c r="L959" s="33"/>
      <c r="M959" s="9"/>
      <c r="N959" s="9"/>
      <c r="O959" s="9"/>
      <c r="P959" s="47"/>
      <c r="Q959" s="48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33"/>
      <c r="K960" s="33"/>
      <c r="L960" s="33"/>
      <c r="M960" s="9"/>
      <c r="N960" s="9"/>
      <c r="O960" s="9"/>
      <c r="P960" s="47"/>
      <c r="Q960" s="48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33"/>
      <c r="K961" s="33"/>
      <c r="L961" s="33"/>
      <c r="M961" s="9"/>
      <c r="N961" s="9"/>
      <c r="O961" s="9"/>
      <c r="P961" s="47"/>
      <c r="Q961" s="48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33"/>
      <c r="K962" s="33"/>
      <c r="L962" s="33"/>
      <c r="M962" s="9"/>
      <c r="N962" s="9"/>
      <c r="O962" s="9"/>
      <c r="P962" s="47"/>
      <c r="Q962" s="48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33"/>
      <c r="K963" s="33"/>
      <c r="L963" s="33"/>
      <c r="M963" s="9"/>
      <c r="N963" s="9"/>
      <c r="O963" s="9"/>
      <c r="P963" s="47"/>
      <c r="Q963" s="48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33"/>
      <c r="K964" s="33"/>
      <c r="L964" s="33"/>
      <c r="M964" s="9"/>
      <c r="N964" s="9"/>
      <c r="O964" s="9"/>
      <c r="P964" s="47"/>
      <c r="Q964" s="48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33"/>
      <c r="K965" s="33"/>
      <c r="L965" s="33"/>
      <c r="M965" s="9"/>
      <c r="N965" s="9"/>
      <c r="O965" s="9"/>
      <c r="P965" s="47"/>
      <c r="Q965" s="48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33"/>
      <c r="K966" s="33"/>
      <c r="L966" s="33"/>
      <c r="M966" s="9"/>
      <c r="N966" s="9"/>
      <c r="O966" s="9"/>
      <c r="P966" s="47"/>
      <c r="Q966" s="48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33"/>
      <c r="K967" s="33"/>
      <c r="L967" s="33"/>
      <c r="M967" s="9"/>
      <c r="N967" s="9"/>
      <c r="O967" s="9"/>
      <c r="P967" s="47"/>
      <c r="Q967" s="48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33"/>
      <c r="K968" s="33"/>
      <c r="L968" s="33"/>
      <c r="M968" s="9"/>
      <c r="N968" s="9"/>
      <c r="O968" s="9"/>
      <c r="P968" s="47"/>
      <c r="Q968" s="48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33"/>
      <c r="K969" s="33"/>
      <c r="L969" s="33"/>
      <c r="M969" s="9"/>
      <c r="N969" s="9"/>
      <c r="O969" s="9"/>
      <c r="P969" s="47"/>
      <c r="Q969" s="48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33"/>
      <c r="K970" s="33"/>
      <c r="L970" s="33"/>
      <c r="M970" s="9"/>
      <c r="N970" s="9"/>
      <c r="O970" s="9"/>
      <c r="P970" s="47"/>
      <c r="Q970" s="48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33"/>
      <c r="K971" s="33"/>
      <c r="L971" s="33"/>
      <c r="M971" s="9"/>
      <c r="N971" s="9"/>
      <c r="O971" s="9"/>
      <c r="P971" s="47"/>
      <c r="Q971" s="48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33"/>
      <c r="K972" s="33"/>
      <c r="L972" s="33"/>
      <c r="M972" s="9"/>
      <c r="N972" s="9"/>
      <c r="O972" s="9"/>
      <c r="P972" s="47"/>
      <c r="Q972" s="48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33"/>
      <c r="K973" s="33"/>
      <c r="L973" s="33"/>
      <c r="M973" s="9"/>
      <c r="N973" s="9"/>
      <c r="O973" s="9"/>
      <c r="P973" s="47"/>
      <c r="Q973" s="48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33"/>
      <c r="K974" s="33"/>
      <c r="L974" s="33"/>
      <c r="M974" s="9"/>
      <c r="N974" s="9"/>
      <c r="O974" s="9"/>
      <c r="P974" s="47"/>
      <c r="Q974" s="48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33"/>
      <c r="K975" s="33"/>
      <c r="L975" s="33"/>
      <c r="M975" s="9"/>
      <c r="N975" s="9"/>
      <c r="O975" s="9"/>
      <c r="P975" s="47"/>
      <c r="Q975" s="48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33"/>
      <c r="K976" s="33"/>
      <c r="L976" s="33"/>
      <c r="M976" s="9"/>
      <c r="N976" s="9"/>
      <c r="O976" s="9"/>
      <c r="P976" s="47"/>
      <c r="Q976" s="48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33"/>
      <c r="K977" s="33"/>
      <c r="L977" s="33"/>
      <c r="M977" s="9"/>
      <c r="N977" s="9"/>
      <c r="O977" s="9"/>
      <c r="P977" s="47"/>
      <c r="Q977" s="48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33"/>
      <c r="K978" s="33"/>
      <c r="L978" s="33"/>
      <c r="M978" s="9"/>
      <c r="N978" s="9"/>
      <c r="O978" s="9"/>
      <c r="P978" s="47"/>
      <c r="Q978" s="48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33"/>
      <c r="K979" s="33"/>
      <c r="L979" s="33"/>
      <c r="M979" s="9"/>
      <c r="N979" s="9"/>
      <c r="O979" s="9"/>
      <c r="P979" s="47"/>
      <c r="Q979" s="48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33"/>
      <c r="K980" s="33"/>
      <c r="L980" s="33"/>
      <c r="M980" s="9"/>
      <c r="N980" s="9"/>
      <c r="O980" s="9"/>
      <c r="P980" s="47"/>
      <c r="Q980" s="48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33"/>
      <c r="K981" s="33"/>
      <c r="L981" s="33"/>
      <c r="M981" s="9"/>
      <c r="N981" s="9"/>
      <c r="O981" s="9"/>
      <c r="P981" s="47"/>
      <c r="Q981" s="48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33"/>
      <c r="K982" s="33"/>
      <c r="L982" s="33"/>
      <c r="M982" s="9"/>
      <c r="N982" s="9"/>
      <c r="O982" s="9"/>
      <c r="P982" s="47"/>
      <c r="Q982" s="48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33"/>
      <c r="K983" s="33"/>
      <c r="L983" s="33"/>
      <c r="M983" s="9"/>
      <c r="N983" s="9"/>
      <c r="O983" s="9"/>
      <c r="P983" s="47"/>
      <c r="Q983" s="48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33"/>
      <c r="K984" s="33"/>
      <c r="L984" s="33"/>
      <c r="M984" s="9"/>
      <c r="N984" s="9"/>
      <c r="O984" s="9"/>
      <c r="P984" s="47"/>
      <c r="Q984" s="48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33"/>
      <c r="K985" s="33"/>
      <c r="L985" s="33"/>
      <c r="M985" s="9"/>
      <c r="N985" s="9"/>
      <c r="O985" s="9"/>
      <c r="P985" s="47"/>
      <c r="Q985" s="48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33"/>
      <c r="K986" s="33"/>
      <c r="L986" s="33"/>
      <c r="M986" s="9"/>
      <c r="N986" s="9"/>
      <c r="O986" s="9"/>
      <c r="P986" s="47"/>
      <c r="Q986" s="48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33"/>
      <c r="K987" s="33"/>
      <c r="L987" s="33"/>
      <c r="M987" s="9"/>
      <c r="N987" s="9"/>
      <c r="O987" s="9"/>
      <c r="P987" s="47"/>
      <c r="Q987" s="48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33"/>
      <c r="K988" s="33"/>
      <c r="L988" s="33"/>
      <c r="M988" s="9"/>
      <c r="N988" s="9"/>
      <c r="O988" s="9"/>
      <c r="P988" s="47"/>
      <c r="Q988" s="48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33"/>
      <c r="K989" s="33"/>
      <c r="L989" s="33"/>
      <c r="M989" s="9"/>
      <c r="N989" s="9"/>
      <c r="O989" s="9"/>
      <c r="P989" s="47"/>
      <c r="Q989" s="48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33"/>
      <c r="K990" s="33"/>
      <c r="L990" s="33"/>
      <c r="M990" s="9"/>
      <c r="N990" s="9"/>
      <c r="O990" s="9"/>
      <c r="P990" s="47"/>
      <c r="Q990" s="48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33"/>
      <c r="K991" s="33"/>
      <c r="L991" s="33"/>
      <c r="M991" s="9"/>
      <c r="N991" s="9"/>
      <c r="O991" s="9"/>
      <c r="P991" s="47"/>
      <c r="Q991" s="48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33"/>
      <c r="K992" s="33"/>
      <c r="L992" s="33"/>
      <c r="M992" s="9"/>
      <c r="N992" s="9"/>
      <c r="O992" s="9"/>
      <c r="P992" s="47"/>
      <c r="Q992" s="48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33"/>
      <c r="K993" s="33"/>
      <c r="L993" s="33"/>
      <c r="M993" s="9"/>
      <c r="N993" s="9"/>
      <c r="O993" s="9"/>
      <c r="P993" s="47"/>
      <c r="Q993" s="48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33"/>
      <c r="K994" s="33"/>
      <c r="L994" s="33"/>
      <c r="M994" s="9"/>
      <c r="N994" s="9"/>
      <c r="O994" s="9"/>
      <c r="P994" s="47"/>
      <c r="Q994" s="48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33"/>
      <c r="K995" s="33"/>
      <c r="L995" s="33"/>
      <c r="M995" s="9"/>
      <c r="N995" s="9"/>
      <c r="O995" s="9"/>
      <c r="P995" s="47"/>
      <c r="Q995" s="48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33"/>
      <c r="K996" s="33"/>
      <c r="L996" s="33"/>
      <c r="M996" s="9"/>
      <c r="N996" s="9"/>
      <c r="O996" s="9"/>
      <c r="P996" s="47"/>
      <c r="Q996" s="48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33"/>
      <c r="K997" s="33"/>
      <c r="L997" s="33"/>
      <c r="M997" s="9"/>
      <c r="N997" s="9"/>
      <c r="O997" s="9"/>
      <c r="P997" s="47"/>
      <c r="Q997" s="48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33"/>
      <c r="K998" s="33"/>
      <c r="L998" s="33"/>
      <c r="M998" s="9"/>
      <c r="N998" s="9"/>
      <c r="O998" s="9"/>
      <c r="P998" s="47"/>
      <c r="Q998" s="48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33"/>
      <c r="K999" s="33"/>
      <c r="L999" s="33"/>
      <c r="M999" s="9"/>
      <c r="N999" s="9"/>
      <c r="O999" s="9"/>
      <c r="P999" s="47"/>
      <c r="Q999" s="48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33"/>
      <c r="K1000" s="33"/>
      <c r="L1000" s="33"/>
      <c r="M1000" s="9"/>
      <c r="N1000" s="9"/>
      <c r="O1000" s="9"/>
      <c r="P1000" s="47"/>
      <c r="Q1000" s="48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2">
    <mergeCell ref="C1:G1"/>
    <mergeCell ref="A3:A10"/>
  </mergeCells>
  <conditionalFormatting sqref="C3:G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5" footer="0.0" header="0.0" left="0.7" right="0.7" top="0.75"/>
  <pageSetup orientation="portrait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75"/>
  <cols>
    <col customWidth="1" min="1" max="1" width="18.57"/>
    <col customWidth="1" min="2" max="2" width="10.29"/>
    <col customWidth="1" min="3" max="3" width="11.86"/>
    <col customWidth="1" min="4" max="4" width="12.71"/>
    <col customWidth="1" min="5" max="5" width="15.29"/>
    <col customWidth="1" min="6" max="6" width="21.86"/>
    <col customWidth="1" min="7" max="7" width="11.86"/>
    <col customWidth="1" min="8" max="8" width="16.14"/>
    <col customWidth="1" min="9" max="9" width="27.86"/>
    <col customWidth="1" min="10" max="10" width="9.14"/>
    <col customWidth="1" min="12" max="26" width="9.14"/>
  </cols>
  <sheetData>
    <row r="1">
      <c r="A1" s="55" t="s">
        <v>903</v>
      </c>
      <c r="B1" s="56" t="s">
        <v>904</v>
      </c>
      <c r="C1" s="24" t="s">
        <v>176</v>
      </c>
      <c r="D1" s="9"/>
      <c r="E1" s="9"/>
      <c r="F1" s="9"/>
      <c r="G1" s="57" t="s">
        <v>176</v>
      </c>
      <c r="H1" s="58" t="s">
        <v>903</v>
      </c>
      <c r="I1" s="9"/>
      <c r="J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9" t="s">
        <v>905</v>
      </c>
      <c r="B2" s="59">
        <v>58212.0</v>
      </c>
      <c r="C2" s="28">
        <v>7.822E8</v>
      </c>
      <c r="D2" s="9"/>
      <c r="E2" s="9"/>
      <c r="F2" s="9"/>
      <c r="G2" s="28">
        <v>4.1195E8</v>
      </c>
      <c r="H2" s="59" t="str">
        <f t="shared" ref="H2:H231" si="1">INDEX(A:A,MATCH(G2,C:C,0))</f>
        <v>Goodman, Saul</v>
      </c>
      <c r="I2" s="9" t="str">
        <f t="shared" ref="I2:I231" si="2">FORMULATEXT(H2)</f>
        <v>=INDEX(A:A,MATCH(G2,C:C,0))</v>
      </c>
      <c r="J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9" t="s">
        <v>906</v>
      </c>
      <c r="B3" s="59">
        <v>88970.0</v>
      </c>
      <c r="C3" s="28">
        <v>6.66426362E8</v>
      </c>
      <c r="D3" s="9"/>
      <c r="E3" s="9"/>
      <c r="F3" s="9"/>
      <c r="G3" s="28">
        <v>1.11007657E8</v>
      </c>
      <c r="H3" s="59" t="str">
        <f t="shared" si="1"/>
        <v>Wexler, Kim</v>
      </c>
      <c r="I3" s="9" t="str">
        <f t="shared" si="2"/>
        <v>=INDEX(A:A,MATCH(G3,C:C,0))</v>
      </c>
      <c r="J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9" t="s">
        <v>907</v>
      </c>
      <c r="B4" s="59">
        <v>108687.0</v>
      </c>
      <c r="C4" s="28">
        <v>4.7954E8</v>
      </c>
      <c r="D4" s="9"/>
      <c r="E4" s="59"/>
      <c r="F4" s="9"/>
      <c r="G4" s="28">
        <v>6.66426362E8</v>
      </c>
      <c r="H4" s="59" t="str">
        <f t="shared" si="1"/>
        <v>Reed, Larry</v>
      </c>
      <c r="I4" s="9" t="str">
        <f t="shared" si="2"/>
        <v>=INDEX(A:A,MATCH(G4,C:C,0))</v>
      </c>
      <c r="J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9" t="s">
        <v>908</v>
      </c>
      <c r="B5" s="59">
        <v>110404.0</v>
      </c>
      <c r="C5" s="28">
        <v>3.7316E8</v>
      </c>
      <c r="D5" s="9"/>
      <c r="E5" s="59"/>
      <c r="F5" s="9"/>
      <c r="G5" s="28">
        <v>9.8039E8</v>
      </c>
      <c r="H5" s="59" t="str">
        <f t="shared" si="1"/>
        <v>Winters, Shaun</v>
      </c>
      <c r="I5" s="9" t="str">
        <f t="shared" si="2"/>
        <v>=INDEX(A:A,MATCH(G5,C:C,0))</v>
      </c>
      <c r="J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9" t="s">
        <v>909</v>
      </c>
      <c r="B6" s="59">
        <v>44610.0</v>
      </c>
      <c r="C6" s="28">
        <v>9.0300325E8</v>
      </c>
      <c r="D6" s="9"/>
      <c r="E6" s="59"/>
      <c r="F6" s="9"/>
      <c r="G6" s="28">
        <v>6.66146419E8</v>
      </c>
      <c r="H6" s="59" t="str">
        <f t="shared" si="1"/>
        <v>Charles, Jeffrey</v>
      </c>
      <c r="I6" s="9" t="str">
        <f t="shared" si="2"/>
        <v>=INDEX(A:A,MATCH(G6,C:C,0))</v>
      </c>
      <c r="J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9" t="s">
        <v>910</v>
      </c>
      <c r="B7" s="59">
        <v>71510.0</v>
      </c>
      <c r="C7" s="28">
        <v>5.71005259E8</v>
      </c>
      <c r="D7" s="9"/>
      <c r="E7" s="59"/>
      <c r="F7" s="9"/>
      <c r="G7" s="28">
        <v>6.7965E8</v>
      </c>
      <c r="H7" s="59" t="str">
        <f t="shared" si="1"/>
        <v>Lynch, Scott</v>
      </c>
      <c r="I7" s="9" t="str">
        <f t="shared" si="2"/>
        <v>=INDEX(A:A,MATCH(G7,C:C,0))</v>
      </c>
      <c r="J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9" t="s">
        <v>911</v>
      </c>
      <c r="B8" s="59">
        <v>45239.0</v>
      </c>
      <c r="C8" s="28">
        <v>7.73001878E8</v>
      </c>
      <c r="D8" s="9"/>
      <c r="E8" s="59"/>
      <c r="F8" s="9"/>
      <c r="G8" s="28">
        <v>4.3100448E8</v>
      </c>
      <c r="H8" s="59" t="str">
        <f t="shared" si="1"/>
        <v>Howard, Lisa</v>
      </c>
      <c r="I8" s="9" t="str">
        <f t="shared" si="2"/>
        <v>=INDEX(A:A,MATCH(G8,C:C,0))</v>
      </c>
      <c r="J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9" t="s">
        <v>912</v>
      </c>
      <c r="B9" s="59">
        <v>44218.0</v>
      </c>
      <c r="C9" s="28">
        <v>7.25009844E8</v>
      </c>
      <c r="D9" s="9"/>
      <c r="E9" s="59"/>
      <c r="F9" s="9"/>
      <c r="G9" s="28">
        <v>2.8631E8</v>
      </c>
      <c r="H9" s="59" t="str">
        <f t="shared" si="1"/>
        <v>Mason, Suzanne</v>
      </c>
      <c r="I9" s="9" t="str">
        <f t="shared" si="2"/>
        <v>=INDEX(A:A,MATCH(G9,C:C,0))</v>
      </c>
      <c r="J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9" t="s">
        <v>913</v>
      </c>
      <c r="B10" s="59">
        <v>131674.0</v>
      </c>
      <c r="C10" s="28">
        <v>4.1195E8</v>
      </c>
      <c r="D10" s="9"/>
      <c r="E10" s="59"/>
      <c r="F10" s="9"/>
      <c r="G10" s="28">
        <v>6.25002612E8</v>
      </c>
      <c r="H10" s="59" t="str">
        <f t="shared" si="1"/>
        <v>Moreno, Chris</v>
      </c>
      <c r="I10" s="9" t="str">
        <f t="shared" si="2"/>
        <v>=INDEX(A:A,MATCH(G10,C:C,0))</v>
      </c>
      <c r="J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9" t="s">
        <v>914</v>
      </c>
      <c r="B11" s="59">
        <v>113965.0</v>
      </c>
      <c r="C11" s="28">
        <v>4.79004652E8</v>
      </c>
      <c r="D11" s="9"/>
      <c r="E11" s="59"/>
      <c r="F11" s="9"/>
      <c r="G11" s="28">
        <v>8.75007511E8</v>
      </c>
      <c r="H11" s="59" t="str">
        <f t="shared" si="1"/>
        <v>Mosley, Michael</v>
      </c>
      <c r="I11" s="9" t="str">
        <f t="shared" si="2"/>
        <v>=INDEX(A:A,MATCH(G11,C:C,0))</v>
      </c>
      <c r="J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9" t="s">
        <v>915</v>
      </c>
      <c r="B12" s="59">
        <v>133143.0</v>
      </c>
      <c r="C12" s="28">
        <v>5.76005776E8</v>
      </c>
      <c r="D12" s="9"/>
      <c r="E12" s="59"/>
      <c r="F12" s="9"/>
      <c r="G12" s="28">
        <v>1.8624E8</v>
      </c>
      <c r="H12" s="59" t="str">
        <f t="shared" si="1"/>
        <v>Lamb, John</v>
      </c>
      <c r="I12" s="9" t="str">
        <f t="shared" si="2"/>
        <v>=INDEX(A:A,MATCH(G12,C:C,0))</v>
      </c>
      <c r="J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9" t="s">
        <v>916</v>
      </c>
      <c r="B13" s="59">
        <v>106257.0</v>
      </c>
      <c r="C13" s="28">
        <v>4.11005913E8</v>
      </c>
      <c r="D13" s="9"/>
      <c r="E13" s="59"/>
      <c r="F13" s="9"/>
      <c r="G13" s="28">
        <v>1.65008904E8</v>
      </c>
      <c r="H13" s="59" t="str">
        <f t="shared" si="1"/>
        <v>Shields, Robert</v>
      </c>
      <c r="I13" s="9" t="str">
        <f t="shared" si="2"/>
        <v>=INDEX(A:A,MATCH(G13,C:C,0))</v>
      </c>
      <c r="J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9" t="s">
        <v>917</v>
      </c>
      <c r="B14" s="59">
        <v>137114.0</v>
      </c>
      <c r="C14" s="28">
        <v>1.11007657E8</v>
      </c>
      <c r="D14" s="9"/>
      <c r="E14" s="59"/>
      <c r="F14" s="9"/>
      <c r="G14" s="28">
        <v>5.4312E8</v>
      </c>
      <c r="H14" s="59" t="str">
        <f t="shared" si="1"/>
        <v>Stone, Brian</v>
      </c>
      <c r="I14" s="9" t="str">
        <f t="shared" si="2"/>
        <v>=INDEX(A:A,MATCH(G14,C:C,0))</v>
      </c>
      <c r="J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9" t="s">
        <v>918</v>
      </c>
      <c r="B15" s="59">
        <v>118458.0</v>
      </c>
      <c r="C15" s="28">
        <v>9.9985E8</v>
      </c>
      <c r="D15" s="9"/>
      <c r="E15" s="9"/>
      <c r="F15" s="9"/>
      <c r="G15" s="28">
        <v>6.66891799E8</v>
      </c>
      <c r="H15" s="59" t="str">
        <f t="shared" si="1"/>
        <v>Barton, Barry</v>
      </c>
      <c r="I15" s="9" t="str">
        <f t="shared" si="2"/>
        <v>=INDEX(A:A,MATCH(G15,C:C,0))</v>
      </c>
      <c r="J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9" t="s">
        <v>919</v>
      </c>
      <c r="B16" s="59">
        <v>54430.0</v>
      </c>
      <c r="C16" s="28">
        <v>1.4911E8</v>
      </c>
      <c r="D16" s="9"/>
      <c r="E16" s="9"/>
      <c r="F16" s="9"/>
      <c r="G16" s="28">
        <v>1.8384E8</v>
      </c>
      <c r="H16" s="59" t="str">
        <f t="shared" si="1"/>
        <v>Turner, Ray</v>
      </c>
      <c r="I16" s="9" t="str">
        <f t="shared" si="2"/>
        <v>=INDEX(A:A,MATCH(G16,C:C,0))</v>
      </c>
      <c r="J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9" t="s">
        <v>920</v>
      </c>
      <c r="B17" s="59">
        <v>79593.0</v>
      </c>
      <c r="C17" s="28">
        <v>5.11009606E8</v>
      </c>
      <c r="D17" s="9"/>
      <c r="E17" s="9"/>
      <c r="F17" s="9"/>
      <c r="G17" s="28">
        <v>4.26002165E8</v>
      </c>
      <c r="H17" s="59" t="str">
        <f t="shared" si="1"/>
        <v>Warner, Stephen</v>
      </c>
      <c r="I17" s="9" t="str">
        <f t="shared" si="2"/>
        <v>=INDEX(A:A,MATCH(G17,C:C,0))</v>
      </c>
      <c r="J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9" t="s">
        <v>921</v>
      </c>
      <c r="B18" s="59">
        <v>125331.0</v>
      </c>
      <c r="C18" s="28">
        <v>4.31006408E8</v>
      </c>
      <c r="D18" s="9"/>
      <c r="E18" s="9"/>
      <c r="F18" s="9"/>
      <c r="G18" s="28">
        <v>9.9985E8</v>
      </c>
      <c r="H18" s="59" t="str">
        <f t="shared" si="1"/>
        <v>Bates, Verna</v>
      </c>
      <c r="I18" s="9" t="str">
        <f t="shared" si="2"/>
        <v>=INDEX(A:A,MATCH(G18,C:C,0))</v>
      </c>
      <c r="J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9" t="s">
        <v>922</v>
      </c>
      <c r="B19" s="59">
        <v>88950.0</v>
      </c>
      <c r="C19" s="28">
        <v>1.8384E8</v>
      </c>
      <c r="D19" s="9"/>
      <c r="E19" s="9"/>
      <c r="F19" s="9"/>
      <c r="G19" s="28">
        <v>6.66644734E8</v>
      </c>
      <c r="H19" s="59" t="str">
        <f t="shared" si="1"/>
        <v>Wallace, Timothy</v>
      </c>
      <c r="I19" s="9" t="str">
        <f t="shared" si="2"/>
        <v>=INDEX(A:A,MATCH(G19,C:C,0))</v>
      </c>
      <c r="J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9" t="s">
        <v>923</v>
      </c>
      <c r="B20" s="59">
        <v>70813.0</v>
      </c>
      <c r="C20" s="28">
        <v>7.0700543E8</v>
      </c>
      <c r="D20" s="9"/>
      <c r="E20" s="9"/>
      <c r="F20" s="9"/>
      <c r="G20" s="28">
        <v>9.84007068E8</v>
      </c>
      <c r="H20" s="59" t="str">
        <f t="shared" si="1"/>
        <v>Lang, Dana</v>
      </c>
      <c r="I20" s="9" t="str">
        <f t="shared" si="2"/>
        <v>=INDEX(A:A,MATCH(G20,C:C,0))</v>
      </c>
      <c r="J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9" t="s">
        <v>924</v>
      </c>
      <c r="B21" s="59">
        <v>121737.0</v>
      </c>
      <c r="C21" s="28">
        <v>6.490026E8</v>
      </c>
      <c r="D21" s="9"/>
      <c r="E21" s="9"/>
      <c r="F21" s="9"/>
      <c r="G21" s="28">
        <v>7.7341E8</v>
      </c>
      <c r="H21" s="59" t="str">
        <f t="shared" si="1"/>
        <v>Preston, Chris</v>
      </c>
      <c r="I21" s="9" t="str">
        <f t="shared" si="2"/>
        <v>=INDEX(A:A,MATCH(G21,C:C,0))</v>
      </c>
      <c r="J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9" t="s">
        <v>925</v>
      </c>
      <c r="B22" s="59">
        <v>70475.0</v>
      </c>
      <c r="C22" s="28">
        <v>6.24008324E8</v>
      </c>
      <c r="D22" s="9"/>
      <c r="E22" s="9"/>
      <c r="F22" s="9"/>
      <c r="G22" s="28">
        <v>6.66235538E8</v>
      </c>
      <c r="H22" s="59" t="str">
        <f t="shared" si="1"/>
        <v>Roman, Teri</v>
      </c>
      <c r="I22" s="9" t="str">
        <f t="shared" si="2"/>
        <v>=INDEX(A:A,MATCH(G22,C:C,0))</v>
      </c>
      <c r="J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9" t="s">
        <v>926</v>
      </c>
      <c r="B23" s="59">
        <v>71101.0</v>
      </c>
      <c r="C23" s="28">
        <v>6.33003115E8</v>
      </c>
      <c r="D23" s="9"/>
      <c r="E23" s="9"/>
      <c r="F23" s="9"/>
      <c r="G23" s="28">
        <v>3.1814E8</v>
      </c>
      <c r="H23" s="59" t="str">
        <f t="shared" si="1"/>
        <v>Duran, Brian</v>
      </c>
      <c r="I23" s="9" t="str">
        <f t="shared" si="2"/>
        <v>=INDEX(A:A,MATCH(G23,C:C,0))</v>
      </c>
      <c r="J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9" t="s">
        <v>927</v>
      </c>
      <c r="B24" s="59">
        <v>105443.0</v>
      </c>
      <c r="C24" s="28">
        <v>6.66538372E8</v>
      </c>
      <c r="D24" s="9"/>
      <c r="E24" s="9"/>
      <c r="F24" s="9"/>
      <c r="G24" s="28">
        <v>6.66347937E8</v>
      </c>
      <c r="H24" s="59" t="str">
        <f t="shared" si="1"/>
        <v>Blankenship, Roger</v>
      </c>
      <c r="I24" s="9" t="str">
        <f t="shared" si="2"/>
        <v>=INDEX(A:A,MATCH(G24,C:C,0))</v>
      </c>
      <c r="J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9" t="s">
        <v>928</v>
      </c>
      <c r="B25" s="59">
        <v>103538.0</v>
      </c>
      <c r="C25" s="28">
        <v>1.5978E8</v>
      </c>
      <c r="D25" s="9"/>
      <c r="E25" s="9"/>
      <c r="F25" s="9"/>
      <c r="G25" s="28">
        <v>1.4911E8</v>
      </c>
      <c r="H25" s="59" t="str">
        <f t="shared" si="1"/>
        <v>Conner, Mark</v>
      </c>
      <c r="I25" s="9" t="str">
        <f t="shared" si="2"/>
        <v>=INDEX(A:A,MATCH(G25,C:C,0))</v>
      </c>
      <c r="J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9" t="s">
        <v>929</v>
      </c>
      <c r="B26" s="59">
        <v>113977.0</v>
      </c>
      <c r="C26" s="28">
        <v>5.0600625E8</v>
      </c>
      <c r="D26" s="9"/>
      <c r="E26" s="9"/>
      <c r="F26" s="9"/>
      <c r="G26" s="28">
        <v>6.1083E8</v>
      </c>
      <c r="H26" s="59" t="str">
        <f t="shared" si="1"/>
        <v>Bruce, Kevin</v>
      </c>
      <c r="I26" s="9" t="str">
        <f t="shared" si="2"/>
        <v>=INDEX(A:A,MATCH(G26,C:C,0))</v>
      </c>
      <c r="J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9" t="s">
        <v>930</v>
      </c>
      <c r="B27" s="59">
        <v>79132.0</v>
      </c>
      <c r="C27" s="28">
        <v>8.96002369E8</v>
      </c>
      <c r="D27" s="9"/>
      <c r="E27" s="9"/>
      <c r="F27" s="9"/>
      <c r="G27" s="28">
        <v>5.01001971E8</v>
      </c>
      <c r="H27" s="59" t="str">
        <f t="shared" si="1"/>
        <v>Ryan, Ryan</v>
      </c>
      <c r="I27" s="9" t="str">
        <f t="shared" si="2"/>
        <v>=INDEX(A:A,MATCH(G27,C:C,0))</v>
      </c>
      <c r="J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 t="s">
        <v>931</v>
      </c>
      <c r="B28" s="59">
        <v>132819.0</v>
      </c>
      <c r="C28" s="28">
        <v>9.3900169E8</v>
      </c>
      <c r="D28" s="9"/>
      <c r="E28" s="9"/>
      <c r="F28" s="9"/>
      <c r="G28" s="28">
        <v>6.66357118E8</v>
      </c>
      <c r="H28" s="59" t="str">
        <f t="shared" si="1"/>
        <v>Guerrero, Laura</v>
      </c>
      <c r="I28" s="9" t="str">
        <f t="shared" si="2"/>
        <v>=INDEX(A:A,MATCH(G28,C:C,0))</v>
      </c>
      <c r="J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 t="s">
        <v>932</v>
      </c>
      <c r="B29" s="59">
        <v>133550.0</v>
      </c>
      <c r="C29" s="28">
        <v>8.94002076E8</v>
      </c>
      <c r="D29" s="9"/>
      <c r="E29" s="9"/>
      <c r="F29" s="9"/>
      <c r="G29" s="28">
        <v>7.09002386E8</v>
      </c>
      <c r="H29" s="59" t="str">
        <f t="shared" si="1"/>
        <v>Spencer, Boyd</v>
      </c>
      <c r="I29" s="9" t="str">
        <f t="shared" si="2"/>
        <v>=INDEX(A:A,MATCH(G29,C:C,0))</v>
      </c>
      <c r="J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 t="s">
        <v>933</v>
      </c>
      <c r="B30" s="59">
        <v>56700.0</v>
      </c>
      <c r="C30" s="28">
        <v>6.66544197E8</v>
      </c>
      <c r="D30" s="9"/>
      <c r="E30" s="9"/>
      <c r="F30" s="9"/>
      <c r="G30" s="28">
        <v>7.96001676E8</v>
      </c>
      <c r="H30" s="59" t="str">
        <f t="shared" si="1"/>
        <v>Wong, Dennis</v>
      </c>
      <c r="I30" s="9" t="str">
        <f t="shared" si="2"/>
        <v>=INDEX(A:A,MATCH(G30,C:C,0))</v>
      </c>
      <c r="J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 t="s">
        <v>934</v>
      </c>
      <c r="B31" s="59">
        <v>123053.0</v>
      </c>
      <c r="C31" s="28">
        <v>6.66802299E8</v>
      </c>
      <c r="D31" s="9"/>
      <c r="E31" s="9"/>
      <c r="F31" s="9"/>
      <c r="G31" s="28">
        <v>4.31006408E8</v>
      </c>
      <c r="H31" s="59" t="str">
        <f t="shared" si="1"/>
        <v>Shaw, Pat</v>
      </c>
      <c r="I31" s="9" t="str">
        <f t="shared" si="2"/>
        <v>=INDEX(A:A,MATCH(G31,C:C,0))</v>
      </c>
      <c r="J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 t="s">
        <v>935</v>
      </c>
      <c r="B32" s="59">
        <v>97422.0</v>
      </c>
      <c r="C32" s="28">
        <v>3.55008206E8</v>
      </c>
      <c r="D32" s="9"/>
      <c r="E32" s="9"/>
      <c r="F32" s="9"/>
      <c r="G32" s="28">
        <v>5.71005259E8</v>
      </c>
      <c r="H32" s="59" t="str">
        <f t="shared" si="1"/>
        <v>Howell, Douglas</v>
      </c>
      <c r="I32" s="9" t="str">
        <f t="shared" si="2"/>
        <v>=INDEX(A:A,MATCH(G32,C:C,0))</v>
      </c>
      <c r="J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 t="s">
        <v>936</v>
      </c>
      <c r="B33" s="59">
        <v>65753.0</v>
      </c>
      <c r="C33" s="28">
        <v>7.28006349E8</v>
      </c>
      <c r="D33" s="9"/>
      <c r="E33" s="9"/>
      <c r="F33" s="9"/>
      <c r="G33" s="28">
        <v>6.5900697E8</v>
      </c>
      <c r="H33" s="59" t="str">
        <f t="shared" si="1"/>
        <v>Bartlett, Julia</v>
      </c>
      <c r="I33" s="9" t="str">
        <f t="shared" si="2"/>
        <v>=INDEX(A:A,MATCH(G33,C:C,0))</v>
      </c>
      <c r="J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 t="s">
        <v>937</v>
      </c>
      <c r="B34" s="59">
        <v>46528.0</v>
      </c>
      <c r="C34" s="28">
        <v>5.5944E8</v>
      </c>
      <c r="D34" s="9"/>
      <c r="E34" s="9"/>
      <c r="F34" s="9"/>
      <c r="G34" s="28">
        <v>6.66602198E8</v>
      </c>
      <c r="H34" s="59" t="str">
        <f t="shared" si="1"/>
        <v>Castro, Christopher</v>
      </c>
      <c r="I34" s="9" t="str">
        <f t="shared" si="2"/>
        <v>=INDEX(A:A,MATCH(G34,C:C,0))</v>
      </c>
      <c r="J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 t="s">
        <v>938</v>
      </c>
      <c r="B35" s="59">
        <v>106767.0</v>
      </c>
      <c r="C35" s="28">
        <v>2.63006143E8</v>
      </c>
      <c r="D35" s="9"/>
      <c r="E35" s="9"/>
      <c r="F35" s="9"/>
      <c r="G35" s="28">
        <v>2.47008883E8</v>
      </c>
      <c r="H35" s="59" t="str">
        <f t="shared" si="1"/>
        <v>Wilkinson, Gregory</v>
      </c>
      <c r="I35" s="9" t="str">
        <f t="shared" si="2"/>
        <v>=INDEX(A:A,MATCH(G35,C:C,0))</v>
      </c>
      <c r="J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 t="s">
        <v>939</v>
      </c>
      <c r="B36" s="59">
        <v>65889.0</v>
      </c>
      <c r="C36" s="28">
        <v>8.4655E8</v>
      </c>
      <c r="D36" s="9"/>
      <c r="E36" s="9"/>
      <c r="F36" s="9"/>
      <c r="G36" s="28">
        <v>1.75005093E8</v>
      </c>
      <c r="H36" s="59" t="str">
        <f t="shared" si="1"/>
        <v>Strickland, Rajean</v>
      </c>
      <c r="I36" s="9" t="str">
        <f t="shared" si="2"/>
        <v>=INDEX(A:A,MATCH(G36,C:C,0))</v>
      </c>
      <c r="J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 t="s">
        <v>940</v>
      </c>
      <c r="B37" s="59">
        <v>79521.0</v>
      </c>
      <c r="C37" s="28">
        <v>3.14001332E8</v>
      </c>
      <c r="D37" s="9"/>
      <c r="E37" s="9"/>
      <c r="F37" s="9"/>
      <c r="G37" s="28">
        <v>6.66163077E8</v>
      </c>
      <c r="H37" s="59" t="str">
        <f t="shared" si="1"/>
        <v>Meyers, David</v>
      </c>
      <c r="I37" s="9" t="str">
        <f t="shared" si="2"/>
        <v>=INDEX(A:A,MATCH(G37,C:C,0))</v>
      </c>
      <c r="J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 t="s">
        <v>941</v>
      </c>
      <c r="B38" s="59">
        <v>90779.0</v>
      </c>
      <c r="C38" s="28">
        <v>9.42002181E8</v>
      </c>
      <c r="D38" s="9"/>
      <c r="E38" s="9"/>
      <c r="F38" s="9"/>
      <c r="G38" s="28">
        <v>2.2795E8</v>
      </c>
      <c r="H38" s="59" t="str">
        <f t="shared" si="1"/>
        <v>Andrews, Diane</v>
      </c>
      <c r="I38" s="9" t="str">
        <f t="shared" si="2"/>
        <v>=INDEX(A:A,MATCH(G38,C:C,0))</v>
      </c>
      <c r="J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 t="s">
        <v>942</v>
      </c>
      <c r="B39" s="59">
        <v>71164.0</v>
      </c>
      <c r="C39" s="28">
        <v>8.8952E8</v>
      </c>
      <c r="D39" s="9"/>
      <c r="E39" s="9"/>
      <c r="F39" s="9"/>
      <c r="G39" s="28">
        <v>6.80004232E8</v>
      </c>
      <c r="H39" s="59" t="str">
        <f t="shared" si="1"/>
        <v>Owens, Dwight</v>
      </c>
      <c r="I39" s="9" t="str">
        <f t="shared" si="2"/>
        <v>=INDEX(A:A,MATCH(G39,C:C,0))</v>
      </c>
      <c r="J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 t="s">
        <v>943</v>
      </c>
      <c r="B40" s="59">
        <v>104884.0</v>
      </c>
      <c r="C40" s="28">
        <v>2.4224E8</v>
      </c>
      <c r="D40" s="9"/>
      <c r="E40" s="9"/>
      <c r="F40" s="9"/>
      <c r="G40" s="28">
        <v>2.88009449E8</v>
      </c>
      <c r="H40" s="59" t="str">
        <f t="shared" si="1"/>
        <v>Long, Gary</v>
      </c>
      <c r="I40" s="9" t="str">
        <f t="shared" si="2"/>
        <v>=INDEX(A:A,MATCH(G40,C:C,0))</v>
      </c>
      <c r="J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 t="s">
        <v>944</v>
      </c>
      <c r="B41" s="59">
        <v>87337.0</v>
      </c>
      <c r="C41" s="28">
        <v>5.362E8</v>
      </c>
      <c r="D41" s="9"/>
      <c r="E41" s="9"/>
      <c r="F41" s="9"/>
      <c r="G41" s="28">
        <v>3.8681E8</v>
      </c>
      <c r="H41" s="59" t="str">
        <f t="shared" si="1"/>
        <v>Flowers, Kathleen</v>
      </c>
      <c r="I41" s="9" t="str">
        <f t="shared" si="2"/>
        <v>=INDEX(A:A,MATCH(G41,C:C,0))</v>
      </c>
      <c r="J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 t="s">
        <v>945</v>
      </c>
      <c r="B42" s="59">
        <v>124039.0</v>
      </c>
      <c r="C42" s="28">
        <v>2.05002382E8</v>
      </c>
      <c r="D42" s="9"/>
      <c r="E42" s="9"/>
      <c r="F42" s="9"/>
      <c r="G42" s="28">
        <v>5.68008365E8</v>
      </c>
      <c r="H42" s="59" t="str">
        <f t="shared" si="1"/>
        <v>Valdez, Ann</v>
      </c>
      <c r="I42" s="9" t="str">
        <f t="shared" si="2"/>
        <v>=INDEX(A:A,MATCH(G42,C:C,0))</v>
      </c>
      <c r="J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 t="s">
        <v>946</v>
      </c>
      <c r="B43" s="59">
        <v>66260.0</v>
      </c>
      <c r="C43" s="28">
        <v>1.86006045E8</v>
      </c>
      <c r="D43" s="9"/>
      <c r="E43" s="9"/>
      <c r="F43" s="9"/>
      <c r="G43" s="28">
        <v>1.91003334E8</v>
      </c>
      <c r="H43" s="59" t="str">
        <f t="shared" si="1"/>
        <v>Wiley, Gustavo</v>
      </c>
      <c r="I43" s="9" t="str">
        <f t="shared" si="2"/>
        <v>=INDEX(A:A,MATCH(G43,C:C,0))</v>
      </c>
      <c r="J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 t="s">
        <v>947</v>
      </c>
      <c r="B44" s="59">
        <v>52869.0</v>
      </c>
      <c r="C44" s="28">
        <v>9.4364E8</v>
      </c>
      <c r="D44" s="9"/>
      <c r="E44" s="9"/>
      <c r="F44" s="9"/>
      <c r="G44" s="28">
        <v>3.7200186E8</v>
      </c>
      <c r="H44" s="59" t="str">
        <f t="shared" si="1"/>
        <v>Franklin, Alicia</v>
      </c>
      <c r="I44" s="9" t="str">
        <f t="shared" si="2"/>
        <v>=INDEX(A:A,MATCH(G44,C:C,0))</v>
      </c>
      <c r="J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 t="s">
        <v>948</v>
      </c>
      <c r="B45" s="59">
        <v>130458.0</v>
      </c>
      <c r="C45" s="28">
        <v>1.75006249E8</v>
      </c>
      <c r="D45" s="9"/>
      <c r="E45" s="9"/>
      <c r="F45" s="9"/>
      <c r="G45" s="28">
        <v>2.26008126E8</v>
      </c>
      <c r="H45" s="59" t="str">
        <f t="shared" si="1"/>
        <v>Pena, Erik</v>
      </c>
      <c r="I45" s="9" t="str">
        <f t="shared" si="2"/>
        <v>=INDEX(A:A,MATCH(G45,C:C,0))</v>
      </c>
      <c r="J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 t="s">
        <v>949</v>
      </c>
      <c r="B46" s="59">
        <v>56310.0</v>
      </c>
      <c r="C46" s="28">
        <v>4.68008483E8</v>
      </c>
      <c r="D46" s="9"/>
      <c r="E46" s="9"/>
      <c r="F46" s="9"/>
      <c r="G46" s="28">
        <v>1.45004338E8</v>
      </c>
      <c r="H46" s="59" t="str">
        <f t="shared" si="1"/>
        <v>Browning, Kathleen</v>
      </c>
      <c r="I46" s="9" t="str">
        <f t="shared" si="2"/>
        <v>=INDEX(A:A,MATCH(G46,C:C,0))</v>
      </c>
      <c r="J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 t="s">
        <v>950</v>
      </c>
      <c r="B47" s="59">
        <v>98840.0</v>
      </c>
      <c r="C47" s="28">
        <v>3.89009544E8</v>
      </c>
      <c r="D47" s="9"/>
      <c r="E47" s="9"/>
      <c r="F47" s="9"/>
      <c r="G47" s="28">
        <v>7.02006287E8</v>
      </c>
      <c r="H47" s="59" t="str">
        <f t="shared" si="1"/>
        <v>Moody, Matthew</v>
      </c>
      <c r="I47" s="9" t="str">
        <f t="shared" si="2"/>
        <v>=INDEX(A:A,MATCH(G47,C:C,0))</v>
      </c>
      <c r="J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 t="s">
        <v>951</v>
      </c>
      <c r="B48" s="59">
        <v>67060.0</v>
      </c>
      <c r="C48" s="28">
        <v>5.8895E8</v>
      </c>
      <c r="D48" s="9"/>
      <c r="E48" s="9"/>
      <c r="F48" s="9"/>
      <c r="G48" s="28">
        <v>4.80001821E8</v>
      </c>
      <c r="H48" s="59" t="str">
        <f t="shared" si="1"/>
        <v>Rodriguez, Scott</v>
      </c>
      <c r="I48" s="9" t="str">
        <f t="shared" si="2"/>
        <v>=INDEX(A:A,MATCH(G48,C:C,0))</v>
      </c>
      <c r="J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 t="s">
        <v>952</v>
      </c>
      <c r="B49" s="59">
        <v>102363.0</v>
      </c>
      <c r="C49" s="28">
        <v>6.66357118E8</v>
      </c>
      <c r="D49" s="9"/>
      <c r="E49" s="9"/>
      <c r="F49" s="9"/>
      <c r="G49" s="28">
        <v>1.67002281E8</v>
      </c>
      <c r="H49" s="59" t="str">
        <f t="shared" si="1"/>
        <v>Marks, LaReina</v>
      </c>
      <c r="I49" s="9" t="str">
        <f t="shared" si="2"/>
        <v>=INDEX(A:A,MATCH(G49,C:C,0))</v>
      </c>
      <c r="J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 t="s">
        <v>953</v>
      </c>
      <c r="B50" s="59">
        <v>69171.0</v>
      </c>
      <c r="C50" s="28">
        <v>5.4959E8</v>
      </c>
      <c r="D50" s="9"/>
      <c r="E50" s="9"/>
      <c r="F50" s="9"/>
      <c r="G50" s="28">
        <v>2.2282E8</v>
      </c>
      <c r="H50" s="59" t="str">
        <f t="shared" si="1"/>
        <v>Padilla, Christopher</v>
      </c>
      <c r="I50" s="9" t="str">
        <f t="shared" si="2"/>
        <v>=INDEX(A:A,MATCH(G50,C:C,0))</v>
      </c>
      <c r="J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 t="s">
        <v>954</v>
      </c>
      <c r="B51" s="59">
        <v>96725.0</v>
      </c>
      <c r="C51" s="28">
        <v>6.59009292E8</v>
      </c>
      <c r="D51" s="9"/>
      <c r="E51" s="9"/>
      <c r="F51" s="9"/>
      <c r="G51" s="28">
        <v>6.66812226E8</v>
      </c>
      <c r="H51" s="59" t="str">
        <f t="shared" si="1"/>
        <v>Kirby, Michael</v>
      </c>
      <c r="I51" s="9" t="str">
        <f t="shared" si="2"/>
        <v>=INDEX(A:A,MATCH(G51,C:C,0))</v>
      </c>
      <c r="J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 t="s">
        <v>955</v>
      </c>
      <c r="B52" s="59">
        <v>53435.0</v>
      </c>
      <c r="C52" s="28">
        <v>6.6288E8</v>
      </c>
      <c r="D52" s="9"/>
      <c r="E52" s="9"/>
      <c r="F52" s="9"/>
      <c r="G52" s="28">
        <v>6.31001225E8</v>
      </c>
      <c r="H52" s="59" t="str">
        <f t="shared" si="1"/>
        <v>Patton, Corey</v>
      </c>
      <c r="I52" s="9" t="str">
        <f t="shared" si="2"/>
        <v>=INDEX(A:A,MATCH(G52,C:C,0))</v>
      </c>
      <c r="J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 t="s">
        <v>956</v>
      </c>
      <c r="B53" s="59">
        <v>116786.0</v>
      </c>
      <c r="C53" s="28">
        <v>6.68007415E8</v>
      </c>
      <c r="D53" s="9"/>
      <c r="E53" s="9"/>
      <c r="F53" s="9"/>
      <c r="G53" s="28">
        <v>7.249E8</v>
      </c>
      <c r="H53" s="59" t="str">
        <f t="shared" si="1"/>
        <v>Cohen, Bruce</v>
      </c>
      <c r="I53" s="9" t="str">
        <f t="shared" si="2"/>
        <v>=INDEX(A:A,MATCH(G53,C:C,0))</v>
      </c>
      <c r="J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 t="s">
        <v>957</v>
      </c>
      <c r="B54" s="59">
        <v>55423.0</v>
      </c>
      <c r="C54" s="28">
        <v>6.66317784E8</v>
      </c>
      <c r="D54" s="9"/>
      <c r="E54" s="9"/>
      <c r="F54" s="9"/>
      <c r="G54" s="28">
        <v>6.66974933E8</v>
      </c>
      <c r="H54" s="59" t="str">
        <f t="shared" si="1"/>
        <v>Dudley, James</v>
      </c>
      <c r="I54" s="9" t="str">
        <f t="shared" si="2"/>
        <v>=INDEX(A:A,MATCH(G54,C:C,0))</v>
      </c>
      <c r="J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 t="s">
        <v>958</v>
      </c>
      <c r="B55" s="59">
        <v>99877.0</v>
      </c>
      <c r="C55" s="28">
        <v>3.593E8</v>
      </c>
      <c r="D55" s="9"/>
      <c r="E55" s="9"/>
      <c r="F55" s="9"/>
      <c r="G55" s="28">
        <v>5.4388E8</v>
      </c>
      <c r="H55" s="59" t="str">
        <f t="shared" si="1"/>
        <v>Moran, Carol</v>
      </c>
      <c r="I55" s="9" t="str">
        <f t="shared" si="2"/>
        <v>=INDEX(A:A,MATCH(G55,C:C,0))</v>
      </c>
      <c r="J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 t="s">
        <v>959</v>
      </c>
      <c r="B56" s="59">
        <v>84646.0</v>
      </c>
      <c r="C56" s="28">
        <v>9.3284E8</v>
      </c>
      <c r="D56" s="9"/>
      <c r="E56" s="9"/>
      <c r="F56" s="9"/>
      <c r="G56" s="28">
        <v>6.66633433E8</v>
      </c>
      <c r="H56" s="59" t="str">
        <f t="shared" si="1"/>
        <v>Joseph, Christopher</v>
      </c>
      <c r="I56" s="9" t="str">
        <f t="shared" si="2"/>
        <v>=INDEX(A:A,MATCH(G56,C:C,0))</v>
      </c>
      <c r="J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 t="s">
        <v>960</v>
      </c>
      <c r="B57" s="59">
        <v>43197.0</v>
      </c>
      <c r="C57" s="28">
        <v>4.76007863E8</v>
      </c>
      <c r="D57" s="9"/>
      <c r="E57" s="9"/>
      <c r="F57" s="9"/>
      <c r="G57" s="28">
        <v>5.13003303E8</v>
      </c>
      <c r="H57" s="59" t="str">
        <f t="shared" si="1"/>
        <v>Roth, Tony</v>
      </c>
      <c r="I57" s="9" t="str">
        <f t="shared" si="2"/>
        <v>=INDEX(A:A,MATCH(G57,C:C,0))</v>
      </c>
      <c r="J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 t="s">
        <v>961</v>
      </c>
      <c r="B58" s="59">
        <v>118935.0</v>
      </c>
      <c r="C58" s="28">
        <v>5.0443E8</v>
      </c>
      <c r="D58" s="9"/>
      <c r="E58" s="9"/>
      <c r="F58" s="9"/>
      <c r="G58" s="28">
        <v>6.66658214E8</v>
      </c>
      <c r="H58" s="59" t="str">
        <f t="shared" si="1"/>
        <v>George, Jessica</v>
      </c>
      <c r="I58" s="9" t="str">
        <f t="shared" si="2"/>
        <v>=INDEX(A:A,MATCH(G58,C:C,0))</v>
      </c>
      <c r="J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 t="s">
        <v>962</v>
      </c>
      <c r="B59" s="59">
        <v>63748.0</v>
      </c>
      <c r="C59" s="28">
        <v>1.67002281E8</v>
      </c>
      <c r="D59" s="9"/>
      <c r="E59" s="9"/>
      <c r="F59" s="9"/>
      <c r="G59" s="28">
        <v>6.6679373E8</v>
      </c>
      <c r="H59" s="59" t="str">
        <f t="shared" si="1"/>
        <v>White, Daniel</v>
      </c>
      <c r="I59" s="9" t="str">
        <f t="shared" si="2"/>
        <v>=INDEX(A:A,MATCH(G59,C:C,0))</v>
      </c>
      <c r="J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 t="s">
        <v>963</v>
      </c>
      <c r="B60" s="59">
        <v>78743.0</v>
      </c>
      <c r="C60" s="28">
        <v>3.35002545E8</v>
      </c>
      <c r="D60" s="9"/>
      <c r="E60" s="9"/>
      <c r="F60" s="9"/>
      <c r="G60" s="28">
        <v>5.8765E8</v>
      </c>
      <c r="H60" s="59" t="str">
        <f t="shared" si="1"/>
        <v>Collins, Michael</v>
      </c>
      <c r="I60" s="9" t="str">
        <f t="shared" si="2"/>
        <v>=INDEX(A:A,MATCH(G60,C:C,0))</v>
      </c>
      <c r="J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 t="s">
        <v>964</v>
      </c>
      <c r="B61" s="59">
        <v>118987.0</v>
      </c>
      <c r="C61" s="28">
        <v>3.3781E8</v>
      </c>
      <c r="D61" s="9"/>
      <c r="E61" s="9"/>
      <c r="F61" s="9"/>
      <c r="G61" s="28">
        <v>6.66419911E8</v>
      </c>
      <c r="H61" s="59" t="str">
        <f t="shared" si="1"/>
        <v>O'Connor, Kent</v>
      </c>
      <c r="I61" s="9" t="str">
        <f t="shared" si="2"/>
        <v>=INDEX(A:A,MATCH(G61,C:C,0))</v>
      </c>
      <c r="J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 t="s">
        <v>965</v>
      </c>
      <c r="B62" s="59">
        <v>83753.0</v>
      </c>
      <c r="C62" s="28">
        <v>5.0900208E8</v>
      </c>
      <c r="D62" s="9"/>
      <c r="E62" s="9"/>
      <c r="F62" s="9"/>
      <c r="G62" s="28">
        <v>8.7439E8</v>
      </c>
      <c r="H62" s="59" t="str">
        <f t="shared" si="1"/>
        <v>Barrett, John</v>
      </c>
      <c r="I62" s="9" t="str">
        <f t="shared" si="2"/>
        <v>=INDEX(A:A,MATCH(G62,C:C,0))</v>
      </c>
      <c r="J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 t="s">
        <v>966</v>
      </c>
      <c r="B63" s="59">
        <v>44169.0</v>
      </c>
      <c r="C63" s="28">
        <v>2.8631E8</v>
      </c>
      <c r="D63" s="9"/>
      <c r="E63" s="9"/>
      <c r="F63" s="9"/>
      <c r="G63" s="28">
        <v>2.73006374E8</v>
      </c>
      <c r="H63" s="59" t="str">
        <f t="shared" si="1"/>
        <v>Hampton, Catherine</v>
      </c>
      <c r="I63" s="9" t="str">
        <f t="shared" si="2"/>
        <v>=INDEX(A:A,MATCH(G63,C:C,0))</v>
      </c>
      <c r="J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 t="s">
        <v>967</v>
      </c>
      <c r="B64" s="59">
        <v>126216.0</v>
      </c>
      <c r="C64" s="28">
        <v>2.1168E8</v>
      </c>
      <c r="D64" s="9"/>
      <c r="E64" s="9"/>
      <c r="F64" s="9"/>
      <c r="G64" s="28">
        <v>9.31008724E8</v>
      </c>
      <c r="H64" s="59" t="str">
        <f t="shared" si="1"/>
        <v>Hancock, Allen</v>
      </c>
      <c r="I64" s="9" t="str">
        <f t="shared" si="2"/>
        <v>=INDEX(A:A,MATCH(G64,C:C,0))</v>
      </c>
      <c r="J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 t="s">
        <v>968</v>
      </c>
      <c r="B65" s="59">
        <v>51526.0</v>
      </c>
      <c r="C65" s="28">
        <v>1.63006279E8</v>
      </c>
      <c r="D65" s="9"/>
      <c r="E65" s="9"/>
      <c r="F65" s="9"/>
      <c r="G65" s="28">
        <v>5.362E8</v>
      </c>
      <c r="H65" s="59" t="str">
        <f t="shared" si="1"/>
        <v>Wall, John</v>
      </c>
      <c r="I65" s="9" t="str">
        <f t="shared" si="2"/>
        <v>=INDEX(A:A,MATCH(G65,C:C,0))</v>
      </c>
      <c r="J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 t="s">
        <v>969</v>
      </c>
      <c r="B66" s="59">
        <v>107898.0</v>
      </c>
      <c r="C66" s="28">
        <v>8.57008262E8</v>
      </c>
      <c r="D66" s="9"/>
      <c r="E66" s="9"/>
      <c r="F66" s="9"/>
      <c r="G66" s="28">
        <v>4.56006424E8</v>
      </c>
      <c r="H66" s="59" t="str">
        <f t="shared" si="1"/>
        <v>McDowell, Scott</v>
      </c>
      <c r="I66" s="9" t="str">
        <f t="shared" si="2"/>
        <v>=INDEX(A:A,MATCH(G66,C:C,0))</v>
      </c>
      <c r="J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 t="s">
        <v>970</v>
      </c>
      <c r="B67" s="59">
        <v>133127.0</v>
      </c>
      <c r="C67" s="28">
        <v>1.198E8</v>
      </c>
      <c r="D67" s="9"/>
      <c r="E67" s="9"/>
      <c r="F67" s="9"/>
      <c r="G67" s="28">
        <v>8.31005923E8</v>
      </c>
      <c r="H67" s="59" t="str">
        <f t="shared" si="1"/>
        <v>Rodgers, Daniel</v>
      </c>
      <c r="I67" s="9" t="str">
        <f t="shared" si="2"/>
        <v>=INDEX(A:A,MATCH(G67,C:C,0))</v>
      </c>
      <c r="J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 t="s">
        <v>971</v>
      </c>
      <c r="B68" s="59">
        <v>54740.0</v>
      </c>
      <c r="C68" s="28">
        <v>5.89003643E8</v>
      </c>
      <c r="D68" s="9"/>
      <c r="E68" s="9"/>
      <c r="F68" s="9"/>
      <c r="G68" s="28">
        <v>9.05006127E8</v>
      </c>
      <c r="H68" s="59" t="str">
        <f t="shared" si="1"/>
        <v>Short, Timothy</v>
      </c>
      <c r="I68" s="9" t="str">
        <f t="shared" si="2"/>
        <v>=INDEX(A:A,MATCH(G68,C:C,0))</v>
      </c>
      <c r="J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 t="s">
        <v>972</v>
      </c>
      <c r="B69" s="59">
        <v>53737.0</v>
      </c>
      <c r="C69" s="28">
        <v>2.8500208E8</v>
      </c>
      <c r="D69" s="9"/>
      <c r="E69" s="9"/>
      <c r="F69" s="9"/>
      <c r="G69" s="28">
        <v>6.66642974E8</v>
      </c>
      <c r="H69" s="59" t="str">
        <f t="shared" si="1"/>
        <v>Sutton, Matthew</v>
      </c>
      <c r="I69" s="9" t="str">
        <f t="shared" si="2"/>
        <v>=INDEX(A:A,MATCH(G69,C:C,0))</v>
      </c>
      <c r="J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 t="s">
        <v>973</v>
      </c>
      <c r="B70" s="59">
        <v>59686.0</v>
      </c>
      <c r="C70" s="28">
        <v>2.41006891E8</v>
      </c>
      <c r="D70" s="9"/>
      <c r="E70" s="9"/>
      <c r="F70" s="9"/>
      <c r="G70" s="28">
        <v>5.73006266E8</v>
      </c>
      <c r="H70" s="59" t="str">
        <f t="shared" si="1"/>
        <v>Pugh, Lawrence</v>
      </c>
      <c r="I70" s="9" t="str">
        <f t="shared" si="2"/>
        <v>=INDEX(A:A,MATCH(G70,C:C,0))</v>
      </c>
      <c r="J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 t="s">
        <v>974</v>
      </c>
      <c r="B71" s="59">
        <v>80413.0</v>
      </c>
      <c r="C71" s="28">
        <v>4.5746E8</v>
      </c>
      <c r="D71" s="9"/>
      <c r="E71" s="9"/>
      <c r="F71" s="9"/>
      <c r="G71" s="28">
        <v>3.15001263E8</v>
      </c>
      <c r="H71" s="59" t="str">
        <f t="shared" si="1"/>
        <v>Clarke, Dennis</v>
      </c>
      <c r="I71" s="9" t="str">
        <f t="shared" si="2"/>
        <v>=INDEX(A:A,MATCH(G71,C:C,0))</v>
      </c>
      <c r="J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 t="s">
        <v>975</v>
      </c>
      <c r="B72" s="59">
        <v>68170.0</v>
      </c>
      <c r="C72" s="28">
        <v>6.66633433E8</v>
      </c>
      <c r="D72" s="9"/>
      <c r="E72" s="9"/>
      <c r="F72" s="9"/>
      <c r="G72" s="28">
        <v>3.09006792E8</v>
      </c>
      <c r="H72" s="59" t="str">
        <f t="shared" si="1"/>
        <v>Lucas, John</v>
      </c>
      <c r="I72" s="9" t="str">
        <f t="shared" si="2"/>
        <v>=INDEX(A:A,MATCH(G72,C:C,0))</v>
      </c>
      <c r="J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 t="s">
        <v>976</v>
      </c>
      <c r="B73" s="59">
        <v>128496.0</v>
      </c>
      <c r="C73" s="28">
        <v>3.78003625E8</v>
      </c>
      <c r="D73" s="9"/>
      <c r="E73" s="9"/>
      <c r="F73" s="9"/>
      <c r="G73" s="28">
        <v>4.8545E8</v>
      </c>
      <c r="H73" s="59" t="str">
        <f t="shared" si="1"/>
        <v>French, Robert</v>
      </c>
      <c r="I73" s="9" t="str">
        <f t="shared" si="2"/>
        <v>=INDEX(A:A,MATCH(G73,C:C,0))</v>
      </c>
      <c r="J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 t="s">
        <v>977</v>
      </c>
      <c r="B74" s="59">
        <v>77336.0</v>
      </c>
      <c r="C74" s="28">
        <v>5.53002242E8</v>
      </c>
      <c r="D74" s="9"/>
      <c r="E74" s="9"/>
      <c r="F74" s="9"/>
      <c r="G74" s="28">
        <v>2.41006891E8</v>
      </c>
      <c r="H74" s="59" t="str">
        <f t="shared" si="1"/>
        <v>Leach, Jingwen</v>
      </c>
      <c r="I74" s="9" t="str">
        <f t="shared" si="2"/>
        <v>=INDEX(A:A,MATCH(G74,C:C,0))</v>
      </c>
      <c r="J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 t="s">
        <v>978</v>
      </c>
      <c r="B75" s="59">
        <v>74392.0</v>
      </c>
      <c r="C75" s="28">
        <v>6.4559E8</v>
      </c>
      <c r="D75" s="9"/>
      <c r="E75" s="9"/>
      <c r="F75" s="9"/>
      <c r="G75" s="28">
        <v>6.37004142E8</v>
      </c>
      <c r="H75" s="59" t="str">
        <f t="shared" si="1"/>
        <v>Woods, Marcus</v>
      </c>
      <c r="I75" s="9" t="str">
        <f t="shared" si="2"/>
        <v>=INDEX(A:A,MATCH(G75,C:C,0))</v>
      </c>
      <c r="J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 t="s">
        <v>979</v>
      </c>
      <c r="B76" s="59">
        <v>105614.0</v>
      </c>
      <c r="C76" s="28">
        <v>4.26002165E8</v>
      </c>
      <c r="D76" s="9"/>
      <c r="E76" s="9"/>
      <c r="F76" s="9"/>
      <c r="G76" s="28">
        <v>8.51006207E8</v>
      </c>
      <c r="H76" s="59" t="str">
        <f t="shared" si="1"/>
        <v>Collier, Dean</v>
      </c>
      <c r="I76" s="9" t="str">
        <f t="shared" si="2"/>
        <v>=INDEX(A:A,MATCH(G76,C:C,0))</v>
      </c>
      <c r="J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 t="s">
        <v>980</v>
      </c>
      <c r="B77" s="59">
        <v>45817.0</v>
      </c>
      <c r="C77" s="28">
        <v>8.5017E8</v>
      </c>
      <c r="D77" s="9"/>
      <c r="E77" s="9"/>
      <c r="F77" s="9"/>
      <c r="G77" s="28">
        <v>6.66514885E8</v>
      </c>
      <c r="H77" s="59" t="str">
        <f t="shared" si="1"/>
        <v>Atkinson, Danielle</v>
      </c>
      <c r="I77" s="9" t="str">
        <f t="shared" si="2"/>
        <v>=INDEX(A:A,MATCH(G77,C:C,0))</v>
      </c>
      <c r="J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 t="s">
        <v>981</v>
      </c>
      <c r="B78" s="59">
        <v>80778.0</v>
      </c>
      <c r="C78" s="28">
        <v>2.2211E8</v>
      </c>
      <c r="D78" s="9"/>
      <c r="E78" s="9"/>
      <c r="F78" s="9"/>
      <c r="G78" s="28">
        <v>4.564E8</v>
      </c>
      <c r="H78" s="59" t="str">
        <f t="shared" si="1"/>
        <v>Bridges, Jeff</v>
      </c>
      <c r="I78" s="9" t="str">
        <f t="shared" si="2"/>
        <v>=INDEX(A:A,MATCH(G78,C:C,0))</v>
      </c>
      <c r="J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 t="s">
        <v>982</v>
      </c>
      <c r="B79" s="59">
        <v>132722.0</v>
      </c>
      <c r="C79" s="28">
        <v>3.8222E8</v>
      </c>
      <c r="D79" s="9"/>
      <c r="E79" s="9"/>
      <c r="F79" s="9"/>
      <c r="G79" s="28">
        <v>6.66259583E8</v>
      </c>
      <c r="H79" s="59" t="str">
        <f t="shared" si="1"/>
        <v>Haynes, Ernest</v>
      </c>
      <c r="I79" s="9" t="str">
        <f t="shared" si="2"/>
        <v>=INDEX(A:A,MATCH(G79,C:C,0))</v>
      </c>
      <c r="J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 t="s">
        <v>983</v>
      </c>
      <c r="B80" s="59">
        <v>46438.0</v>
      </c>
      <c r="C80" s="28">
        <v>5.05001918E8</v>
      </c>
      <c r="D80" s="9"/>
      <c r="E80" s="9"/>
      <c r="F80" s="9"/>
      <c r="G80" s="28">
        <v>9.23009256E8</v>
      </c>
      <c r="H80" s="59" t="str">
        <f t="shared" si="1"/>
        <v>Huffman, Ignacio</v>
      </c>
      <c r="I80" s="9" t="str">
        <f t="shared" si="2"/>
        <v>=INDEX(A:A,MATCH(G80,C:C,0))</v>
      </c>
      <c r="J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 t="s">
        <v>984</v>
      </c>
      <c r="B81" s="59">
        <v>77080.0</v>
      </c>
      <c r="C81" s="28">
        <v>5.47006478E8</v>
      </c>
      <c r="D81" s="9"/>
      <c r="E81" s="9"/>
      <c r="F81" s="9"/>
      <c r="G81" s="28">
        <v>8.236E8</v>
      </c>
      <c r="H81" s="59" t="str">
        <f t="shared" si="1"/>
        <v>Foster, Blane</v>
      </c>
      <c r="I81" s="9" t="str">
        <f t="shared" si="2"/>
        <v>=INDEX(A:A,MATCH(G81,C:C,0))</v>
      </c>
      <c r="J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 t="s">
        <v>985</v>
      </c>
      <c r="B82" s="59">
        <v>110555.0</v>
      </c>
      <c r="C82" s="28">
        <v>7.2335E8</v>
      </c>
      <c r="D82" s="9"/>
      <c r="E82" s="9"/>
      <c r="F82" s="9"/>
      <c r="G82" s="28">
        <v>9.68003341E8</v>
      </c>
      <c r="H82" s="59" t="str">
        <f t="shared" si="1"/>
        <v>Swanson, Vicki</v>
      </c>
      <c r="I82" s="9" t="str">
        <f t="shared" si="2"/>
        <v>=INDEX(A:A,MATCH(G82,C:C,0))</v>
      </c>
      <c r="J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 t="s">
        <v>986</v>
      </c>
      <c r="B83" s="59">
        <v>72734.0</v>
      </c>
      <c r="C83" s="28">
        <v>5.6473E8</v>
      </c>
      <c r="D83" s="9"/>
      <c r="E83" s="9"/>
      <c r="F83" s="9"/>
      <c r="G83" s="28">
        <v>6.15004218E8</v>
      </c>
      <c r="H83" s="59" t="str">
        <f t="shared" si="1"/>
        <v>Robertson, Nathan</v>
      </c>
      <c r="I83" s="9" t="str">
        <f t="shared" si="2"/>
        <v>=INDEX(A:A,MATCH(G83,C:C,0))</v>
      </c>
      <c r="J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 t="s">
        <v>987</v>
      </c>
      <c r="B84" s="59">
        <v>92007.0</v>
      </c>
      <c r="C84" s="28">
        <v>5.8762E8</v>
      </c>
      <c r="D84" s="9"/>
      <c r="E84" s="9"/>
      <c r="F84" s="9"/>
      <c r="G84" s="28">
        <v>5.33007417E8</v>
      </c>
      <c r="H84" s="59" t="str">
        <f t="shared" si="1"/>
        <v>Callahan, Marilyn</v>
      </c>
      <c r="I84" s="9" t="str">
        <f t="shared" si="2"/>
        <v>=INDEX(A:A,MATCH(G84,C:C,0))</v>
      </c>
      <c r="J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 t="s">
        <v>988</v>
      </c>
      <c r="B85" s="59">
        <v>60662.0</v>
      </c>
      <c r="C85" s="28">
        <v>8.2014E8</v>
      </c>
      <c r="D85" s="9"/>
      <c r="E85" s="9"/>
      <c r="F85" s="9"/>
      <c r="G85" s="28">
        <v>7.7728E8</v>
      </c>
      <c r="H85" s="59" t="str">
        <f t="shared" si="1"/>
        <v>Buckel, Patricia</v>
      </c>
      <c r="I85" s="9" t="str">
        <f t="shared" si="2"/>
        <v>=INDEX(A:A,MATCH(G85,C:C,0))</v>
      </c>
      <c r="J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 t="s">
        <v>989</v>
      </c>
      <c r="B86" s="59">
        <v>114106.0</v>
      </c>
      <c r="C86" s="28">
        <v>7.2045E8</v>
      </c>
      <c r="D86" s="9"/>
      <c r="E86" s="9"/>
      <c r="F86" s="9"/>
      <c r="G86" s="28">
        <v>6.6660447E8</v>
      </c>
      <c r="H86" s="59" t="str">
        <f t="shared" si="1"/>
        <v>Reeves, Greg</v>
      </c>
      <c r="I86" s="9" t="str">
        <f t="shared" si="2"/>
        <v>=INDEX(A:A,MATCH(G86,C:C,0))</v>
      </c>
      <c r="J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 t="s">
        <v>990</v>
      </c>
      <c r="B87" s="59">
        <v>113944.0</v>
      </c>
      <c r="C87" s="28">
        <v>6.66195135E8</v>
      </c>
      <c r="D87" s="9"/>
      <c r="E87" s="9"/>
      <c r="F87" s="9"/>
      <c r="G87" s="28">
        <v>9.24003222E8</v>
      </c>
      <c r="H87" s="59" t="str">
        <f t="shared" si="1"/>
        <v>Murphy, Jeff</v>
      </c>
      <c r="I87" s="9" t="str">
        <f t="shared" si="2"/>
        <v>=INDEX(A:A,MATCH(G87,C:C,0))</v>
      </c>
      <c r="J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 t="s">
        <v>991</v>
      </c>
      <c r="B88" s="59">
        <v>73892.0</v>
      </c>
      <c r="C88" s="28">
        <v>4.42009272E8</v>
      </c>
      <c r="D88" s="9"/>
      <c r="E88" s="9"/>
      <c r="F88" s="9"/>
      <c r="G88" s="28">
        <v>9.42003054E8</v>
      </c>
      <c r="H88" s="59" t="str">
        <f t="shared" si="1"/>
        <v>Holt, Robert</v>
      </c>
      <c r="I88" s="9" t="str">
        <f t="shared" si="2"/>
        <v>=INDEX(A:A,MATCH(G88,C:C,0))</v>
      </c>
      <c r="J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 t="s">
        <v>992</v>
      </c>
      <c r="B89" s="59">
        <v>107288.0</v>
      </c>
      <c r="C89" s="28">
        <v>8.73004588E8</v>
      </c>
      <c r="D89" s="9"/>
      <c r="E89" s="9"/>
      <c r="F89" s="9"/>
      <c r="G89" s="28">
        <v>3.9627E8</v>
      </c>
      <c r="H89" s="59" t="str">
        <f t="shared" si="1"/>
        <v>Phillips, Liesl</v>
      </c>
      <c r="I89" s="9" t="str">
        <f t="shared" si="2"/>
        <v>=INDEX(A:A,MATCH(G89,C:C,0))</v>
      </c>
      <c r="J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 t="s">
        <v>993</v>
      </c>
      <c r="B90" s="59">
        <v>79905.0</v>
      </c>
      <c r="C90" s="28">
        <v>5.73006266E8</v>
      </c>
      <c r="D90" s="9"/>
      <c r="E90" s="9"/>
      <c r="F90" s="9"/>
      <c r="G90" s="28">
        <v>8.91001673E8</v>
      </c>
      <c r="H90" s="59" t="str">
        <f t="shared" si="1"/>
        <v>Fisher, Maria</v>
      </c>
      <c r="I90" s="9" t="str">
        <f t="shared" si="2"/>
        <v>=INDEX(A:A,MATCH(G90,C:C,0))</v>
      </c>
      <c r="J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 t="s">
        <v>994</v>
      </c>
      <c r="B91" s="59">
        <v>63605.0</v>
      </c>
      <c r="C91" s="28">
        <v>1.1677E8</v>
      </c>
      <c r="D91" s="9"/>
      <c r="E91" s="9"/>
      <c r="F91" s="9"/>
      <c r="G91" s="28">
        <v>5.0600625E8</v>
      </c>
      <c r="H91" s="59" t="str">
        <f t="shared" si="1"/>
        <v>Ramsey, Nathaniel</v>
      </c>
      <c r="I91" s="9" t="str">
        <f t="shared" si="2"/>
        <v>=INDEX(A:A,MATCH(G91,C:C,0))</v>
      </c>
      <c r="J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 t="s">
        <v>995</v>
      </c>
      <c r="B92" s="59">
        <v>106252.0</v>
      </c>
      <c r="C92" s="28">
        <v>9.33004163E8</v>
      </c>
      <c r="D92" s="9"/>
      <c r="E92" s="9"/>
      <c r="F92" s="9"/>
      <c r="G92" s="28">
        <v>1.1677E8</v>
      </c>
      <c r="H92" s="59" t="str">
        <f t="shared" si="1"/>
        <v>Farmer, Suzanne</v>
      </c>
      <c r="I92" s="9" t="str">
        <f t="shared" si="2"/>
        <v>=INDEX(A:A,MATCH(G92,C:C,0))</v>
      </c>
      <c r="J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 t="s">
        <v>996</v>
      </c>
      <c r="B93" s="59">
        <v>131305.0</v>
      </c>
      <c r="C93" s="28">
        <v>4.75006839E8</v>
      </c>
      <c r="D93" s="9"/>
      <c r="E93" s="9"/>
      <c r="F93" s="9"/>
      <c r="G93" s="28">
        <v>3.82009483E8</v>
      </c>
      <c r="H93" s="59" t="str">
        <f t="shared" si="1"/>
        <v>Pope, Duane</v>
      </c>
      <c r="I93" s="9" t="str">
        <f t="shared" si="2"/>
        <v>=INDEX(A:A,MATCH(G93,C:C,0))</v>
      </c>
      <c r="J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 t="s">
        <v>997</v>
      </c>
      <c r="B94" s="59">
        <v>49293.0</v>
      </c>
      <c r="C94" s="28">
        <v>3.5258E8</v>
      </c>
      <c r="D94" s="9"/>
      <c r="E94" s="9"/>
      <c r="F94" s="9"/>
      <c r="G94" s="28">
        <v>2.2934E8</v>
      </c>
      <c r="H94" s="59" t="str">
        <f t="shared" si="1"/>
        <v>Nichols, Nathaniel</v>
      </c>
      <c r="I94" s="9" t="str">
        <f t="shared" si="2"/>
        <v>=INDEX(A:A,MATCH(G94,C:C,0))</v>
      </c>
      <c r="J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 t="s">
        <v>998</v>
      </c>
      <c r="B95" s="59">
        <v>109797.0</v>
      </c>
      <c r="C95" s="28">
        <v>4.23006299E8</v>
      </c>
      <c r="D95" s="9"/>
      <c r="E95" s="9"/>
      <c r="F95" s="9"/>
      <c r="G95" s="28">
        <v>4.1462E8</v>
      </c>
      <c r="H95" s="59" t="str">
        <f t="shared" si="1"/>
        <v>Terry, Karin</v>
      </c>
      <c r="I95" s="9" t="str">
        <f t="shared" si="2"/>
        <v>=INDEX(A:A,MATCH(G95,C:C,0))</v>
      </c>
      <c r="J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 t="s">
        <v>999</v>
      </c>
      <c r="B96" s="59">
        <v>86965.0</v>
      </c>
      <c r="C96" s="28">
        <v>5.67003065E8</v>
      </c>
      <c r="D96" s="9"/>
      <c r="E96" s="9"/>
      <c r="F96" s="9"/>
      <c r="G96" s="28">
        <v>2.69001274E8</v>
      </c>
      <c r="H96" s="59" t="str">
        <f t="shared" si="1"/>
        <v>Cobb, Nicole</v>
      </c>
      <c r="I96" s="9" t="str">
        <f t="shared" si="2"/>
        <v>=INDEX(A:A,MATCH(G96,C:C,0))</v>
      </c>
      <c r="J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 t="s">
        <v>1000</v>
      </c>
      <c r="B97" s="59">
        <v>65685.0</v>
      </c>
      <c r="C97" s="28">
        <v>4.908E8</v>
      </c>
      <c r="D97" s="9"/>
      <c r="E97" s="9"/>
      <c r="F97" s="9"/>
      <c r="G97" s="28">
        <v>7.0768E8</v>
      </c>
      <c r="H97" s="59" t="str">
        <f t="shared" si="1"/>
        <v>Russell, Mark</v>
      </c>
      <c r="I97" s="9" t="str">
        <f t="shared" si="2"/>
        <v>=INDEX(A:A,MATCH(G97,C:C,0))</v>
      </c>
      <c r="J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 t="s">
        <v>1001</v>
      </c>
      <c r="B98" s="59">
        <v>123312.0</v>
      </c>
      <c r="C98" s="28">
        <v>6.66262646E8</v>
      </c>
      <c r="D98" s="9"/>
      <c r="E98" s="9"/>
      <c r="F98" s="9"/>
      <c r="G98" s="28">
        <v>6.29007276E8</v>
      </c>
      <c r="H98" s="59" t="str">
        <f t="shared" si="1"/>
        <v>Quinn, Cinnamon</v>
      </c>
      <c r="I98" s="9" t="str">
        <f t="shared" si="2"/>
        <v>=INDEX(A:A,MATCH(G98,C:C,0))</v>
      </c>
      <c r="J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 t="s">
        <v>1002</v>
      </c>
      <c r="B99" s="59">
        <v>51924.0</v>
      </c>
      <c r="C99" s="28">
        <v>7.93003084E8</v>
      </c>
      <c r="D99" s="9"/>
      <c r="E99" s="9"/>
      <c r="F99" s="9"/>
      <c r="G99" s="28">
        <v>1.9442E8</v>
      </c>
      <c r="H99" s="59" t="str">
        <f t="shared" si="1"/>
        <v>Bush, Rena</v>
      </c>
      <c r="I99" s="9" t="str">
        <f t="shared" si="2"/>
        <v>=INDEX(A:A,MATCH(G99,C:C,0))</v>
      </c>
      <c r="J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 t="s">
        <v>1003</v>
      </c>
      <c r="B100" s="59">
        <v>77041.0</v>
      </c>
      <c r="C100" s="28">
        <v>4.22004173E8</v>
      </c>
      <c r="D100" s="9"/>
      <c r="E100" s="9"/>
      <c r="F100" s="9"/>
      <c r="G100" s="28">
        <v>6.7328E8</v>
      </c>
      <c r="H100" s="59" t="str">
        <f t="shared" si="1"/>
        <v>Hawkins, Douglas</v>
      </c>
      <c r="I100" s="9" t="str">
        <f t="shared" si="2"/>
        <v>=INDEX(A:A,MATCH(G100,C:C,0))</v>
      </c>
      <c r="J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 t="s">
        <v>1004</v>
      </c>
      <c r="B101" s="59">
        <v>58640.0</v>
      </c>
      <c r="C101" s="28">
        <v>1.78003349E8</v>
      </c>
      <c r="D101" s="9"/>
      <c r="E101" s="9"/>
      <c r="F101" s="9"/>
      <c r="G101" s="28">
        <v>2.659E8</v>
      </c>
      <c r="H101" s="59" t="str">
        <f t="shared" si="1"/>
        <v>Randolph, Kristin</v>
      </c>
      <c r="I101" s="9" t="str">
        <f t="shared" si="2"/>
        <v>=INDEX(A:A,MATCH(G101,C:C,0))</v>
      </c>
      <c r="J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 t="s">
        <v>1005</v>
      </c>
      <c r="B102" s="59">
        <v>111931.0</v>
      </c>
      <c r="C102" s="28">
        <v>6.66339975E8</v>
      </c>
      <c r="D102" s="9"/>
      <c r="E102" s="9"/>
      <c r="F102" s="9"/>
      <c r="G102" s="28">
        <v>4.2664E8</v>
      </c>
      <c r="H102" s="59" t="str">
        <f t="shared" si="1"/>
        <v>Price, Diana</v>
      </c>
      <c r="I102" s="9" t="str">
        <f t="shared" si="2"/>
        <v>=INDEX(A:A,MATCH(G102,C:C,0))</v>
      </c>
      <c r="J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 t="s">
        <v>1006</v>
      </c>
      <c r="B103" s="59">
        <v>90010.0</v>
      </c>
      <c r="C103" s="28">
        <v>8.37001186E8</v>
      </c>
      <c r="D103" s="9"/>
      <c r="E103" s="9"/>
      <c r="F103" s="9"/>
      <c r="G103" s="28">
        <v>6.1185E8</v>
      </c>
      <c r="H103" s="59" t="str">
        <f t="shared" si="1"/>
        <v>Gallegos, Rick</v>
      </c>
      <c r="I103" s="9" t="str">
        <f t="shared" si="2"/>
        <v>=INDEX(A:A,MATCH(G103,C:C,0))</v>
      </c>
      <c r="J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 t="s">
        <v>1007</v>
      </c>
      <c r="B104" s="59">
        <v>84871.0</v>
      </c>
      <c r="C104" s="28">
        <v>1.91003334E8</v>
      </c>
      <c r="D104" s="9"/>
      <c r="E104" s="9"/>
      <c r="F104" s="9"/>
      <c r="G104" s="28">
        <v>6.66641807E8</v>
      </c>
      <c r="H104" s="59" t="str">
        <f t="shared" si="1"/>
        <v>Ballard, Martin</v>
      </c>
      <c r="I104" s="9" t="str">
        <f t="shared" si="2"/>
        <v>=INDEX(A:A,MATCH(G104,C:C,0))</v>
      </c>
      <c r="J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 t="s">
        <v>1008</v>
      </c>
      <c r="B105" s="59">
        <v>48915.0</v>
      </c>
      <c r="C105" s="28">
        <v>5.55003034E8</v>
      </c>
      <c r="D105" s="9"/>
      <c r="E105" s="9"/>
      <c r="F105" s="9"/>
      <c r="G105" s="28">
        <v>8.0994E8</v>
      </c>
      <c r="H105" s="59" t="str">
        <f t="shared" si="1"/>
        <v>Ball, Kirk</v>
      </c>
      <c r="I105" s="9" t="str">
        <f t="shared" si="2"/>
        <v>=INDEX(A:A,MATCH(G105,C:C,0))</v>
      </c>
      <c r="J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 t="s">
        <v>1009</v>
      </c>
      <c r="B106" s="59">
        <v>103218.0</v>
      </c>
      <c r="C106" s="28">
        <v>5.7600654E8</v>
      </c>
      <c r="D106" s="9"/>
      <c r="E106" s="9"/>
      <c r="F106" s="9"/>
      <c r="G106" s="28">
        <v>6.66195135E8</v>
      </c>
      <c r="H106" s="59" t="str">
        <f t="shared" si="1"/>
        <v>Wise, Ted</v>
      </c>
      <c r="I106" s="9" t="str">
        <f t="shared" si="2"/>
        <v>=INDEX(A:A,MATCH(G106,C:C,0))</v>
      </c>
      <c r="J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 t="s">
        <v>1010</v>
      </c>
      <c r="B107" s="59">
        <v>76824.0</v>
      </c>
      <c r="C107" s="28">
        <v>8.65007844E8</v>
      </c>
      <c r="D107" s="9"/>
      <c r="E107" s="9"/>
      <c r="F107" s="9"/>
      <c r="G107" s="28">
        <v>6.00007694E8</v>
      </c>
      <c r="H107" s="59" t="str">
        <f t="shared" si="1"/>
        <v>Camacho, Stephanie</v>
      </c>
      <c r="I107" s="9" t="str">
        <f t="shared" si="2"/>
        <v>=INDEX(A:A,MATCH(G107,C:C,0))</v>
      </c>
      <c r="J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 t="s">
        <v>1011</v>
      </c>
      <c r="B108" s="59">
        <v>103762.0</v>
      </c>
      <c r="C108" s="28">
        <v>4.93008818E8</v>
      </c>
      <c r="D108" s="9"/>
      <c r="E108" s="9"/>
      <c r="F108" s="9"/>
      <c r="G108" s="28">
        <v>5.90009253E8</v>
      </c>
      <c r="H108" s="59" t="str">
        <f t="shared" si="1"/>
        <v>Bell, David</v>
      </c>
      <c r="I108" s="9" t="str">
        <f t="shared" si="2"/>
        <v>=INDEX(A:A,MATCH(G108,C:C,0))</v>
      </c>
      <c r="J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 t="s">
        <v>1012</v>
      </c>
      <c r="B109" s="59">
        <v>79768.0</v>
      </c>
      <c r="C109" s="28">
        <v>8.91006507E8</v>
      </c>
      <c r="D109" s="9"/>
      <c r="E109" s="9"/>
      <c r="F109" s="9"/>
      <c r="G109" s="28">
        <v>5.22003325E8</v>
      </c>
      <c r="H109" s="59" t="str">
        <f t="shared" si="1"/>
        <v>Cabe, Max</v>
      </c>
      <c r="I109" s="9" t="str">
        <f t="shared" si="2"/>
        <v>=INDEX(A:A,MATCH(G109,C:C,0))</v>
      </c>
      <c r="J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 t="s">
        <v>1013</v>
      </c>
      <c r="B110" s="59">
        <v>60133.0</v>
      </c>
      <c r="C110" s="28">
        <v>3.5067E8</v>
      </c>
      <c r="D110" s="9"/>
      <c r="E110" s="9"/>
      <c r="F110" s="9"/>
      <c r="G110" s="28">
        <v>7.41008738E8</v>
      </c>
      <c r="H110" s="59" t="str">
        <f t="shared" si="1"/>
        <v>Ford, Matt</v>
      </c>
      <c r="I110" s="9" t="str">
        <f t="shared" si="2"/>
        <v>=INDEX(A:A,MATCH(G110,C:C,0))</v>
      </c>
      <c r="J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 t="s">
        <v>1014</v>
      </c>
      <c r="B111" s="59">
        <v>50288.0</v>
      </c>
      <c r="C111" s="28">
        <v>6.66344566E8</v>
      </c>
      <c r="D111" s="9"/>
      <c r="E111" s="9"/>
      <c r="F111" s="9"/>
      <c r="G111" s="28">
        <v>1.2149E8</v>
      </c>
      <c r="H111" s="59" t="str">
        <f t="shared" si="1"/>
        <v>Nicholson, Lee</v>
      </c>
      <c r="I111" s="9" t="str">
        <f t="shared" si="2"/>
        <v>=INDEX(A:A,MATCH(G111,C:C,0))</v>
      </c>
      <c r="J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 t="s">
        <v>1015</v>
      </c>
      <c r="B112" s="59">
        <v>128822.0</v>
      </c>
      <c r="C112" s="28">
        <v>7.0481E8</v>
      </c>
      <c r="D112" s="9"/>
      <c r="E112" s="9"/>
      <c r="F112" s="9"/>
      <c r="G112" s="28">
        <v>2.65005557E8</v>
      </c>
      <c r="H112" s="59" t="str">
        <f t="shared" si="1"/>
        <v>Barker, Heidi</v>
      </c>
      <c r="I112" s="9" t="str">
        <f t="shared" si="2"/>
        <v>=INDEX(A:A,MATCH(G112,C:C,0))</v>
      </c>
      <c r="J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 t="s">
        <v>1016</v>
      </c>
      <c r="B113" s="59">
        <v>43137.0</v>
      </c>
      <c r="C113" s="28">
        <v>6.66527922E8</v>
      </c>
      <c r="D113" s="9"/>
      <c r="E113" s="9"/>
      <c r="F113" s="9"/>
      <c r="G113" s="28">
        <v>7.5483E8</v>
      </c>
      <c r="H113" s="59" t="str">
        <f t="shared" si="1"/>
        <v>Gordon, Diane</v>
      </c>
      <c r="I113" s="9" t="str">
        <f t="shared" si="2"/>
        <v>=INDEX(A:A,MATCH(G113,C:C,0))</v>
      </c>
      <c r="J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 t="s">
        <v>1017</v>
      </c>
      <c r="B114" s="59">
        <v>114388.0</v>
      </c>
      <c r="C114" s="28">
        <v>9.24001772E8</v>
      </c>
      <c r="D114" s="9"/>
      <c r="E114" s="9"/>
      <c r="F114" s="9"/>
      <c r="G114" s="28">
        <v>6.66142532E8</v>
      </c>
      <c r="H114" s="59" t="str">
        <f t="shared" si="1"/>
        <v>Harper, Cynthia</v>
      </c>
      <c r="I114" s="9" t="str">
        <f t="shared" si="2"/>
        <v>=INDEX(A:A,MATCH(G114,C:C,0))</v>
      </c>
      <c r="J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 t="s">
        <v>1018</v>
      </c>
      <c r="B115" s="59">
        <v>78737.0</v>
      </c>
      <c r="C115" s="28">
        <v>1.9092E8</v>
      </c>
      <c r="D115" s="9"/>
      <c r="E115" s="9"/>
      <c r="F115" s="9"/>
      <c r="G115" s="28">
        <v>6.57001686E8</v>
      </c>
      <c r="H115" s="59" t="str">
        <f t="shared" si="1"/>
        <v>Norman, Rita</v>
      </c>
      <c r="I115" s="9" t="str">
        <f t="shared" si="2"/>
        <v>=INDEX(A:A,MATCH(G115,C:C,0))</v>
      </c>
      <c r="J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 t="s">
        <v>1019</v>
      </c>
      <c r="B116" s="59">
        <v>89003.0</v>
      </c>
      <c r="C116" s="28">
        <v>2.645E8</v>
      </c>
      <c r="D116" s="9"/>
      <c r="E116" s="9"/>
      <c r="F116" s="9"/>
      <c r="G116" s="28">
        <v>4.87005627E8</v>
      </c>
      <c r="H116" s="59" t="str">
        <f t="shared" si="1"/>
        <v>Herring, Joanna</v>
      </c>
      <c r="I116" s="9" t="str">
        <f t="shared" si="2"/>
        <v>=INDEX(A:A,MATCH(G116,C:C,0))</v>
      </c>
      <c r="J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 t="s">
        <v>1020</v>
      </c>
      <c r="B117" s="59">
        <v>96228.0</v>
      </c>
      <c r="C117" s="28">
        <v>6.66515652E8</v>
      </c>
      <c r="D117" s="9"/>
      <c r="E117" s="9"/>
      <c r="F117" s="9"/>
      <c r="G117" s="28">
        <v>8.8987E8</v>
      </c>
      <c r="H117" s="59" t="str">
        <f t="shared" si="1"/>
        <v>McCarthy, Ryan</v>
      </c>
      <c r="I117" s="9" t="str">
        <f t="shared" si="2"/>
        <v>=INDEX(A:A,MATCH(G117,C:C,0))</v>
      </c>
      <c r="J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 t="s">
        <v>1021</v>
      </c>
      <c r="B118" s="59">
        <v>117041.0</v>
      </c>
      <c r="C118" s="28">
        <v>7.3451E8</v>
      </c>
      <c r="D118" s="9"/>
      <c r="E118" s="9"/>
      <c r="F118" s="9"/>
      <c r="G118" s="28">
        <v>5.05002396E8</v>
      </c>
      <c r="H118" s="59" t="str">
        <f t="shared" si="1"/>
        <v>Gregory, Jon</v>
      </c>
      <c r="I118" s="9" t="str">
        <f t="shared" si="2"/>
        <v>=INDEX(A:A,MATCH(G118,C:C,0))</v>
      </c>
      <c r="J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 t="s">
        <v>1022</v>
      </c>
      <c r="B119" s="59">
        <v>51508.0</v>
      </c>
      <c r="C119" s="28">
        <v>6.66304889E8</v>
      </c>
      <c r="D119" s="9"/>
      <c r="E119" s="9"/>
      <c r="F119" s="9"/>
      <c r="G119" s="28">
        <v>9.0599E8</v>
      </c>
      <c r="H119" s="59" t="str">
        <f t="shared" si="1"/>
        <v>Guzman, Don</v>
      </c>
      <c r="I119" s="9" t="str">
        <f t="shared" si="2"/>
        <v>=INDEX(A:A,MATCH(G119,C:C,0))</v>
      </c>
      <c r="J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 t="s">
        <v>1023</v>
      </c>
      <c r="B120" s="59">
        <v>64589.0</v>
      </c>
      <c r="C120" s="28">
        <v>6.66879764E8</v>
      </c>
      <c r="D120" s="9"/>
      <c r="E120" s="9"/>
      <c r="F120" s="9"/>
      <c r="G120" s="28">
        <v>3.1197E8</v>
      </c>
      <c r="H120" s="59" t="str">
        <f t="shared" si="1"/>
        <v>Shaffer, Nobuko</v>
      </c>
      <c r="I120" s="9" t="str">
        <f t="shared" si="2"/>
        <v>=INDEX(A:A,MATCH(G120,C:C,0))</v>
      </c>
      <c r="J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 t="s">
        <v>1024</v>
      </c>
      <c r="B121" s="59">
        <v>85771.0</v>
      </c>
      <c r="C121" s="28">
        <v>3.62001234E8</v>
      </c>
      <c r="D121" s="9"/>
      <c r="E121" s="9"/>
      <c r="F121" s="9"/>
      <c r="G121" s="28">
        <v>7.00006078E8</v>
      </c>
      <c r="H121" s="59" t="str">
        <f t="shared" si="1"/>
        <v>Mendoza, Bobby</v>
      </c>
      <c r="I121" s="9" t="str">
        <f t="shared" si="2"/>
        <v>=INDEX(A:A,MATCH(G121,C:C,0))</v>
      </c>
      <c r="J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 t="s">
        <v>1025</v>
      </c>
      <c r="B122" s="59">
        <v>118632.0</v>
      </c>
      <c r="C122" s="28">
        <v>9.74001136E8</v>
      </c>
      <c r="D122" s="9"/>
      <c r="E122" s="9"/>
      <c r="F122" s="9"/>
      <c r="G122" s="28">
        <v>6.66344566E8</v>
      </c>
      <c r="H122" s="59" t="str">
        <f t="shared" si="1"/>
        <v>Dennis, Paul</v>
      </c>
      <c r="I122" s="9" t="str">
        <f t="shared" si="2"/>
        <v>=INDEX(A:A,MATCH(G122,C:C,0))</v>
      </c>
      <c r="J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 t="s">
        <v>1026</v>
      </c>
      <c r="B123" s="59">
        <v>65335.0</v>
      </c>
      <c r="C123" s="28">
        <v>7.09002386E8</v>
      </c>
      <c r="D123" s="9"/>
      <c r="E123" s="9"/>
      <c r="F123" s="9"/>
      <c r="G123" s="28">
        <v>6.66809638E8</v>
      </c>
      <c r="H123" s="59" t="str">
        <f t="shared" si="1"/>
        <v>Miles, Kenneth</v>
      </c>
      <c r="I123" s="9" t="str">
        <f t="shared" si="2"/>
        <v>=INDEX(A:A,MATCH(G123,C:C,0))</v>
      </c>
      <c r="J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 t="s">
        <v>1027</v>
      </c>
      <c r="B124" s="59">
        <v>110008.0</v>
      </c>
      <c r="C124" s="28">
        <v>4.10005983E8</v>
      </c>
      <c r="D124" s="9"/>
      <c r="E124" s="9"/>
      <c r="F124" s="9"/>
      <c r="G124" s="28">
        <v>8.2014E8</v>
      </c>
      <c r="H124" s="59" t="str">
        <f t="shared" si="1"/>
        <v>Barber, Robbie</v>
      </c>
      <c r="I124" s="9" t="str">
        <f t="shared" si="2"/>
        <v>=INDEX(A:A,MATCH(G124,C:C,0))</v>
      </c>
      <c r="J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 t="s">
        <v>1028</v>
      </c>
      <c r="B125" s="59">
        <v>113682.0</v>
      </c>
      <c r="C125" s="28">
        <v>9.46003064E8</v>
      </c>
      <c r="D125" s="9"/>
      <c r="E125" s="9"/>
      <c r="F125" s="9"/>
      <c r="G125" s="28">
        <v>3.21007544E8</v>
      </c>
      <c r="H125" s="59" t="str">
        <f t="shared" si="1"/>
        <v>Potter, Dawn</v>
      </c>
      <c r="I125" s="9" t="str">
        <f t="shared" si="2"/>
        <v>=INDEX(A:A,MATCH(G125,C:C,0))</v>
      </c>
      <c r="J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 t="s">
        <v>1029</v>
      </c>
      <c r="B126" s="59">
        <v>94330.0</v>
      </c>
      <c r="C126" s="28">
        <v>4.3600924E8</v>
      </c>
      <c r="D126" s="9"/>
      <c r="E126" s="9"/>
      <c r="F126" s="9"/>
      <c r="G126" s="28">
        <v>4.64001775E8</v>
      </c>
      <c r="H126" s="59" t="str">
        <f t="shared" si="1"/>
        <v>Rodriquez, Denise</v>
      </c>
      <c r="I126" s="9" t="str">
        <f t="shared" si="2"/>
        <v>=INDEX(A:A,MATCH(G126,C:C,0))</v>
      </c>
      <c r="J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 t="s">
        <v>1030</v>
      </c>
      <c r="B127" s="59">
        <v>102639.0</v>
      </c>
      <c r="C127" s="28">
        <v>6.6660447E8</v>
      </c>
      <c r="D127" s="9"/>
      <c r="E127" s="9"/>
      <c r="F127" s="9"/>
      <c r="G127" s="28">
        <v>1.2285E8</v>
      </c>
      <c r="H127" s="59" t="str">
        <f t="shared" si="1"/>
        <v>Estes, Mary</v>
      </c>
      <c r="I127" s="9" t="str">
        <f t="shared" si="2"/>
        <v>=INDEX(A:A,MATCH(G127,C:C,0))</v>
      </c>
      <c r="J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 t="s">
        <v>1031</v>
      </c>
      <c r="B128" s="59">
        <v>78712.0</v>
      </c>
      <c r="C128" s="28">
        <v>1.60003553E8</v>
      </c>
      <c r="D128" s="9"/>
      <c r="E128" s="9"/>
      <c r="F128" s="9"/>
      <c r="G128" s="28">
        <v>7.0700543E8</v>
      </c>
      <c r="H128" s="59" t="str">
        <f t="shared" si="1"/>
        <v>Larson, David</v>
      </c>
      <c r="I128" s="9" t="str">
        <f t="shared" si="2"/>
        <v>=INDEX(A:A,MATCH(G128,C:C,0))</v>
      </c>
      <c r="J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 t="s">
        <v>1032</v>
      </c>
      <c r="B129" s="59">
        <v>92664.0</v>
      </c>
      <c r="C129" s="28">
        <v>5.30004083E8</v>
      </c>
      <c r="D129" s="9"/>
      <c r="E129" s="9"/>
      <c r="F129" s="9"/>
      <c r="G129" s="28">
        <v>3.8364E8</v>
      </c>
      <c r="H129" s="59" t="str">
        <f t="shared" si="1"/>
        <v>Bradford, Raymond</v>
      </c>
      <c r="I129" s="9" t="str">
        <f t="shared" si="2"/>
        <v>=INDEX(A:A,MATCH(G129,C:C,0))</v>
      </c>
      <c r="J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 t="s">
        <v>1033</v>
      </c>
      <c r="B130" s="59">
        <v>58031.0</v>
      </c>
      <c r="C130" s="28">
        <v>7.53009035E8</v>
      </c>
      <c r="D130" s="9"/>
      <c r="E130" s="9"/>
      <c r="F130" s="9"/>
      <c r="G130" s="28">
        <v>8.21007832E8</v>
      </c>
      <c r="H130" s="59" t="str">
        <f t="shared" si="1"/>
        <v>Dawson, John</v>
      </c>
      <c r="I130" s="9" t="str">
        <f t="shared" si="2"/>
        <v>=INDEX(A:A,MATCH(G130,C:C,0))</v>
      </c>
      <c r="J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 t="s">
        <v>1034</v>
      </c>
      <c r="B131" s="59">
        <v>113301.0</v>
      </c>
      <c r="C131" s="28">
        <v>6.30005439E8</v>
      </c>
      <c r="D131" s="9"/>
      <c r="E131" s="9"/>
      <c r="F131" s="9"/>
      <c r="G131" s="28">
        <v>5.81004859E8</v>
      </c>
      <c r="H131" s="59" t="str">
        <f t="shared" si="1"/>
        <v>Harmon, Paul</v>
      </c>
      <c r="I131" s="9" t="str">
        <f t="shared" si="2"/>
        <v>=INDEX(A:A,MATCH(G131,C:C,0))</v>
      </c>
      <c r="J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 t="s">
        <v>1035</v>
      </c>
      <c r="B132" s="59">
        <v>115653.0</v>
      </c>
      <c r="C132" s="28">
        <v>5.27001261E8</v>
      </c>
      <c r="D132" s="9"/>
      <c r="E132" s="9"/>
      <c r="F132" s="9"/>
      <c r="G132" s="28">
        <v>6.33003115E8</v>
      </c>
      <c r="H132" s="59" t="str">
        <f t="shared" si="1"/>
        <v>Moore, Robert</v>
      </c>
      <c r="I132" s="9" t="str">
        <f t="shared" si="2"/>
        <v>=INDEX(A:A,MATCH(G132,C:C,0))</v>
      </c>
      <c r="J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 t="s">
        <v>1036</v>
      </c>
      <c r="B133" s="59">
        <v>99380.0</v>
      </c>
      <c r="C133" s="28">
        <v>6.66384846E8</v>
      </c>
      <c r="D133" s="9"/>
      <c r="E133" s="9"/>
      <c r="F133" s="9"/>
      <c r="G133" s="28">
        <v>3.75003523E8</v>
      </c>
      <c r="H133" s="59" t="str">
        <f t="shared" si="1"/>
        <v>Hudson, Lorna</v>
      </c>
      <c r="I133" s="9" t="str">
        <f t="shared" si="2"/>
        <v>=INDEX(A:A,MATCH(G133,C:C,0))</v>
      </c>
      <c r="J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 t="s">
        <v>1037</v>
      </c>
      <c r="B134" s="59">
        <v>80790.0</v>
      </c>
      <c r="C134" s="28">
        <v>1.9442E8</v>
      </c>
      <c r="D134" s="9"/>
      <c r="E134" s="9"/>
      <c r="F134" s="9"/>
      <c r="G134" s="28">
        <v>6.66564381E8</v>
      </c>
      <c r="H134" s="59" t="str">
        <f t="shared" si="1"/>
        <v>Bryant, Douglas</v>
      </c>
      <c r="I134" s="9" t="str">
        <f t="shared" si="2"/>
        <v>=INDEX(A:A,MATCH(G134,C:C,0))</v>
      </c>
      <c r="J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 t="s">
        <v>1038</v>
      </c>
      <c r="B135" s="59">
        <v>95426.0</v>
      </c>
      <c r="C135" s="28">
        <v>7.79005158E8</v>
      </c>
      <c r="D135" s="9"/>
      <c r="E135" s="9"/>
      <c r="F135" s="9"/>
      <c r="G135" s="28">
        <v>8.4655E8</v>
      </c>
      <c r="H135" s="59" t="str">
        <f t="shared" si="1"/>
        <v>Henson, Debra</v>
      </c>
      <c r="I135" s="9" t="str">
        <f t="shared" si="2"/>
        <v>=INDEX(A:A,MATCH(G135,C:C,0))</v>
      </c>
      <c r="J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 t="s">
        <v>1039</v>
      </c>
      <c r="B136" s="59">
        <v>43955.0</v>
      </c>
      <c r="C136" s="28">
        <v>7.4661E8</v>
      </c>
      <c r="D136" s="9"/>
      <c r="E136" s="9"/>
      <c r="F136" s="9"/>
      <c r="G136" s="28">
        <v>4.1700318E8</v>
      </c>
      <c r="H136" s="59" t="str">
        <f t="shared" si="1"/>
        <v>Chambers, Richard</v>
      </c>
      <c r="I136" s="9" t="str">
        <f t="shared" si="2"/>
        <v>=INDEX(A:A,MATCH(G136,C:C,0))</v>
      </c>
      <c r="J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 t="s">
        <v>1040</v>
      </c>
      <c r="B137" s="59">
        <v>55249.0</v>
      </c>
      <c r="C137" s="28">
        <v>6.4069E8</v>
      </c>
      <c r="D137" s="9"/>
      <c r="E137" s="9"/>
      <c r="F137" s="9"/>
      <c r="G137" s="28">
        <v>4.57009277E8</v>
      </c>
      <c r="H137" s="59" t="str">
        <f t="shared" si="1"/>
        <v>Allison, Timothy</v>
      </c>
      <c r="I137" s="9" t="str">
        <f t="shared" si="2"/>
        <v>=INDEX(A:A,MATCH(G137,C:C,0))</v>
      </c>
      <c r="J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 t="s">
        <v>1041</v>
      </c>
      <c r="B138" s="59">
        <v>131854.0</v>
      </c>
      <c r="C138" s="28">
        <v>6.00004962E8</v>
      </c>
      <c r="D138" s="9"/>
      <c r="E138" s="9"/>
      <c r="F138" s="9"/>
      <c r="G138" s="28">
        <v>6.1579E8</v>
      </c>
      <c r="H138" s="59" t="str">
        <f t="shared" si="1"/>
        <v>Vasquez, Michael</v>
      </c>
      <c r="I138" s="9" t="str">
        <f t="shared" si="2"/>
        <v>=INDEX(A:A,MATCH(G138,C:C,0))</v>
      </c>
      <c r="J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 t="s">
        <v>1042</v>
      </c>
      <c r="B139" s="59">
        <v>120058.0</v>
      </c>
      <c r="C139" s="28">
        <v>6.66514885E8</v>
      </c>
      <c r="D139" s="9"/>
      <c r="E139" s="9"/>
      <c r="F139" s="9"/>
      <c r="G139" s="28">
        <v>6.59002772E8</v>
      </c>
      <c r="H139" s="59" t="str">
        <f t="shared" si="1"/>
        <v>Schroeder, Bennet</v>
      </c>
      <c r="I139" s="9" t="str">
        <f t="shared" si="2"/>
        <v>=INDEX(A:A,MATCH(G139,C:C,0))</v>
      </c>
      <c r="J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 t="s">
        <v>1043</v>
      </c>
      <c r="B140" s="59">
        <v>98985.0</v>
      </c>
      <c r="C140" s="28">
        <v>3.7200186E8</v>
      </c>
      <c r="D140" s="9"/>
      <c r="E140" s="9"/>
      <c r="F140" s="9"/>
      <c r="G140" s="28">
        <v>6.66988324E8</v>
      </c>
      <c r="H140" s="59" t="str">
        <f t="shared" si="1"/>
        <v>Tyler, Javier</v>
      </c>
      <c r="I140" s="9" t="str">
        <f t="shared" si="2"/>
        <v>=INDEX(A:A,MATCH(G140,C:C,0))</v>
      </c>
      <c r="J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 t="s">
        <v>1044</v>
      </c>
      <c r="B141" s="59">
        <v>129362.0</v>
      </c>
      <c r="C141" s="28">
        <v>3.738E8</v>
      </c>
      <c r="D141" s="9"/>
      <c r="E141" s="9"/>
      <c r="F141" s="9"/>
      <c r="G141" s="28">
        <v>1.48003955E8</v>
      </c>
      <c r="H141" s="59" t="str">
        <f t="shared" si="1"/>
        <v>Watts, Curtis</v>
      </c>
      <c r="I141" s="9" t="str">
        <f t="shared" si="2"/>
        <v>=INDEX(A:A,MATCH(G141,C:C,0))</v>
      </c>
      <c r="J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 t="s">
        <v>1045</v>
      </c>
      <c r="B142" s="59">
        <v>66441.0</v>
      </c>
      <c r="C142" s="28">
        <v>5.207E8</v>
      </c>
      <c r="D142" s="9"/>
      <c r="E142" s="9"/>
      <c r="F142" s="9"/>
      <c r="G142" s="28">
        <v>5.5927E8</v>
      </c>
      <c r="H142" s="59" t="str">
        <f t="shared" si="1"/>
        <v>Lawson, Erin</v>
      </c>
      <c r="I142" s="9" t="str">
        <f t="shared" si="2"/>
        <v>=INDEX(A:A,MATCH(G142,C:C,0))</v>
      </c>
      <c r="J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 t="s">
        <v>1046</v>
      </c>
      <c r="B143" s="59">
        <v>89752.0</v>
      </c>
      <c r="C143" s="28">
        <v>2.31001151E8</v>
      </c>
      <c r="D143" s="9"/>
      <c r="E143" s="9"/>
      <c r="F143" s="9"/>
      <c r="G143" s="28">
        <v>9.9932E8</v>
      </c>
      <c r="H143" s="59" t="str">
        <f t="shared" si="1"/>
        <v>Velez, Letitia</v>
      </c>
      <c r="I143" s="9" t="str">
        <f t="shared" si="2"/>
        <v>=INDEX(A:A,MATCH(G143,C:C,0))</v>
      </c>
      <c r="J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 t="s">
        <v>1047</v>
      </c>
      <c r="B144" s="59">
        <v>111230.0</v>
      </c>
      <c r="C144" s="28">
        <v>6.4231E8</v>
      </c>
      <c r="D144" s="9"/>
      <c r="E144" s="9"/>
      <c r="F144" s="9"/>
      <c r="G144" s="28">
        <v>2.15006916E8</v>
      </c>
      <c r="H144" s="59" t="str">
        <f t="shared" si="1"/>
        <v>Silva, Stephen</v>
      </c>
      <c r="I144" s="9" t="str">
        <f t="shared" si="2"/>
        <v>=INDEX(A:A,MATCH(G144,C:C,0))</v>
      </c>
      <c r="J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 t="s">
        <v>1048</v>
      </c>
      <c r="B145" s="59">
        <v>89805.0</v>
      </c>
      <c r="C145" s="28">
        <v>3.768E8</v>
      </c>
      <c r="D145" s="9"/>
      <c r="E145" s="9"/>
      <c r="F145" s="9"/>
      <c r="G145" s="28">
        <v>7.98004162E8</v>
      </c>
      <c r="H145" s="59" t="str">
        <f t="shared" si="1"/>
        <v>Diaz, David</v>
      </c>
      <c r="I145" s="9" t="str">
        <f t="shared" si="2"/>
        <v>=INDEX(A:A,MATCH(G145,C:C,0))</v>
      </c>
      <c r="J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 t="s">
        <v>1049</v>
      </c>
      <c r="B146" s="59">
        <v>78187.0</v>
      </c>
      <c r="C146" s="28">
        <v>6.66582191E8</v>
      </c>
      <c r="D146" s="9"/>
      <c r="E146" s="9"/>
      <c r="F146" s="9"/>
      <c r="G146" s="28">
        <v>2.1967E8</v>
      </c>
      <c r="H146" s="59" t="str">
        <f t="shared" si="1"/>
        <v>Calhoun, Dac Vinh</v>
      </c>
      <c r="I146" s="9" t="str">
        <f t="shared" si="2"/>
        <v>=INDEX(A:A,MATCH(G146,C:C,0))</v>
      </c>
      <c r="J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 t="s">
        <v>1050</v>
      </c>
      <c r="B147" s="59">
        <v>66939.0</v>
      </c>
      <c r="C147" s="28">
        <v>7.0768E8</v>
      </c>
      <c r="D147" s="9"/>
      <c r="E147" s="9"/>
      <c r="F147" s="9"/>
      <c r="G147" s="28">
        <v>2.3913E8</v>
      </c>
      <c r="H147" s="59" t="str">
        <f t="shared" si="1"/>
        <v>Hoffman, Brian D</v>
      </c>
      <c r="I147" s="9" t="str">
        <f t="shared" si="2"/>
        <v>=INDEX(A:A,MATCH(G147,C:C,0))</v>
      </c>
      <c r="J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 t="s">
        <v>1051</v>
      </c>
      <c r="B148" s="59">
        <v>106022.0</v>
      </c>
      <c r="C148" s="28">
        <v>1.81001253E8</v>
      </c>
      <c r="D148" s="9"/>
      <c r="E148" s="9"/>
      <c r="F148" s="9"/>
      <c r="G148" s="28">
        <v>8.74008177E8</v>
      </c>
      <c r="H148" s="59" t="str">
        <f t="shared" si="1"/>
        <v>James, Lynn</v>
      </c>
      <c r="I148" s="9" t="str">
        <f t="shared" si="2"/>
        <v>=INDEX(A:A,MATCH(G148,C:C,0))</v>
      </c>
      <c r="J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 t="s">
        <v>1052</v>
      </c>
      <c r="B149" s="59">
        <v>101701.0</v>
      </c>
      <c r="C149" s="28">
        <v>4.6895E8</v>
      </c>
      <c r="D149" s="9"/>
      <c r="E149" s="9"/>
      <c r="F149" s="9"/>
      <c r="G149" s="28">
        <v>3.8441E8</v>
      </c>
      <c r="H149" s="59" t="str">
        <f t="shared" si="1"/>
        <v>Williams, Scott</v>
      </c>
      <c r="I149" s="9" t="str">
        <f t="shared" si="2"/>
        <v>=INDEX(A:A,MATCH(G149,C:C,0))</v>
      </c>
      <c r="J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 t="s">
        <v>1053</v>
      </c>
      <c r="B150" s="59">
        <v>110491.0</v>
      </c>
      <c r="C150" s="28">
        <v>8.0994E8</v>
      </c>
      <c r="D150" s="9"/>
      <c r="E150" s="9"/>
      <c r="F150" s="9"/>
      <c r="G150" s="28">
        <v>7.93003084E8</v>
      </c>
      <c r="H150" s="59" t="str">
        <f t="shared" si="1"/>
        <v>Harrington, Aron</v>
      </c>
      <c r="I150" s="9" t="str">
        <f t="shared" si="2"/>
        <v>=INDEX(A:A,MATCH(G150,C:C,0))</v>
      </c>
      <c r="J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 t="s">
        <v>1054</v>
      </c>
      <c r="B151" s="59">
        <v>104790.0</v>
      </c>
      <c r="C151" s="28">
        <v>1.63007043E8</v>
      </c>
      <c r="D151" s="9"/>
      <c r="E151" s="9"/>
      <c r="F151" s="9"/>
      <c r="G151" s="28">
        <v>4.9049E8</v>
      </c>
      <c r="H151" s="59" t="str">
        <f t="shared" si="1"/>
        <v>Hodges, Lisa</v>
      </c>
      <c r="I151" s="9" t="str">
        <f t="shared" si="2"/>
        <v>=INDEX(A:A,MATCH(G151,C:C,0))</v>
      </c>
      <c r="J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 t="s">
        <v>1055</v>
      </c>
      <c r="B152" s="59">
        <v>129700.0</v>
      </c>
      <c r="C152" s="28">
        <v>6.7445E8</v>
      </c>
      <c r="D152" s="9"/>
      <c r="E152" s="9"/>
      <c r="F152" s="9"/>
      <c r="G152" s="28">
        <v>8.8786E8</v>
      </c>
      <c r="H152" s="59" t="str">
        <f t="shared" si="1"/>
        <v>Kim, Deborah</v>
      </c>
      <c r="I152" s="9" t="str">
        <f t="shared" si="2"/>
        <v>=INDEX(A:A,MATCH(G152,C:C,0))</v>
      </c>
      <c r="J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 t="s">
        <v>1056</v>
      </c>
      <c r="B153" s="59">
        <v>82708.0</v>
      </c>
      <c r="C153" s="28">
        <v>3.8364E8</v>
      </c>
      <c r="D153" s="9"/>
      <c r="E153" s="9"/>
      <c r="F153" s="9"/>
      <c r="G153" s="28">
        <v>2.8382E8</v>
      </c>
      <c r="H153" s="59" t="str">
        <f t="shared" si="1"/>
        <v>Lawrence, Ronald</v>
      </c>
      <c r="I153" s="9" t="str">
        <f t="shared" si="2"/>
        <v>=INDEX(A:A,MATCH(G153,C:C,0))</v>
      </c>
      <c r="J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 t="s">
        <v>1057</v>
      </c>
      <c r="B154" s="59">
        <v>98875.0</v>
      </c>
      <c r="C154" s="28">
        <v>6.66567702E8</v>
      </c>
      <c r="D154" s="9"/>
      <c r="E154" s="9"/>
      <c r="F154" s="9"/>
      <c r="G154" s="28">
        <v>9.5986E8</v>
      </c>
      <c r="H154" s="59" t="str">
        <f t="shared" si="1"/>
        <v>Aguilar, Kevin</v>
      </c>
      <c r="I154" s="9" t="str">
        <f t="shared" si="2"/>
        <v>=INDEX(A:A,MATCH(G154,C:C,0))</v>
      </c>
      <c r="J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 t="s">
        <v>1058</v>
      </c>
      <c r="B155" s="59">
        <v>48119.0</v>
      </c>
      <c r="C155" s="28">
        <v>3.16007805E8</v>
      </c>
      <c r="D155" s="9"/>
      <c r="E155" s="9"/>
      <c r="F155" s="9"/>
      <c r="G155" s="28">
        <v>6.6619506E8</v>
      </c>
      <c r="H155" s="59" t="str">
        <f t="shared" si="1"/>
        <v>Ross, Janice</v>
      </c>
      <c r="I155" s="9" t="str">
        <f t="shared" si="2"/>
        <v>=INDEX(A:A,MATCH(G155,C:C,0))</v>
      </c>
      <c r="J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 t="s">
        <v>1059</v>
      </c>
      <c r="B156" s="59">
        <v>99378.0</v>
      </c>
      <c r="C156" s="28">
        <v>6.66259583E8</v>
      </c>
      <c r="D156" s="9"/>
      <c r="E156" s="9"/>
      <c r="F156" s="9"/>
      <c r="G156" s="28">
        <v>9.4364E8</v>
      </c>
      <c r="H156" s="59" t="str">
        <f t="shared" si="1"/>
        <v>Harrell, Cristin</v>
      </c>
      <c r="I156" s="9" t="str">
        <f t="shared" si="2"/>
        <v>=INDEX(A:A,MATCH(G156,C:C,0))</v>
      </c>
      <c r="J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 t="s">
        <v>1060</v>
      </c>
      <c r="B157" s="59">
        <v>56205.0</v>
      </c>
      <c r="C157" s="28">
        <v>6.66152337E8</v>
      </c>
      <c r="D157" s="9"/>
      <c r="E157" s="9"/>
      <c r="F157" s="9"/>
      <c r="G157" s="28">
        <v>2.63006143E8</v>
      </c>
      <c r="H157" s="59" t="str">
        <f t="shared" si="1"/>
        <v>Knox, Lori</v>
      </c>
      <c r="I157" s="9" t="str">
        <f t="shared" si="2"/>
        <v>=INDEX(A:A,MATCH(G157,C:C,0))</v>
      </c>
      <c r="J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 t="s">
        <v>1061</v>
      </c>
      <c r="B158" s="59">
        <v>103360.0</v>
      </c>
      <c r="C158" s="28">
        <v>1.36003102E8</v>
      </c>
      <c r="D158" s="9"/>
      <c r="E158" s="9"/>
      <c r="F158" s="9"/>
      <c r="G158" s="28">
        <v>6.66994402E8</v>
      </c>
      <c r="H158" s="59" t="str">
        <f t="shared" si="1"/>
        <v>Booth, Raquel</v>
      </c>
      <c r="I158" s="9" t="str">
        <f t="shared" si="2"/>
        <v>=INDEX(A:A,MATCH(G158,C:C,0))</v>
      </c>
      <c r="J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 t="s">
        <v>1062</v>
      </c>
      <c r="B159" s="59">
        <v>66297.0</v>
      </c>
      <c r="C159" s="28">
        <v>8.236E8</v>
      </c>
      <c r="D159" s="9"/>
      <c r="E159" s="9"/>
      <c r="F159" s="9"/>
      <c r="G159" s="28">
        <v>8.8952E8</v>
      </c>
      <c r="H159" s="59" t="str">
        <f t="shared" si="1"/>
        <v>Hatfield, Carl</v>
      </c>
      <c r="I159" s="9" t="str">
        <f t="shared" si="2"/>
        <v>=INDEX(A:A,MATCH(G159,C:C,0))</v>
      </c>
      <c r="J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 t="s">
        <v>1063</v>
      </c>
      <c r="B160" s="59">
        <v>85170.0</v>
      </c>
      <c r="C160" s="28">
        <v>1.11004179E8</v>
      </c>
      <c r="D160" s="9"/>
      <c r="E160" s="9"/>
      <c r="F160" s="9"/>
      <c r="G160" s="28">
        <v>6.66582191E8</v>
      </c>
      <c r="H160" s="59" t="str">
        <f t="shared" si="1"/>
        <v>Harris, Brian</v>
      </c>
      <c r="I160" s="9" t="str">
        <f t="shared" si="2"/>
        <v>=INDEX(A:A,MATCH(G160,C:C,0))</v>
      </c>
      <c r="J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 t="s">
        <v>1064</v>
      </c>
      <c r="B161" s="59">
        <v>108807.0</v>
      </c>
      <c r="C161" s="28">
        <v>4.45003049E8</v>
      </c>
      <c r="D161" s="9"/>
      <c r="E161" s="9"/>
      <c r="F161" s="9"/>
      <c r="G161" s="28">
        <v>6.66577127E8</v>
      </c>
      <c r="H161" s="59" t="str">
        <f t="shared" si="1"/>
        <v>Weeks, Troy</v>
      </c>
      <c r="I161" s="9" t="str">
        <f t="shared" si="2"/>
        <v>=INDEX(A:A,MATCH(G161,C:C,0))</v>
      </c>
      <c r="J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 t="s">
        <v>1065</v>
      </c>
      <c r="B162" s="59">
        <v>59596.0</v>
      </c>
      <c r="C162" s="28">
        <v>6.66583401E8</v>
      </c>
      <c r="D162" s="9"/>
      <c r="E162" s="9"/>
      <c r="F162" s="9"/>
      <c r="G162" s="28">
        <v>6.66879764E8</v>
      </c>
      <c r="H162" s="59" t="str">
        <f t="shared" si="1"/>
        <v>Fowler, John</v>
      </c>
      <c r="I162" s="9" t="str">
        <f t="shared" si="2"/>
        <v>=INDEX(A:A,MATCH(G162,C:C,0))</v>
      </c>
      <c r="J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 t="s">
        <v>1066</v>
      </c>
      <c r="B163" s="59">
        <v>44425.0</v>
      </c>
      <c r="C163" s="28">
        <v>7.60003261E8</v>
      </c>
      <c r="D163" s="9"/>
      <c r="E163" s="9"/>
      <c r="F163" s="9"/>
      <c r="G163" s="28">
        <v>1.155E8</v>
      </c>
      <c r="H163" s="59" t="str">
        <f t="shared" si="1"/>
        <v>Kirk, Chris</v>
      </c>
      <c r="I163" s="9" t="str">
        <f t="shared" si="2"/>
        <v>=INDEX(A:A,MATCH(G163,C:C,0))</v>
      </c>
      <c r="J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 t="s">
        <v>1067</v>
      </c>
      <c r="B164" s="59">
        <v>49791.0</v>
      </c>
      <c r="C164" s="28">
        <v>2.69001274E8</v>
      </c>
      <c r="D164" s="9"/>
      <c r="E164" s="9"/>
      <c r="F164" s="9"/>
      <c r="G164" s="28">
        <v>6.66567702E8</v>
      </c>
      <c r="H164" s="59" t="str">
        <f t="shared" si="1"/>
        <v>Chavez, Thomas</v>
      </c>
      <c r="I164" s="9" t="str">
        <f t="shared" si="2"/>
        <v>=INDEX(A:A,MATCH(G164,C:C,0))</v>
      </c>
      <c r="J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 t="s">
        <v>1068</v>
      </c>
      <c r="B165" s="59">
        <v>107829.0</v>
      </c>
      <c r="C165" s="28">
        <v>7.8313E8</v>
      </c>
      <c r="D165" s="9"/>
      <c r="E165" s="9"/>
      <c r="F165" s="9"/>
      <c r="G165" s="28">
        <v>6.66515652E8</v>
      </c>
      <c r="H165" s="59" t="str">
        <f t="shared" si="1"/>
        <v>Eaton, Cris</v>
      </c>
      <c r="I165" s="9" t="str">
        <f t="shared" si="2"/>
        <v>=INDEX(A:A,MATCH(G165,C:C,0))</v>
      </c>
      <c r="J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 t="s">
        <v>1069</v>
      </c>
      <c r="B166" s="59">
        <v>75835.0</v>
      </c>
      <c r="C166" s="28">
        <v>6.93009152E8</v>
      </c>
      <c r="D166" s="9"/>
      <c r="E166" s="9"/>
      <c r="F166" s="9"/>
      <c r="G166" s="28">
        <v>7.63003629E8</v>
      </c>
      <c r="H166" s="59" t="str">
        <f t="shared" si="1"/>
        <v>Marshall, Anita</v>
      </c>
      <c r="I166" s="9" t="str">
        <f t="shared" si="2"/>
        <v>=INDEX(A:A,MATCH(G166,C:C,0))</v>
      </c>
      <c r="J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 t="s">
        <v>1070</v>
      </c>
      <c r="B167" s="59">
        <v>93105.0</v>
      </c>
      <c r="C167" s="28">
        <v>7.7341E8</v>
      </c>
      <c r="D167" s="9"/>
      <c r="E167" s="9"/>
      <c r="F167" s="9"/>
      <c r="G167" s="28">
        <v>9.49001639E8</v>
      </c>
      <c r="H167" s="59" t="str">
        <f t="shared" si="1"/>
        <v>Wolf, Debbie</v>
      </c>
      <c r="I167" s="9" t="str">
        <f t="shared" si="2"/>
        <v>=INDEX(A:A,MATCH(G167,C:C,0))</v>
      </c>
      <c r="J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 t="s">
        <v>1071</v>
      </c>
      <c r="B168" s="59">
        <v>58049.0</v>
      </c>
      <c r="C168" s="28">
        <v>5.2467E8</v>
      </c>
      <c r="D168" s="9"/>
      <c r="E168" s="9"/>
      <c r="F168" s="9"/>
      <c r="G168" s="28">
        <v>5.55003034E8</v>
      </c>
      <c r="H168" s="59" t="str">
        <f t="shared" si="1"/>
        <v>Villarreal, Stephen</v>
      </c>
      <c r="I168" s="9" t="str">
        <f t="shared" si="2"/>
        <v>=INDEX(A:A,MATCH(G168,C:C,0))</v>
      </c>
      <c r="J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 t="s">
        <v>1072</v>
      </c>
      <c r="B169" s="59">
        <v>107487.0</v>
      </c>
      <c r="C169" s="28">
        <v>6.4334E8</v>
      </c>
      <c r="D169" s="9"/>
      <c r="E169" s="9"/>
      <c r="F169" s="9"/>
      <c r="G169" s="28">
        <v>7.17002161E8</v>
      </c>
      <c r="H169" s="59" t="str">
        <f t="shared" si="1"/>
        <v>Wolfe, Keith</v>
      </c>
      <c r="I169" s="9" t="str">
        <f t="shared" si="2"/>
        <v>=INDEX(A:A,MATCH(G169,C:C,0))</v>
      </c>
      <c r="J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 t="s">
        <v>1073</v>
      </c>
      <c r="B170" s="59">
        <v>112606.0</v>
      </c>
      <c r="C170" s="28">
        <v>9.0685E8</v>
      </c>
      <c r="D170" s="9"/>
      <c r="E170" s="9"/>
      <c r="F170" s="9"/>
      <c r="G170" s="28">
        <v>6.96006349E8</v>
      </c>
      <c r="H170" s="59" t="str">
        <f t="shared" si="1"/>
        <v>Bennett, Chris</v>
      </c>
      <c r="I170" s="9" t="str">
        <f t="shared" si="2"/>
        <v>=INDEX(A:A,MATCH(G170,C:C,0))</v>
      </c>
      <c r="J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 t="s">
        <v>1074</v>
      </c>
      <c r="B171" s="59">
        <v>104100.0</v>
      </c>
      <c r="C171" s="28">
        <v>5.4722E8</v>
      </c>
      <c r="D171" s="9"/>
      <c r="E171" s="9"/>
      <c r="F171" s="9"/>
      <c r="G171" s="28">
        <v>6.66907835E8</v>
      </c>
      <c r="H171" s="59" t="str">
        <f t="shared" si="1"/>
        <v>Dominguez, Duane</v>
      </c>
      <c r="I171" s="9" t="str">
        <f t="shared" si="2"/>
        <v>=INDEX(A:A,MATCH(G171,C:C,0))</v>
      </c>
      <c r="J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 t="s">
        <v>1075</v>
      </c>
      <c r="B172" s="59">
        <v>54594.0</v>
      </c>
      <c r="C172" s="28">
        <v>6.7328E8</v>
      </c>
      <c r="D172" s="9"/>
      <c r="E172" s="9"/>
      <c r="F172" s="9"/>
      <c r="G172" s="28">
        <v>7.61009379E8</v>
      </c>
      <c r="H172" s="59" t="str">
        <f t="shared" si="1"/>
        <v>Peters, Robert</v>
      </c>
      <c r="I172" s="9" t="str">
        <f t="shared" si="2"/>
        <v>=INDEX(A:A,MATCH(G172,C:C,0))</v>
      </c>
      <c r="J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 t="s">
        <v>1076</v>
      </c>
      <c r="B173" s="59">
        <v>50253.0</v>
      </c>
      <c r="C173" s="28">
        <v>2.17002804E8</v>
      </c>
      <c r="D173" s="9"/>
      <c r="E173" s="9"/>
      <c r="F173" s="9"/>
      <c r="G173" s="28">
        <v>5.11009606E8</v>
      </c>
      <c r="H173" s="59" t="str">
        <f t="shared" si="1"/>
        <v>Hensley, William</v>
      </c>
      <c r="I173" s="9" t="str">
        <f t="shared" si="2"/>
        <v>=INDEX(A:A,MATCH(G173,C:C,0))</v>
      </c>
      <c r="J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 t="s">
        <v>1077</v>
      </c>
      <c r="B174" s="59">
        <v>49756.0</v>
      </c>
      <c r="C174" s="28">
        <v>6.66812226E8</v>
      </c>
      <c r="D174" s="9"/>
      <c r="E174" s="9"/>
      <c r="F174" s="9"/>
      <c r="G174" s="28">
        <v>6.66426362E8</v>
      </c>
      <c r="H174" s="59" t="str">
        <f t="shared" si="1"/>
        <v>Reed, Larry</v>
      </c>
      <c r="I174" s="9" t="str">
        <f t="shared" si="2"/>
        <v>=INDEX(A:A,MATCH(G174,C:C,0))</v>
      </c>
      <c r="J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 t="s">
        <v>1078</v>
      </c>
      <c r="B175" s="59">
        <v>67204.0</v>
      </c>
      <c r="C175" s="28">
        <v>2.75002259E8</v>
      </c>
      <c r="D175" s="9"/>
      <c r="E175" s="9"/>
      <c r="F175" s="9"/>
      <c r="G175" s="28">
        <v>1.36003102E8</v>
      </c>
      <c r="H175" s="59" t="str">
        <f t="shared" si="1"/>
        <v>Alvarez, Steven</v>
      </c>
      <c r="I175" s="9" t="str">
        <f t="shared" si="2"/>
        <v>=INDEX(A:A,MATCH(G175,C:C,0))</v>
      </c>
      <c r="J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 t="s">
        <v>1079</v>
      </c>
      <c r="B176" s="59">
        <v>79210.0</v>
      </c>
      <c r="C176" s="28">
        <v>4.3023E8</v>
      </c>
      <c r="D176" s="9"/>
      <c r="E176" s="9"/>
      <c r="F176" s="9"/>
      <c r="G176" s="28">
        <v>2.40007432E8</v>
      </c>
      <c r="H176" s="59" t="str">
        <f t="shared" si="1"/>
        <v>Frank, William</v>
      </c>
      <c r="I176" s="9" t="str">
        <f t="shared" si="2"/>
        <v>=INDEX(A:A,MATCH(G176,C:C,0))</v>
      </c>
      <c r="J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 t="s">
        <v>1080</v>
      </c>
      <c r="B177" s="59">
        <v>105730.0</v>
      </c>
      <c r="C177" s="28">
        <v>7.05005148E8</v>
      </c>
      <c r="D177" s="9"/>
      <c r="E177" s="9"/>
      <c r="F177" s="9"/>
      <c r="G177" s="28">
        <v>4.3023E8</v>
      </c>
      <c r="H177" s="59" t="str">
        <f t="shared" si="1"/>
        <v>Schultz, Norman</v>
      </c>
      <c r="I177" s="9" t="str">
        <f t="shared" si="2"/>
        <v>=INDEX(A:A,MATCH(G177,C:C,0))</v>
      </c>
      <c r="J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 t="s">
        <v>1081</v>
      </c>
      <c r="B178" s="59">
        <v>116514.0</v>
      </c>
      <c r="C178" s="28">
        <v>6.66644734E8</v>
      </c>
      <c r="D178" s="9"/>
      <c r="E178" s="9"/>
      <c r="F178" s="9"/>
      <c r="G178" s="28">
        <v>9.65005243E8</v>
      </c>
      <c r="H178" s="59" t="str">
        <f t="shared" si="1"/>
        <v>Frazier, Chris</v>
      </c>
      <c r="I178" s="9" t="str">
        <f t="shared" si="2"/>
        <v>=INDEX(A:A,MATCH(G178,C:C,0))</v>
      </c>
      <c r="J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 t="s">
        <v>1082</v>
      </c>
      <c r="B179" s="59">
        <v>85311.0</v>
      </c>
      <c r="C179" s="28">
        <v>6.66146973E8</v>
      </c>
      <c r="D179" s="9"/>
      <c r="E179" s="9"/>
      <c r="F179" s="9"/>
      <c r="G179" s="28">
        <v>9.8635E8</v>
      </c>
      <c r="H179" s="59" t="str">
        <f t="shared" si="1"/>
        <v>Nelson, Shira</v>
      </c>
      <c r="I179" s="9" t="str">
        <f t="shared" si="2"/>
        <v>=INDEX(A:A,MATCH(G179,C:C,0))</v>
      </c>
      <c r="J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 t="s">
        <v>1083</v>
      </c>
      <c r="B180" s="59">
        <v>44910.0</v>
      </c>
      <c r="C180" s="28">
        <v>6.66564381E8</v>
      </c>
      <c r="D180" s="9"/>
      <c r="E180" s="9"/>
      <c r="F180" s="9"/>
      <c r="G180" s="28">
        <v>5.0443E8</v>
      </c>
      <c r="H180" s="59" t="str">
        <f t="shared" si="1"/>
        <v>Castillo, Sheri</v>
      </c>
      <c r="I180" s="9" t="str">
        <f t="shared" si="2"/>
        <v>=INDEX(A:A,MATCH(G180,C:C,0))</v>
      </c>
      <c r="J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 t="s">
        <v>1084</v>
      </c>
      <c r="B181" s="59">
        <v>119570.0</v>
      </c>
      <c r="C181" s="28">
        <v>8.1571E8</v>
      </c>
      <c r="D181" s="9"/>
      <c r="E181" s="9"/>
      <c r="F181" s="9"/>
      <c r="G181" s="28">
        <v>5.4722E8</v>
      </c>
      <c r="H181" s="59" t="str">
        <f t="shared" si="1"/>
        <v>Holmes, Tito</v>
      </c>
      <c r="I181" s="9" t="str">
        <f t="shared" si="2"/>
        <v>=INDEX(A:A,MATCH(G181,C:C,0))</v>
      </c>
      <c r="J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 t="s">
        <v>1085</v>
      </c>
      <c r="B182" s="59">
        <v>100982.0</v>
      </c>
      <c r="C182" s="28">
        <v>8.3562E8</v>
      </c>
      <c r="D182" s="9"/>
      <c r="E182" s="9"/>
      <c r="F182" s="9"/>
      <c r="G182" s="28">
        <v>7.76007225E8</v>
      </c>
      <c r="H182" s="59" t="str">
        <f t="shared" si="1"/>
        <v>Rich, Brent</v>
      </c>
      <c r="I182" s="9" t="str">
        <f t="shared" si="2"/>
        <v>=INDEX(A:A,MATCH(G182,C:C,0))</v>
      </c>
      <c r="J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 t="s">
        <v>1086</v>
      </c>
      <c r="B183" s="59">
        <v>88487.0</v>
      </c>
      <c r="C183" s="28">
        <v>1.60008206E8</v>
      </c>
      <c r="D183" s="9"/>
      <c r="E183" s="9"/>
      <c r="F183" s="9"/>
      <c r="G183" s="28">
        <v>2.7728E8</v>
      </c>
      <c r="H183" s="59" t="str">
        <f t="shared" si="1"/>
        <v>Black, Cliff</v>
      </c>
      <c r="I183" s="9" t="str">
        <f t="shared" si="2"/>
        <v>=INDEX(A:A,MATCH(G183,C:C,0))</v>
      </c>
      <c r="J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 t="s">
        <v>1087</v>
      </c>
      <c r="B184" s="59">
        <v>67588.0</v>
      </c>
      <c r="C184" s="28">
        <v>6.1191E8</v>
      </c>
      <c r="D184" s="9"/>
      <c r="E184" s="9"/>
      <c r="F184" s="9"/>
      <c r="G184" s="28">
        <v>4.24006871E8</v>
      </c>
      <c r="H184" s="59" t="str">
        <f t="shared" si="1"/>
        <v>Abbott, James</v>
      </c>
      <c r="I184" s="9" t="str">
        <f t="shared" si="2"/>
        <v>=INDEX(A:A,MATCH(G184,C:C,0))</v>
      </c>
      <c r="J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 t="s">
        <v>1088</v>
      </c>
      <c r="B185" s="59">
        <v>133694.0</v>
      </c>
      <c r="C185" s="28">
        <v>6.66577127E8</v>
      </c>
      <c r="D185" s="9"/>
      <c r="E185" s="9"/>
      <c r="F185" s="9"/>
      <c r="G185" s="28">
        <v>6.24008324E8</v>
      </c>
      <c r="H185" s="59" t="str">
        <f t="shared" si="1"/>
        <v>Knight, Denise</v>
      </c>
      <c r="I185" s="9" t="str">
        <f t="shared" si="2"/>
        <v>=INDEX(A:A,MATCH(G185,C:C,0))</v>
      </c>
      <c r="J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 t="s">
        <v>1089</v>
      </c>
      <c r="B186" s="59">
        <v>118669.0</v>
      </c>
      <c r="C186" s="28">
        <v>9.8455E8</v>
      </c>
      <c r="D186" s="9"/>
      <c r="E186" s="9"/>
      <c r="F186" s="9"/>
      <c r="G186" s="28">
        <v>3.16007805E8</v>
      </c>
      <c r="H186" s="59" t="str">
        <f t="shared" si="1"/>
        <v>Hoover, Evangeline</v>
      </c>
      <c r="I186" s="9" t="str">
        <f t="shared" si="2"/>
        <v>=INDEX(A:A,MATCH(G186,C:C,0))</v>
      </c>
      <c r="J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 t="s">
        <v>1090</v>
      </c>
      <c r="B187" s="59">
        <v>130770.0</v>
      </c>
      <c r="C187" s="28">
        <v>8.4400792E8</v>
      </c>
      <c r="D187" s="9"/>
      <c r="E187" s="9"/>
      <c r="F187" s="9"/>
      <c r="G187" s="28">
        <v>6.66317914E8</v>
      </c>
      <c r="H187" s="59" t="str">
        <f t="shared" si="1"/>
        <v>Goodman, Kuyler</v>
      </c>
      <c r="I187" s="9" t="str">
        <f t="shared" si="2"/>
        <v>=INDEX(A:A,MATCH(G187,C:C,0))</v>
      </c>
      <c r="J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 t="s">
        <v>1091</v>
      </c>
      <c r="B188" s="59">
        <v>65190.0</v>
      </c>
      <c r="C188" s="28">
        <v>8.66007568E8</v>
      </c>
      <c r="D188" s="9"/>
      <c r="E188" s="9"/>
      <c r="F188" s="9"/>
      <c r="G188" s="28">
        <v>4.83007128E8</v>
      </c>
      <c r="H188" s="59" t="str">
        <f t="shared" si="1"/>
        <v>Savage, John</v>
      </c>
      <c r="I188" s="9" t="str">
        <f t="shared" si="2"/>
        <v>=INDEX(A:A,MATCH(G188,C:C,0))</v>
      </c>
      <c r="J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 t="s">
        <v>1092</v>
      </c>
      <c r="B189" s="59">
        <v>44962.0</v>
      </c>
      <c r="C189" s="28">
        <v>3.488E8</v>
      </c>
      <c r="D189" s="9"/>
      <c r="E189" s="9"/>
      <c r="F189" s="9"/>
      <c r="G189" s="28">
        <v>2.05002382E8</v>
      </c>
      <c r="H189" s="59" t="str">
        <f t="shared" si="1"/>
        <v>Simon, Sheila</v>
      </c>
      <c r="I189" s="9" t="str">
        <f t="shared" si="2"/>
        <v>=INDEX(A:A,MATCH(G189,C:C,0))</v>
      </c>
      <c r="J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 t="s">
        <v>1093</v>
      </c>
      <c r="B190" s="59">
        <v>57461.0</v>
      </c>
      <c r="C190" s="28">
        <v>8.71007139E8</v>
      </c>
      <c r="D190" s="9"/>
      <c r="E190" s="9"/>
      <c r="F190" s="9"/>
      <c r="G190" s="28">
        <v>4.0869E8</v>
      </c>
      <c r="H190" s="59" t="str">
        <f t="shared" si="1"/>
        <v>Kelley, Nancy</v>
      </c>
      <c r="I190" s="9" t="str">
        <f t="shared" si="2"/>
        <v>=INDEX(A:A,MATCH(G190,C:C,0))</v>
      </c>
      <c r="J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 t="s">
        <v>1094</v>
      </c>
      <c r="B191" s="59">
        <v>65903.0</v>
      </c>
      <c r="C191" s="28">
        <v>6.5900697E8</v>
      </c>
      <c r="D191" s="9"/>
      <c r="E191" s="9"/>
      <c r="F191" s="9"/>
      <c r="G191" s="28">
        <v>6.66853155E8</v>
      </c>
      <c r="H191" s="59" t="str">
        <f t="shared" si="1"/>
        <v>Sherman, Karin</v>
      </c>
      <c r="I191" s="9" t="str">
        <f t="shared" si="2"/>
        <v>=INDEX(A:A,MATCH(G191,C:C,0))</v>
      </c>
      <c r="J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 t="s">
        <v>1095</v>
      </c>
      <c r="B192" s="59">
        <v>66749.0</v>
      </c>
      <c r="C192" s="28">
        <v>4.0636E8</v>
      </c>
      <c r="D192" s="9"/>
      <c r="E192" s="9"/>
      <c r="F192" s="9"/>
      <c r="G192" s="28">
        <v>1.27002002E8</v>
      </c>
      <c r="H192" s="59" t="str">
        <f t="shared" si="1"/>
        <v>Chapman, Jessica</v>
      </c>
      <c r="I192" s="9" t="str">
        <f t="shared" si="2"/>
        <v>=INDEX(A:A,MATCH(G192,C:C,0))</v>
      </c>
      <c r="J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 t="s">
        <v>1096</v>
      </c>
      <c r="B193" s="59">
        <v>106251.0</v>
      </c>
      <c r="C193" s="28">
        <v>6.69003183E8</v>
      </c>
      <c r="D193" s="9"/>
      <c r="E193" s="9"/>
      <c r="F193" s="9"/>
      <c r="G193" s="28">
        <v>6.66681263E8</v>
      </c>
      <c r="H193" s="59" t="str">
        <f t="shared" si="1"/>
        <v>Frost, Adam</v>
      </c>
      <c r="I193" s="9" t="str">
        <f t="shared" si="2"/>
        <v>=INDEX(A:A,MATCH(G193,C:C,0))</v>
      </c>
      <c r="J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 t="s">
        <v>1097</v>
      </c>
      <c r="B194" s="59">
        <v>105289.0</v>
      </c>
      <c r="C194" s="28">
        <v>9.8700567E8</v>
      </c>
      <c r="D194" s="9"/>
      <c r="E194" s="9"/>
      <c r="F194" s="9"/>
      <c r="G194" s="28">
        <v>1.94004183E8</v>
      </c>
      <c r="H194" s="59" t="str">
        <f t="shared" si="1"/>
        <v>Decker, Amy</v>
      </c>
      <c r="I194" s="9" t="str">
        <f t="shared" si="2"/>
        <v>=INDEX(A:A,MATCH(G194,C:C,0))</v>
      </c>
      <c r="J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 t="s">
        <v>1098</v>
      </c>
      <c r="B195" s="59">
        <v>51091.0</v>
      </c>
      <c r="C195" s="28">
        <v>2.9366E8</v>
      </c>
      <c r="D195" s="9"/>
      <c r="E195" s="9"/>
      <c r="F195" s="9"/>
      <c r="G195" s="28">
        <v>9.24001772E8</v>
      </c>
      <c r="H195" s="59" t="str">
        <f t="shared" si="1"/>
        <v>Thompson, John</v>
      </c>
      <c r="I195" s="9" t="str">
        <f t="shared" si="2"/>
        <v>=INDEX(A:A,MATCH(G195,C:C,0))</v>
      </c>
      <c r="J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 t="s">
        <v>1099</v>
      </c>
      <c r="B196" s="59">
        <v>104941.0</v>
      </c>
      <c r="C196" s="28">
        <v>3.0065E8</v>
      </c>
      <c r="D196" s="9"/>
      <c r="E196" s="9"/>
      <c r="F196" s="9"/>
      <c r="G196" s="28">
        <v>6.45003465E8</v>
      </c>
      <c r="H196" s="59" t="str">
        <f t="shared" si="1"/>
        <v>Weiss, Marisa</v>
      </c>
      <c r="I196" s="9" t="str">
        <f t="shared" si="2"/>
        <v>=INDEX(A:A,MATCH(G196,C:C,0))</v>
      </c>
      <c r="J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 t="s">
        <v>1100</v>
      </c>
      <c r="B197" s="59">
        <v>119559.0</v>
      </c>
      <c r="C197" s="28">
        <v>6.5697E8</v>
      </c>
      <c r="D197" s="9"/>
      <c r="E197" s="9"/>
      <c r="F197" s="9"/>
      <c r="G197" s="28">
        <v>7.7257E8</v>
      </c>
      <c r="H197" s="59" t="str">
        <f t="shared" si="1"/>
        <v>Morse, Michael</v>
      </c>
      <c r="I197" s="9" t="str">
        <f t="shared" si="2"/>
        <v>=INDEX(A:A,MATCH(G197,C:C,0))</v>
      </c>
      <c r="J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 t="s">
        <v>1101</v>
      </c>
      <c r="B198" s="59">
        <v>56238.0</v>
      </c>
      <c r="C198" s="28">
        <v>8.75007511E8</v>
      </c>
      <c r="D198" s="9"/>
      <c r="E198" s="9"/>
      <c r="F198" s="9"/>
      <c r="G198" s="28">
        <v>4.52008083E8</v>
      </c>
      <c r="H198" s="59" t="str">
        <f t="shared" si="1"/>
        <v>Roberson, Eileen</v>
      </c>
      <c r="I198" s="9" t="str">
        <f t="shared" si="2"/>
        <v>=INDEX(A:A,MATCH(G198,C:C,0))</v>
      </c>
      <c r="J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 t="s">
        <v>1102</v>
      </c>
      <c r="B199" s="59">
        <v>80579.0</v>
      </c>
      <c r="C199" s="28">
        <v>9.69003167E8</v>
      </c>
      <c r="D199" s="9"/>
      <c r="E199" s="9"/>
      <c r="F199" s="9"/>
      <c r="G199" s="28">
        <v>5.08009435E8</v>
      </c>
      <c r="H199" s="59" t="str">
        <f t="shared" si="1"/>
        <v>Deleon, Jaquelyn</v>
      </c>
      <c r="I199" s="9" t="str">
        <f t="shared" si="2"/>
        <v>=INDEX(A:A,MATCH(G199,C:C,0))</v>
      </c>
      <c r="J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 t="s">
        <v>1103</v>
      </c>
      <c r="B200" s="59">
        <v>62527.0</v>
      </c>
      <c r="C200" s="28">
        <v>6.66955144E8</v>
      </c>
      <c r="D200" s="9"/>
      <c r="E200" s="9"/>
      <c r="F200" s="9"/>
      <c r="G200" s="28">
        <v>6.66674995E8</v>
      </c>
      <c r="H200" s="59" t="str">
        <f t="shared" si="1"/>
        <v>Cain, Lon</v>
      </c>
      <c r="I200" s="9" t="str">
        <f t="shared" si="2"/>
        <v>=INDEX(A:A,MATCH(G200,C:C,0))</v>
      </c>
      <c r="J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 t="s">
        <v>1104</v>
      </c>
      <c r="B201" s="59">
        <v>89381.0</v>
      </c>
      <c r="C201" s="28">
        <v>5.1355E8</v>
      </c>
      <c r="D201" s="9"/>
      <c r="E201" s="9"/>
      <c r="F201" s="9"/>
      <c r="G201" s="28">
        <v>1.3255E8</v>
      </c>
      <c r="H201" s="59" t="str">
        <f t="shared" si="1"/>
        <v>Jones, John</v>
      </c>
      <c r="I201" s="9" t="str">
        <f t="shared" si="2"/>
        <v>=INDEX(A:A,MATCH(G201,C:C,0))</v>
      </c>
      <c r="J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 t="s">
        <v>1105</v>
      </c>
      <c r="B202" s="59">
        <v>107934.0</v>
      </c>
      <c r="C202" s="28">
        <v>9.05006127E8</v>
      </c>
      <c r="D202" s="9"/>
      <c r="E202" s="9"/>
      <c r="F202" s="9"/>
      <c r="G202" s="28">
        <v>9.0300325E8</v>
      </c>
      <c r="H202" s="59" t="str">
        <f t="shared" si="1"/>
        <v>Blackburn, Kathryn</v>
      </c>
      <c r="I202" s="9" t="str">
        <f t="shared" si="2"/>
        <v>=INDEX(A:A,MATCH(G202,C:C,0))</v>
      </c>
      <c r="J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 t="s">
        <v>1106</v>
      </c>
      <c r="B203" s="59">
        <v>125033.0</v>
      </c>
      <c r="C203" s="28">
        <v>4.2500242E8</v>
      </c>
      <c r="D203" s="9"/>
      <c r="E203" s="9"/>
      <c r="F203" s="9"/>
      <c r="G203" s="28">
        <v>8.37001186E8</v>
      </c>
      <c r="H203" s="59" t="str">
        <f t="shared" si="1"/>
        <v>Arnold, Cole</v>
      </c>
      <c r="I203" s="9" t="str">
        <f t="shared" si="2"/>
        <v>=INDEX(A:A,MATCH(G203,C:C,0))</v>
      </c>
      <c r="J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 t="s">
        <v>1107</v>
      </c>
      <c r="B204" s="59">
        <v>44214.0</v>
      </c>
      <c r="C204" s="28">
        <v>1.30003777E8</v>
      </c>
      <c r="D204" s="9"/>
      <c r="E204" s="9"/>
      <c r="F204" s="9"/>
      <c r="G204" s="28">
        <v>6.66433517E8</v>
      </c>
      <c r="H204" s="59" t="str">
        <f t="shared" si="1"/>
        <v>Powers, Tia</v>
      </c>
      <c r="I204" s="9" t="str">
        <f t="shared" si="2"/>
        <v>=INDEX(A:A,MATCH(G204,C:C,0))</v>
      </c>
      <c r="J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 t="s">
        <v>1108</v>
      </c>
      <c r="B205" s="59">
        <v>104495.0</v>
      </c>
      <c r="C205" s="28">
        <v>6.45003465E8</v>
      </c>
      <c r="D205" s="9"/>
      <c r="E205" s="9"/>
      <c r="F205" s="9"/>
      <c r="G205" s="28">
        <v>3.55008206E8</v>
      </c>
      <c r="H205" s="59" t="str">
        <f t="shared" si="1"/>
        <v>Mitchell, Shannon</v>
      </c>
      <c r="I205" s="9" t="str">
        <f t="shared" si="2"/>
        <v>=INDEX(A:A,MATCH(G205,C:C,0))</v>
      </c>
      <c r="J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 t="s">
        <v>1109</v>
      </c>
      <c r="B206" s="59">
        <v>116792.0</v>
      </c>
      <c r="C206" s="28">
        <v>6.0900289E8</v>
      </c>
      <c r="D206" s="9"/>
      <c r="E206" s="9"/>
      <c r="F206" s="9"/>
      <c r="G206" s="28">
        <v>6.81002081E8</v>
      </c>
      <c r="H206" s="59" t="str">
        <f t="shared" si="1"/>
        <v>Randall, Yvonne</v>
      </c>
      <c r="I206" s="9" t="str">
        <f t="shared" si="2"/>
        <v>=INDEX(A:A,MATCH(G206,C:C,0))</v>
      </c>
      <c r="J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 t="s">
        <v>1110</v>
      </c>
      <c r="B207" s="59">
        <v>119349.0</v>
      </c>
      <c r="C207" s="28">
        <v>3.09006792E8</v>
      </c>
      <c r="D207" s="9"/>
      <c r="E207" s="9"/>
      <c r="F207" s="9"/>
      <c r="G207" s="28">
        <v>6.66171776E8</v>
      </c>
      <c r="H207" s="59" t="str">
        <f t="shared" si="1"/>
        <v>Taylor, Hector</v>
      </c>
      <c r="I207" s="9" t="str">
        <f t="shared" si="2"/>
        <v>=INDEX(A:A,MATCH(G207,C:C,0))</v>
      </c>
      <c r="J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 t="s">
        <v>1111</v>
      </c>
      <c r="B208" s="59">
        <v>122364.0</v>
      </c>
      <c r="C208" s="28">
        <v>8.31005923E8</v>
      </c>
      <c r="D208" s="9"/>
      <c r="E208" s="9"/>
      <c r="F208" s="9"/>
      <c r="G208" s="28">
        <v>1.8513E8</v>
      </c>
      <c r="H208" s="59" t="str">
        <f t="shared" si="1"/>
        <v>Humphrey, Andrew</v>
      </c>
      <c r="I208" s="9" t="str">
        <f t="shared" si="2"/>
        <v>=INDEX(A:A,MATCH(G208,C:C,0))</v>
      </c>
      <c r="J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 t="s">
        <v>1112</v>
      </c>
      <c r="B209" s="59">
        <v>80122.0</v>
      </c>
      <c r="C209" s="28">
        <v>1.8513E8</v>
      </c>
      <c r="D209" s="9"/>
      <c r="E209" s="9"/>
      <c r="F209" s="9"/>
      <c r="G209" s="28">
        <v>7.72009912E8</v>
      </c>
      <c r="H209" s="59" t="str">
        <f t="shared" si="1"/>
        <v>Shelton, Donna</v>
      </c>
      <c r="I209" s="9" t="str">
        <f t="shared" si="2"/>
        <v>=INDEX(A:A,MATCH(G209,C:C,0))</v>
      </c>
      <c r="J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 t="s">
        <v>1113</v>
      </c>
      <c r="B210" s="59">
        <v>75499.0</v>
      </c>
      <c r="C210" s="28">
        <v>6.98003928E8</v>
      </c>
      <c r="D210" s="9"/>
      <c r="E210" s="9"/>
      <c r="F210" s="9"/>
      <c r="G210" s="28">
        <v>2.17002377E8</v>
      </c>
      <c r="H210" s="59" t="str">
        <f t="shared" si="1"/>
        <v>Best, Lara</v>
      </c>
      <c r="I210" s="9" t="str">
        <f t="shared" si="2"/>
        <v>=INDEX(A:A,MATCH(G210,C:C,0))</v>
      </c>
      <c r="J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 t="s">
        <v>1114</v>
      </c>
      <c r="B211" s="59">
        <v>132049.0</v>
      </c>
      <c r="C211" s="28">
        <v>6.00007694E8</v>
      </c>
      <c r="D211" s="9"/>
      <c r="E211" s="9"/>
      <c r="F211" s="9"/>
      <c r="G211" s="28">
        <v>3.42006006E8</v>
      </c>
      <c r="H211" s="59" t="str">
        <f t="shared" si="1"/>
        <v>Boyd, Debra</v>
      </c>
      <c r="I211" s="9" t="str">
        <f t="shared" si="2"/>
        <v>=INDEX(A:A,MATCH(G211,C:C,0))</v>
      </c>
      <c r="J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 t="s">
        <v>1115</v>
      </c>
      <c r="B212" s="59">
        <v>81157.0</v>
      </c>
      <c r="C212" s="28">
        <v>5.15007466E8</v>
      </c>
      <c r="D212" s="9"/>
      <c r="E212" s="9"/>
      <c r="F212" s="9"/>
      <c r="G212" s="28">
        <v>4.7265E8</v>
      </c>
      <c r="H212" s="59" t="str">
        <f t="shared" si="1"/>
        <v>Carey, Andrea</v>
      </c>
      <c r="I212" s="9" t="str">
        <f t="shared" si="2"/>
        <v>=INDEX(A:A,MATCH(G212,C:C,0))</v>
      </c>
      <c r="J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 t="s">
        <v>1116</v>
      </c>
      <c r="B213" s="59">
        <v>75173.0</v>
      </c>
      <c r="C213" s="28">
        <v>2.21008993E8</v>
      </c>
      <c r="D213" s="9"/>
      <c r="E213" s="9"/>
      <c r="F213" s="9"/>
      <c r="G213" s="28">
        <v>8.94002076E8</v>
      </c>
      <c r="H213" s="59" t="str">
        <f t="shared" si="1"/>
        <v>Oliver, Francisco</v>
      </c>
      <c r="I213" s="9" t="str">
        <f t="shared" si="2"/>
        <v>=INDEX(A:A,MATCH(G213,C:C,0))</v>
      </c>
      <c r="J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 t="s">
        <v>1117</v>
      </c>
      <c r="B214" s="59">
        <v>80370.0</v>
      </c>
      <c r="C214" s="28">
        <v>6.29007276E8</v>
      </c>
      <c r="D214" s="9"/>
      <c r="E214" s="9"/>
      <c r="F214" s="9"/>
      <c r="G214" s="28">
        <v>4.75006839E8</v>
      </c>
      <c r="H214" s="59" t="str">
        <f t="shared" si="1"/>
        <v>Dorsey, Matthew</v>
      </c>
      <c r="I214" s="9" t="str">
        <f t="shared" si="2"/>
        <v>=INDEX(A:A,MATCH(G214,C:C,0))</v>
      </c>
      <c r="J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 t="s">
        <v>1118</v>
      </c>
      <c r="B215" s="59">
        <v>79312.0</v>
      </c>
      <c r="C215" s="28">
        <v>6.30002592E8</v>
      </c>
      <c r="D215" s="9"/>
      <c r="E215" s="9"/>
      <c r="F215" s="9"/>
      <c r="G215" s="28">
        <v>7.1100601E8</v>
      </c>
      <c r="H215" s="59" t="str">
        <f t="shared" si="1"/>
        <v>Farrell, Laura</v>
      </c>
      <c r="I215" s="9" t="str">
        <f t="shared" si="2"/>
        <v>=INDEX(A:A,MATCH(G215,C:C,0))</v>
      </c>
      <c r="J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 t="s">
        <v>1119</v>
      </c>
      <c r="B216" s="59">
        <v>56201.0</v>
      </c>
      <c r="C216" s="28">
        <v>5.5244E8</v>
      </c>
      <c r="D216" s="9"/>
      <c r="E216" s="9"/>
      <c r="F216" s="9"/>
      <c r="G216" s="28">
        <v>4.1195E8</v>
      </c>
      <c r="H216" s="59" t="str">
        <f t="shared" si="1"/>
        <v>Goodman, Saul</v>
      </c>
      <c r="I216" s="9" t="str">
        <f t="shared" si="2"/>
        <v>=INDEX(A:A,MATCH(G216,C:C,0))</v>
      </c>
      <c r="J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 t="s">
        <v>1120</v>
      </c>
      <c r="B217" s="59">
        <v>77638.0</v>
      </c>
      <c r="C217" s="28">
        <v>3.23002808E8</v>
      </c>
      <c r="D217" s="9"/>
      <c r="E217" s="9"/>
      <c r="F217" s="9"/>
      <c r="G217" s="28">
        <v>6.66202015E8</v>
      </c>
      <c r="H217" s="59" t="str">
        <f t="shared" si="1"/>
        <v>Johnson, Mary Jo</v>
      </c>
      <c r="I217" s="9" t="str">
        <f t="shared" si="2"/>
        <v>=INDEX(A:A,MATCH(G217,C:C,0))</v>
      </c>
      <c r="J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 t="s">
        <v>1121</v>
      </c>
      <c r="B218" s="59">
        <v>43487.0</v>
      </c>
      <c r="C218" s="28">
        <v>2.64001498E8</v>
      </c>
      <c r="D218" s="9"/>
      <c r="E218" s="9"/>
      <c r="F218" s="9"/>
      <c r="G218" s="28">
        <v>7.9881E8</v>
      </c>
      <c r="H218" s="59" t="str">
        <f t="shared" si="1"/>
        <v>Garza, Anthony</v>
      </c>
      <c r="I218" s="9" t="str">
        <f t="shared" si="2"/>
        <v>=INDEX(A:A,MATCH(G218,C:C,0))</v>
      </c>
      <c r="J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 t="s">
        <v>1122</v>
      </c>
      <c r="B219" s="59">
        <v>116775.0</v>
      </c>
      <c r="C219" s="28">
        <v>7.6765E8</v>
      </c>
      <c r="D219" s="9"/>
      <c r="E219" s="9"/>
      <c r="F219" s="9"/>
      <c r="G219" s="28">
        <v>6.00004962E8</v>
      </c>
      <c r="H219" s="59" t="str">
        <f t="shared" si="1"/>
        <v>King, Taslim</v>
      </c>
      <c r="I219" s="9" t="str">
        <f t="shared" si="2"/>
        <v>=INDEX(A:A,MATCH(G219,C:C,0))</v>
      </c>
      <c r="J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 t="s">
        <v>1123</v>
      </c>
      <c r="B220" s="59">
        <v>78703.0</v>
      </c>
      <c r="C220" s="28">
        <v>2.17006578E8</v>
      </c>
      <c r="D220" s="9"/>
      <c r="E220" s="9"/>
      <c r="F220" s="9"/>
      <c r="G220" s="28">
        <v>7.60003261E8</v>
      </c>
      <c r="H220" s="59" t="str">
        <f t="shared" si="1"/>
        <v>Miranda, Elena</v>
      </c>
      <c r="I220" s="9" t="str">
        <f t="shared" si="2"/>
        <v>=INDEX(A:A,MATCH(G220,C:C,0))</v>
      </c>
      <c r="J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 t="s">
        <v>1124</v>
      </c>
      <c r="B221" s="59">
        <v>97272.0</v>
      </c>
      <c r="C221" s="28">
        <v>9.5496E8</v>
      </c>
      <c r="D221" s="9"/>
      <c r="E221" s="9"/>
      <c r="F221" s="9"/>
      <c r="G221" s="28">
        <v>6.12004095E8</v>
      </c>
      <c r="H221" s="59" t="str">
        <f t="shared" si="1"/>
        <v>Daniel, Robert</v>
      </c>
      <c r="I221" s="9" t="str">
        <f t="shared" si="2"/>
        <v>=INDEX(A:A,MATCH(G221,C:C,0))</v>
      </c>
      <c r="J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 t="s">
        <v>1125</v>
      </c>
      <c r="B222" s="59">
        <v>54033.0</v>
      </c>
      <c r="C222" s="28">
        <v>6.66434384E8</v>
      </c>
      <c r="D222" s="9"/>
      <c r="E222" s="9"/>
      <c r="F222" s="9"/>
      <c r="G222" s="28">
        <v>4.82009729E8</v>
      </c>
      <c r="H222" s="59" t="str">
        <f t="shared" si="1"/>
        <v>Patrick, Wendy</v>
      </c>
      <c r="I222" s="9" t="str">
        <f t="shared" si="2"/>
        <v>=INDEX(A:A,MATCH(G222,C:C,0))</v>
      </c>
      <c r="J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 t="s">
        <v>1126</v>
      </c>
      <c r="B223" s="59">
        <v>106544.0</v>
      </c>
      <c r="C223" s="28">
        <v>3.1814E8</v>
      </c>
      <c r="D223" s="9"/>
      <c r="E223" s="9"/>
      <c r="F223" s="9"/>
      <c r="G223" s="28">
        <v>9.0462E8</v>
      </c>
      <c r="H223" s="59" t="str">
        <f t="shared" si="1"/>
        <v>Francis, Todd</v>
      </c>
      <c r="I223" s="9" t="str">
        <f t="shared" si="2"/>
        <v>=INDEX(A:A,MATCH(G223,C:C,0))</v>
      </c>
      <c r="J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 t="s">
        <v>1127</v>
      </c>
      <c r="B224" s="59">
        <v>78715.0</v>
      </c>
      <c r="C224" s="28">
        <v>8.32005968E8</v>
      </c>
      <c r="D224" s="9"/>
      <c r="E224" s="9"/>
      <c r="F224" s="9"/>
      <c r="G224" s="28">
        <v>8.5017E8</v>
      </c>
      <c r="H224" s="59" t="str">
        <f t="shared" si="1"/>
        <v>York, Steven</v>
      </c>
      <c r="I224" s="9" t="str">
        <f t="shared" si="2"/>
        <v>=INDEX(A:A,MATCH(G224,C:C,0))</v>
      </c>
      <c r="J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 t="s">
        <v>1128</v>
      </c>
      <c r="B225" s="59">
        <v>118172.0</v>
      </c>
      <c r="C225" s="28">
        <v>3.80002825E8</v>
      </c>
      <c r="D225" s="9"/>
      <c r="E225" s="9"/>
      <c r="F225" s="9"/>
      <c r="G225" s="28">
        <v>5.143E8</v>
      </c>
      <c r="H225" s="59" t="str">
        <f t="shared" si="1"/>
        <v>Massey, Mark</v>
      </c>
      <c r="I225" s="9" t="str">
        <f t="shared" si="2"/>
        <v>=INDEX(A:A,MATCH(G225,C:C,0))</v>
      </c>
      <c r="J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 t="s">
        <v>1129</v>
      </c>
      <c r="B226" s="59">
        <v>104911.0</v>
      </c>
      <c r="C226" s="28">
        <v>1.7931E8</v>
      </c>
      <c r="D226" s="9"/>
      <c r="E226" s="9"/>
      <c r="F226" s="9"/>
      <c r="G226" s="28">
        <v>4.0636E8</v>
      </c>
      <c r="H226" s="59" t="str">
        <f t="shared" si="1"/>
        <v>Whitaker, Jessica</v>
      </c>
      <c r="I226" s="9" t="str">
        <f t="shared" si="2"/>
        <v>=INDEX(A:A,MATCH(G226,C:C,0))</v>
      </c>
      <c r="J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 t="s">
        <v>1130</v>
      </c>
      <c r="B227" s="59">
        <v>121089.0</v>
      </c>
      <c r="C227" s="28">
        <v>3.7055E8</v>
      </c>
      <c r="D227" s="9"/>
      <c r="E227" s="9"/>
      <c r="F227" s="9"/>
      <c r="G227" s="28">
        <v>6.66546693E8</v>
      </c>
      <c r="H227" s="59" t="str">
        <f t="shared" si="1"/>
        <v>Byrd, Asa</v>
      </c>
      <c r="I227" s="9" t="str">
        <f t="shared" si="2"/>
        <v>=INDEX(A:A,MATCH(G227,C:C,0))</v>
      </c>
      <c r="J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 t="s">
        <v>1131</v>
      </c>
      <c r="B228" s="59">
        <v>96002.0</v>
      </c>
      <c r="C228" s="28">
        <v>2.14001227E8</v>
      </c>
      <c r="D228" s="9"/>
      <c r="E228" s="9"/>
      <c r="F228" s="9"/>
      <c r="G228" s="28">
        <v>9.8455E8</v>
      </c>
      <c r="H228" s="59" t="str">
        <f t="shared" si="1"/>
        <v>House, Paul</v>
      </c>
      <c r="I228" s="9" t="str">
        <f t="shared" si="2"/>
        <v>=INDEX(A:A,MATCH(G228,C:C,0))</v>
      </c>
      <c r="J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 t="s">
        <v>1132</v>
      </c>
      <c r="B229" s="59">
        <v>65193.0</v>
      </c>
      <c r="C229" s="28">
        <v>2.0949E8</v>
      </c>
      <c r="D229" s="9"/>
      <c r="E229" s="9"/>
      <c r="F229" s="9"/>
      <c r="G229" s="28">
        <v>7.07001618E8</v>
      </c>
      <c r="H229" s="59" t="str">
        <f t="shared" si="1"/>
        <v>Wells, Carlos</v>
      </c>
      <c r="I229" s="9" t="str">
        <f t="shared" si="2"/>
        <v>=INDEX(A:A,MATCH(G229,C:C,0))</v>
      </c>
      <c r="J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 t="s">
        <v>1133</v>
      </c>
      <c r="B230" s="59">
        <v>125916.0</v>
      </c>
      <c r="C230" s="28">
        <v>4.3100448E8</v>
      </c>
      <c r="D230" s="9"/>
      <c r="E230" s="9"/>
      <c r="F230" s="9"/>
      <c r="G230" s="28">
        <v>8.71007139E8</v>
      </c>
      <c r="H230" s="59" t="str">
        <f t="shared" si="1"/>
        <v>Golden, Christine</v>
      </c>
      <c r="I230" s="9" t="str">
        <f t="shared" si="2"/>
        <v>=INDEX(A:A,MATCH(G230,C:C,0))</v>
      </c>
      <c r="J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 t="s">
        <v>1134</v>
      </c>
      <c r="B231" s="59">
        <v>58183.0</v>
      </c>
      <c r="C231" s="28">
        <v>7.235E8</v>
      </c>
      <c r="D231" s="9"/>
      <c r="E231" s="9"/>
      <c r="F231" s="9"/>
      <c r="G231" s="28">
        <v>6.66188336E8</v>
      </c>
      <c r="H231" s="59" t="str">
        <f t="shared" si="1"/>
        <v>Houston, Mark</v>
      </c>
      <c r="I231" s="9" t="str">
        <f t="shared" si="2"/>
        <v>=INDEX(A:A,MATCH(G231,C:C,0))</v>
      </c>
      <c r="J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 t="s">
        <v>1135</v>
      </c>
      <c r="B232" s="59">
        <v>49722.0</v>
      </c>
      <c r="C232" s="28">
        <v>6.40005085E8</v>
      </c>
      <c r="D232" s="9"/>
      <c r="E232" s="9"/>
      <c r="F232" s="9"/>
      <c r="G232" s="9"/>
      <c r="H232" s="9"/>
      <c r="I232" s="9"/>
      <c r="J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 t="s">
        <v>1136</v>
      </c>
      <c r="B233" s="59">
        <v>81340.0</v>
      </c>
      <c r="C233" s="28">
        <v>5.24004916E8</v>
      </c>
      <c r="D233" s="9"/>
      <c r="E233" s="9"/>
      <c r="F233" s="9"/>
      <c r="G233" s="9"/>
      <c r="H233" s="9"/>
      <c r="I233" s="9"/>
      <c r="J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 t="s">
        <v>1137</v>
      </c>
      <c r="B234" s="59">
        <v>126380.0</v>
      </c>
      <c r="C234" s="28">
        <v>4.59003486E8</v>
      </c>
      <c r="D234" s="9"/>
      <c r="E234" s="9"/>
      <c r="F234" s="9"/>
      <c r="G234" s="9"/>
      <c r="H234" s="9"/>
      <c r="I234" s="9"/>
      <c r="J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 t="s">
        <v>1138</v>
      </c>
      <c r="B235" s="59">
        <v>125775.0</v>
      </c>
      <c r="C235" s="28">
        <v>3.0335E8</v>
      </c>
      <c r="D235" s="9"/>
      <c r="E235" s="9"/>
      <c r="F235" s="9"/>
      <c r="G235" s="9"/>
      <c r="H235" s="9"/>
      <c r="I235" s="9"/>
      <c r="J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 t="s">
        <v>1139</v>
      </c>
      <c r="B236" s="59">
        <v>110160.0</v>
      </c>
      <c r="C236" s="28">
        <v>2.8382E8</v>
      </c>
      <c r="D236" s="9"/>
      <c r="E236" s="9"/>
      <c r="F236" s="9"/>
      <c r="G236" s="9"/>
      <c r="H236" s="9"/>
      <c r="I236" s="9"/>
      <c r="J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 t="s">
        <v>1140</v>
      </c>
      <c r="B237" s="59">
        <v>61036.0</v>
      </c>
      <c r="C237" s="28">
        <v>2.64001942E8</v>
      </c>
      <c r="D237" s="9"/>
      <c r="E237" s="9"/>
      <c r="F237" s="9"/>
      <c r="G237" s="9"/>
      <c r="H237" s="9"/>
      <c r="I237" s="9"/>
      <c r="J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 t="s">
        <v>1141</v>
      </c>
      <c r="B238" s="59">
        <v>105632.0</v>
      </c>
      <c r="C238" s="28">
        <v>2.26008126E8</v>
      </c>
      <c r="D238" s="9"/>
      <c r="E238" s="9"/>
      <c r="F238" s="9"/>
      <c r="G238" s="9"/>
      <c r="H238" s="9"/>
      <c r="I238" s="9"/>
      <c r="J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 t="s">
        <v>1142</v>
      </c>
      <c r="B239" s="59">
        <v>99339.0</v>
      </c>
      <c r="C239" s="28">
        <v>6.66364177E8</v>
      </c>
      <c r="D239" s="9"/>
      <c r="E239" s="9"/>
      <c r="F239" s="9"/>
      <c r="G239" s="9"/>
      <c r="H239" s="9"/>
      <c r="I239" s="9"/>
      <c r="J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 t="s">
        <v>1143</v>
      </c>
      <c r="B240" s="59">
        <v>65738.0</v>
      </c>
      <c r="C240" s="28">
        <v>1.4591E8</v>
      </c>
      <c r="D240" s="9"/>
      <c r="E240" s="9"/>
      <c r="F240" s="9"/>
      <c r="G240" s="9"/>
      <c r="H240" s="9"/>
      <c r="I240" s="9"/>
      <c r="J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 t="s">
        <v>1144</v>
      </c>
      <c r="B241" s="59">
        <v>111151.0</v>
      </c>
      <c r="C241" s="28">
        <v>2.25005715E8</v>
      </c>
      <c r="D241" s="9"/>
      <c r="E241" s="9"/>
      <c r="F241" s="9"/>
      <c r="G241" s="9"/>
      <c r="H241" s="9"/>
      <c r="I241" s="9"/>
      <c r="J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 t="s">
        <v>1145</v>
      </c>
      <c r="B242" s="59">
        <v>65709.0</v>
      </c>
      <c r="C242" s="28">
        <v>6.1579E8</v>
      </c>
      <c r="D242" s="9"/>
      <c r="E242" s="9"/>
      <c r="F242" s="9"/>
      <c r="G242" s="9"/>
      <c r="H242" s="9"/>
      <c r="I242" s="9"/>
      <c r="J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 t="s">
        <v>1146</v>
      </c>
      <c r="B243" s="59">
        <v>125592.0</v>
      </c>
      <c r="C243" s="28">
        <v>7.2195E8</v>
      </c>
      <c r="D243" s="9"/>
      <c r="E243" s="9"/>
      <c r="F243" s="9"/>
      <c r="G243" s="9"/>
      <c r="H243" s="9"/>
      <c r="I243" s="9"/>
      <c r="J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 t="s">
        <v>1147</v>
      </c>
      <c r="B244" s="59">
        <v>84923.0</v>
      </c>
      <c r="C244" s="28">
        <v>7.4000599E8</v>
      </c>
      <c r="D244" s="9"/>
      <c r="E244" s="9"/>
      <c r="F244" s="9"/>
      <c r="G244" s="9"/>
      <c r="H244" s="9"/>
      <c r="I244" s="9"/>
      <c r="J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 t="s">
        <v>1148</v>
      </c>
      <c r="B245" s="59">
        <v>46843.0</v>
      </c>
      <c r="C245" s="28">
        <v>1.94004183E8</v>
      </c>
      <c r="D245" s="9"/>
      <c r="E245" s="9"/>
      <c r="F245" s="9"/>
      <c r="G245" s="9"/>
      <c r="H245" s="9"/>
      <c r="I245" s="9"/>
      <c r="J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 t="s">
        <v>1149</v>
      </c>
      <c r="B246" s="59">
        <v>83877.0</v>
      </c>
      <c r="C246" s="28">
        <v>3.5767E8</v>
      </c>
      <c r="D246" s="9"/>
      <c r="E246" s="9"/>
      <c r="F246" s="9"/>
      <c r="G246" s="9"/>
      <c r="H246" s="9"/>
      <c r="I246" s="9"/>
      <c r="J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 t="s">
        <v>1150</v>
      </c>
      <c r="B247" s="59">
        <v>53051.0</v>
      </c>
      <c r="C247" s="28">
        <v>9.3412E8</v>
      </c>
      <c r="D247" s="9"/>
      <c r="E247" s="9"/>
      <c r="F247" s="9"/>
      <c r="G247" s="9"/>
      <c r="H247" s="9"/>
      <c r="I247" s="9"/>
      <c r="J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 t="s">
        <v>1151</v>
      </c>
      <c r="B248" s="59">
        <v>83586.0</v>
      </c>
      <c r="C248" s="28">
        <v>6.41007808E8</v>
      </c>
      <c r="D248" s="9"/>
      <c r="E248" s="9"/>
      <c r="F248" s="9"/>
      <c r="G248" s="9"/>
      <c r="H248" s="9"/>
      <c r="I248" s="9"/>
      <c r="J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 t="s">
        <v>1152</v>
      </c>
      <c r="B249" s="59">
        <v>114590.0</v>
      </c>
      <c r="C249" s="28">
        <v>6.66675231E8</v>
      </c>
      <c r="D249" s="9"/>
      <c r="E249" s="9"/>
      <c r="F249" s="9"/>
      <c r="G249" s="9"/>
      <c r="H249" s="9"/>
      <c r="I249" s="9"/>
      <c r="J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 t="s">
        <v>1153</v>
      </c>
      <c r="B250" s="59">
        <v>88908.0</v>
      </c>
      <c r="C250" s="28">
        <v>3.8588E8</v>
      </c>
      <c r="D250" s="9"/>
      <c r="E250" s="9"/>
      <c r="F250" s="9"/>
      <c r="G250" s="9"/>
      <c r="H250" s="9"/>
      <c r="I250" s="9"/>
      <c r="J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 t="s">
        <v>1154</v>
      </c>
      <c r="B251" s="59">
        <v>65481.0</v>
      </c>
      <c r="C251" s="28">
        <v>9.7383E8</v>
      </c>
      <c r="D251" s="9"/>
      <c r="E251" s="9"/>
      <c r="F251" s="9"/>
      <c r="G251" s="9"/>
      <c r="H251" s="9"/>
      <c r="I251" s="9"/>
      <c r="J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 t="s">
        <v>1155</v>
      </c>
      <c r="B252" s="59">
        <v>100252.0</v>
      </c>
      <c r="C252" s="28">
        <v>6.66634704E8</v>
      </c>
      <c r="D252" s="9"/>
      <c r="E252" s="9"/>
      <c r="F252" s="9"/>
      <c r="G252" s="9"/>
      <c r="H252" s="9"/>
      <c r="I252" s="9"/>
      <c r="J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 t="s">
        <v>1156</v>
      </c>
      <c r="B253" s="59">
        <v>78088.0</v>
      </c>
      <c r="C253" s="28">
        <v>8.70006602E8</v>
      </c>
      <c r="D253" s="9"/>
      <c r="E253" s="9"/>
      <c r="F253" s="9"/>
      <c r="G253" s="9"/>
      <c r="H253" s="9"/>
      <c r="I253" s="9"/>
      <c r="J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 t="s">
        <v>1157</v>
      </c>
      <c r="B254" s="59">
        <v>102129.0</v>
      </c>
      <c r="C254" s="28">
        <v>4.2664E8</v>
      </c>
      <c r="D254" s="9"/>
      <c r="E254" s="9"/>
      <c r="F254" s="9"/>
      <c r="G254" s="9"/>
      <c r="H254" s="9"/>
      <c r="I254" s="9"/>
      <c r="J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 t="s">
        <v>1158</v>
      </c>
      <c r="B255" s="59">
        <v>110381.0</v>
      </c>
      <c r="C255" s="28">
        <v>5.4388E8</v>
      </c>
      <c r="D255" s="9"/>
      <c r="E255" s="9"/>
      <c r="F255" s="9"/>
      <c r="G255" s="9"/>
      <c r="H255" s="9"/>
      <c r="I255" s="9"/>
      <c r="J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 t="s">
        <v>1159</v>
      </c>
      <c r="B256" s="59">
        <v>53563.0</v>
      </c>
      <c r="C256" s="28">
        <v>2.15006916E8</v>
      </c>
      <c r="D256" s="9"/>
      <c r="E256" s="9"/>
      <c r="F256" s="9"/>
      <c r="G256" s="9"/>
      <c r="H256" s="9"/>
      <c r="I256" s="9"/>
      <c r="J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 t="s">
        <v>1160</v>
      </c>
      <c r="B257" s="59">
        <v>46972.0</v>
      </c>
      <c r="C257" s="28">
        <v>6.12002058E8</v>
      </c>
      <c r="D257" s="9"/>
      <c r="E257" s="9"/>
      <c r="F257" s="9"/>
      <c r="G257" s="9"/>
      <c r="H257" s="9"/>
      <c r="I257" s="9"/>
      <c r="J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 t="s">
        <v>1161</v>
      </c>
      <c r="B258" s="59">
        <v>52234.0</v>
      </c>
      <c r="C258" s="28">
        <v>1.86009837E8</v>
      </c>
      <c r="D258" s="9"/>
      <c r="E258" s="9"/>
      <c r="F258" s="9"/>
      <c r="G258" s="9"/>
      <c r="H258" s="9"/>
      <c r="I258" s="9"/>
      <c r="J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 t="s">
        <v>1162</v>
      </c>
      <c r="B259" s="59">
        <v>73621.0</v>
      </c>
      <c r="C259" s="28">
        <v>8.7159E8</v>
      </c>
      <c r="D259" s="9"/>
      <c r="E259" s="9"/>
      <c r="F259" s="9"/>
      <c r="G259" s="9"/>
      <c r="H259" s="9"/>
      <c r="I259" s="9"/>
      <c r="J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 t="s">
        <v>1163</v>
      </c>
      <c r="B260" s="59">
        <v>53031.0</v>
      </c>
      <c r="C260" s="28">
        <v>3.53009971E8</v>
      </c>
      <c r="D260" s="9"/>
      <c r="E260" s="9"/>
      <c r="F260" s="9"/>
      <c r="G260" s="9"/>
      <c r="H260" s="9"/>
      <c r="I260" s="9"/>
      <c r="J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 t="s">
        <v>1164</v>
      </c>
      <c r="B261" s="59">
        <v>102558.0</v>
      </c>
      <c r="C261" s="28">
        <v>8.74008177E8</v>
      </c>
      <c r="D261" s="9"/>
      <c r="E261" s="9"/>
      <c r="F261" s="9"/>
      <c r="G261" s="9"/>
      <c r="H261" s="9"/>
      <c r="I261" s="9"/>
      <c r="J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 t="s">
        <v>1165</v>
      </c>
      <c r="B262" s="59">
        <v>57238.0</v>
      </c>
      <c r="C262" s="28">
        <v>6.66723183E8</v>
      </c>
      <c r="D262" s="9"/>
      <c r="E262" s="9"/>
      <c r="F262" s="9"/>
      <c r="G262" s="9"/>
      <c r="H262" s="9"/>
      <c r="I262" s="9"/>
      <c r="J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 t="s">
        <v>1166</v>
      </c>
      <c r="B263" s="59">
        <v>69100.0</v>
      </c>
      <c r="C263" s="28">
        <v>9.71001832E8</v>
      </c>
      <c r="D263" s="9"/>
      <c r="E263" s="9"/>
      <c r="F263" s="9"/>
      <c r="G263" s="9"/>
      <c r="H263" s="9"/>
      <c r="I263" s="9"/>
      <c r="J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 t="s">
        <v>1167</v>
      </c>
      <c r="B264" s="59">
        <v>130985.0</v>
      </c>
      <c r="C264" s="28">
        <v>7.72009912E8</v>
      </c>
      <c r="D264" s="9"/>
      <c r="E264" s="9"/>
      <c r="F264" s="9"/>
      <c r="G264" s="9"/>
      <c r="H264" s="9"/>
      <c r="I264" s="9"/>
      <c r="J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 t="s">
        <v>1168</v>
      </c>
      <c r="B265" s="59">
        <v>108353.0</v>
      </c>
      <c r="C265" s="28">
        <v>2.73006374E8</v>
      </c>
      <c r="D265" s="9"/>
      <c r="E265" s="9"/>
      <c r="F265" s="9"/>
      <c r="G265" s="9"/>
      <c r="H265" s="9"/>
      <c r="I265" s="9"/>
      <c r="J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 t="s">
        <v>1169</v>
      </c>
      <c r="B266" s="59">
        <v>52964.0</v>
      </c>
      <c r="C266" s="28">
        <v>6.66812933E8</v>
      </c>
      <c r="D266" s="9"/>
      <c r="E266" s="9"/>
      <c r="F266" s="9"/>
      <c r="G266" s="9"/>
      <c r="H266" s="9"/>
      <c r="I266" s="9"/>
      <c r="J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 t="s">
        <v>1170</v>
      </c>
      <c r="B267" s="59">
        <v>92846.0</v>
      </c>
      <c r="C267" s="28">
        <v>6.9382E8</v>
      </c>
      <c r="D267" s="9"/>
      <c r="E267" s="9"/>
      <c r="F267" s="9"/>
      <c r="G267" s="9"/>
      <c r="H267" s="9"/>
      <c r="I267" s="9"/>
      <c r="J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 t="s">
        <v>1171</v>
      </c>
      <c r="B268" s="59">
        <v>109335.0</v>
      </c>
      <c r="C268" s="28">
        <v>9.66008542E8</v>
      </c>
      <c r="D268" s="9"/>
      <c r="E268" s="9"/>
      <c r="F268" s="9"/>
      <c r="G268" s="9"/>
      <c r="H268" s="9"/>
      <c r="I268" s="9"/>
      <c r="J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 t="s">
        <v>1172</v>
      </c>
      <c r="B269" s="59">
        <v>108004.0</v>
      </c>
      <c r="C269" s="28">
        <v>9.0599E8</v>
      </c>
      <c r="D269" s="9"/>
      <c r="E269" s="9"/>
      <c r="F269" s="9"/>
      <c r="G269" s="9"/>
      <c r="H269" s="9"/>
      <c r="I269" s="9"/>
      <c r="J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 t="s">
        <v>1173</v>
      </c>
      <c r="B270" s="59">
        <v>78247.0</v>
      </c>
      <c r="C270" s="28">
        <v>6.08006244E8</v>
      </c>
      <c r="D270" s="9"/>
      <c r="E270" s="9"/>
      <c r="F270" s="9"/>
      <c r="G270" s="9"/>
      <c r="H270" s="9"/>
      <c r="I270" s="9"/>
      <c r="J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 t="s">
        <v>1174</v>
      </c>
      <c r="B271" s="59">
        <v>87905.0</v>
      </c>
      <c r="C271" s="28">
        <v>9.9932E8</v>
      </c>
      <c r="D271" s="9"/>
      <c r="E271" s="9"/>
      <c r="F271" s="9"/>
      <c r="G271" s="9"/>
      <c r="H271" s="9"/>
      <c r="I271" s="9"/>
      <c r="J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 t="s">
        <v>1175</v>
      </c>
      <c r="B272" s="59">
        <v>85843.0</v>
      </c>
      <c r="C272" s="28">
        <v>3.7454E8</v>
      </c>
      <c r="D272" s="9"/>
      <c r="E272" s="9"/>
      <c r="F272" s="9"/>
      <c r="G272" s="9"/>
      <c r="H272" s="9"/>
      <c r="I272" s="9"/>
      <c r="J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 t="s">
        <v>1176</v>
      </c>
      <c r="B273" s="59">
        <v>86062.0</v>
      </c>
      <c r="C273" s="28">
        <v>6.92009819E8</v>
      </c>
      <c r="D273" s="9"/>
      <c r="E273" s="9"/>
      <c r="F273" s="9"/>
      <c r="G273" s="9"/>
      <c r="H273" s="9"/>
      <c r="I273" s="9"/>
      <c r="J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 t="s">
        <v>1177</v>
      </c>
      <c r="B274" s="59">
        <v>59224.0</v>
      </c>
      <c r="C274" s="28">
        <v>9.7395E8</v>
      </c>
      <c r="D274" s="9"/>
      <c r="E274" s="9"/>
      <c r="F274" s="9"/>
      <c r="G274" s="9"/>
      <c r="H274" s="9"/>
      <c r="I274" s="9"/>
      <c r="J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 t="s">
        <v>1178</v>
      </c>
      <c r="B275" s="59">
        <v>133930.0</v>
      </c>
      <c r="C275" s="28">
        <v>4.58002418E8</v>
      </c>
      <c r="D275" s="9"/>
      <c r="E275" s="9"/>
      <c r="F275" s="9"/>
      <c r="G275" s="9"/>
      <c r="H275" s="9"/>
      <c r="I275" s="9"/>
      <c r="J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 t="s">
        <v>1179</v>
      </c>
      <c r="B276" s="59">
        <v>98151.0</v>
      </c>
      <c r="C276" s="28">
        <v>8.20002964E8</v>
      </c>
      <c r="D276" s="9"/>
      <c r="E276" s="9"/>
      <c r="F276" s="9"/>
      <c r="G276" s="9"/>
      <c r="H276" s="9"/>
      <c r="I276" s="9"/>
      <c r="J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 t="s">
        <v>1180</v>
      </c>
      <c r="B277" s="59">
        <v>92352.0</v>
      </c>
      <c r="C277" s="28">
        <v>7.446E8</v>
      </c>
      <c r="D277" s="9"/>
      <c r="E277" s="9"/>
      <c r="F277" s="9"/>
      <c r="G277" s="9"/>
      <c r="H277" s="9"/>
      <c r="I277" s="9"/>
      <c r="J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 t="s">
        <v>1181</v>
      </c>
      <c r="B278" s="59">
        <v>55693.0</v>
      </c>
      <c r="C278" s="28">
        <v>9.8039E8</v>
      </c>
      <c r="D278" s="9"/>
      <c r="E278" s="9"/>
      <c r="F278" s="9"/>
      <c r="G278" s="9"/>
      <c r="H278" s="9"/>
      <c r="I278" s="9"/>
      <c r="J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 t="s">
        <v>1182</v>
      </c>
      <c r="B279" s="59">
        <v>82920.0</v>
      </c>
      <c r="C279" s="28">
        <v>6.66163077E8</v>
      </c>
      <c r="D279" s="9"/>
      <c r="E279" s="9"/>
      <c r="F279" s="9"/>
      <c r="G279" s="9"/>
      <c r="H279" s="9"/>
      <c r="I279" s="9"/>
      <c r="J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 t="s">
        <v>1183</v>
      </c>
      <c r="B280" s="59">
        <v>123860.0</v>
      </c>
      <c r="C280" s="28">
        <v>2.2282E8</v>
      </c>
      <c r="D280" s="9"/>
      <c r="E280" s="9"/>
      <c r="F280" s="9"/>
      <c r="G280" s="9"/>
      <c r="H280" s="9"/>
      <c r="I280" s="9"/>
      <c r="J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 t="s">
        <v>1184</v>
      </c>
      <c r="B281" s="59">
        <v>91730.0</v>
      </c>
      <c r="C281" s="28">
        <v>9.8913E8</v>
      </c>
      <c r="D281" s="9"/>
      <c r="E281" s="9"/>
      <c r="F281" s="9"/>
      <c r="G281" s="9"/>
      <c r="H281" s="9"/>
      <c r="I281" s="9"/>
      <c r="J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 t="s">
        <v>1185</v>
      </c>
      <c r="B282" s="59">
        <v>110046.0</v>
      </c>
      <c r="C282" s="28">
        <v>4.64001775E8</v>
      </c>
      <c r="D282" s="9"/>
      <c r="E282" s="9"/>
      <c r="F282" s="9"/>
      <c r="G282" s="9"/>
      <c r="H282" s="9"/>
      <c r="I282" s="9"/>
      <c r="J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 t="s">
        <v>1186</v>
      </c>
      <c r="B283" s="59">
        <v>89556.0</v>
      </c>
      <c r="C283" s="28">
        <v>7.63003629E8</v>
      </c>
      <c r="D283" s="9"/>
      <c r="E283" s="9"/>
      <c r="F283" s="9"/>
      <c r="G283" s="9"/>
      <c r="H283" s="9"/>
      <c r="I283" s="9"/>
      <c r="J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 t="s">
        <v>1187</v>
      </c>
      <c r="B284" s="59">
        <v>80586.0</v>
      </c>
      <c r="C284" s="28">
        <v>5.143E8</v>
      </c>
      <c r="D284" s="9"/>
      <c r="E284" s="9"/>
      <c r="F284" s="9"/>
      <c r="G284" s="9"/>
      <c r="H284" s="9"/>
      <c r="I284" s="9"/>
      <c r="J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 t="s">
        <v>1188</v>
      </c>
      <c r="B285" s="59">
        <v>73636.0</v>
      </c>
      <c r="C285" s="28">
        <v>6.59002772E8</v>
      </c>
      <c r="D285" s="9"/>
      <c r="E285" s="9"/>
      <c r="F285" s="9"/>
      <c r="G285" s="9"/>
      <c r="H285" s="9"/>
      <c r="I285" s="9"/>
      <c r="J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 t="s">
        <v>1189</v>
      </c>
      <c r="B286" s="59">
        <v>65325.0</v>
      </c>
      <c r="C286" s="28">
        <v>9.23009256E8</v>
      </c>
      <c r="D286" s="9"/>
      <c r="E286" s="9"/>
      <c r="F286" s="9"/>
      <c r="G286" s="9"/>
      <c r="H286" s="9"/>
      <c r="I286" s="9"/>
      <c r="J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 t="s">
        <v>1190</v>
      </c>
      <c r="B287" s="59">
        <v>52143.0</v>
      </c>
      <c r="C287" s="28">
        <v>2.20001844E8</v>
      </c>
      <c r="D287" s="9"/>
      <c r="E287" s="9"/>
      <c r="F287" s="9"/>
      <c r="G287" s="9"/>
      <c r="H287" s="9"/>
      <c r="I287" s="9"/>
      <c r="J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 t="s">
        <v>1191</v>
      </c>
      <c r="B288" s="59">
        <v>43740.0</v>
      </c>
      <c r="C288" s="28">
        <v>4.88007538E8</v>
      </c>
      <c r="D288" s="9"/>
      <c r="E288" s="9"/>
      <c r="F288" s="9"/>
      <c r="G288" s="9"/>
      <c r="H288" s="9"/>
      <c r="I288" s="9"/>
      <c r="J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 t="s">
        <v>1192</v>
      </c>
      <c r="B289" s="59">
        <v>63968.0</v>
      </c>
      <c r="C289" s="28">
        <v>4.80001821E8</v>
      </c>
      <c r="D289" s="9"/>
      <c r="E289" s="9"/>
      <c r="F289" s="9"/>
      <c r="G289" s="9"/>
      <c r="H289" s="9"/>
      <c r="I289" s="9"/>
      <c r="J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 t="s">
        <v>1193</v>
      </c>
      <c r="B290" s="59">
        <v>116810.0</v>
      </c>
      <c r="C290" s="28">
        <v>5.04008248E8</v>
      </c>
      <c r="D290" s="9"/>
      <c r="E290" s="9"/>
      <c r="F290" s="9"/>
      <c r="G290" s="9"/>
      <c r="H290" s="9"/>
      <c r="I290" s="9"/>
      <c r="J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 t="s">
        <v>1194</v>
      </c>
      <c r="B291" s="59">
        <v>58160.0</v>
      </c>
      <c r="C291" s="28">
        <v>3.82009483E8</v>
      </c>
      <c r="D291" s="9"/>
      <c r="E291" s="9"/>
      <c r="F291" s="9"/>
      <c r="G291" s="9"/>
      <c r="H291" s="9"/>
      <c r="I291" s="9"/>
      <c r="J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 t="s">
        <v>1195</v>
      </c>
      <c r="B292" s="59">
        <v>125391.0</v>
      </c>
      <c r="C292" s="28">
        <v>2.84004861E8</v>
      </c>
      <c r="D292" s="9"/>
      <c r="E292" s="9"/>
      <c r="F292" s="9"/>
      <c r="G292" s="9"/>
      <c r="H292" s="9"/>
      <c r="I292" s="9"/>
      <c r="J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 t="s">
        <v>1196</v>
      </c>
      <c r="B293" s="59">
        <v>73112.0</v>
      </c>
      <c r="C293" s="28">
        <v>7.7737E8</v>
      </c>
      <c r="D293" s="9"/>
      <c r="E293" s="9"/>
      <c r="F293" s="9"/>
      <c r="G293" s="9"/>
      <c r="H293" s="9"/>
      <c r="I293" s="9"/>
      <c r="J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 t="s">
        <v>1197</v>
      </c>
      <c r="B294" s="59">
        <v>68327.0</v>
      </c>
      <c r="C294" s="28">
        <v>9.73007944E8</v>
      </c>
      <c r="D294" s="9"/>
      <c r="E294" s="9"/>
      <c r="F294" s="9"/>
      <c r="G294" s="9"/>
      <c r="H294" s="9"/>
      <c r="I294" s="9"/>
      <c r="J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 t="s">
        <v>1198</v>
      </c>
      <c r="B295" s="59">
        <v>105932.0</v>
      </c>
      <c r="C295" s="28">
        <v>2.2934E8</v>
      </c>
      <c r="D295" s="9"/>
      <c r="E295" s="9"/>
      <c r="F295" s="9"/>
      <c r="G295" s="9"/>
      <c r="H295" s="9"/>
      <c r="I295" s="9"/>
      <c r="J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 t="s">
        <v>1199</v>
      </c>
      <c r="B296" s="59">
        <v>67398.0</v>
      </c>
      <c r="C296" s="28">
        <v>6.66721309E8</v>
      </c>
      <c r="D296" s="9"/>
      <c r="E296" s="9"/>
      <c r="F296" s="9"/>
      <c r="G296" s="9"/>
      <c r="H296" s="9"/>
      <c r="I296" s="9"/>
      <c r="J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 t="s">
        <v>1200</v>
      </c>
      <c r="B297" s="59">
        <v>68622.0</v>
      </c>
      <c r="C297" s="28">
        <v>2.6671E8</v>
      </c>
      <c r="D297" s="9"/>
      <c r="E297" s="9"/>
      <c r="F297" s="9"/>
      <c r="G297" s="9"/>
      <c r="H297" s="9"/>
      <c r="I297" s="9"/>
      <c r="J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 t="s">
        <v>1201</v>
      </c>
      <c r="B298" s="59">
        <v>62503.0</v>
      </c>
      <c r="C298" s="28">
        <v>4.1462E8</v>
      </c>
      <c r="D298" s="9"/>
      <c r="E298" s="9"/>
      <c r="F298" s="9"/>
      <c r="G298" s="9"/>
      <c r="H298" s="9"/>
      <c r="I298" s="9"/>
      <c r="J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 t="s">
        <v>1202</v>
      </c>
      <c r="B299" s="59">
        <v>94597.0</v>
      </c>
      <c r="C299" s="28">
        <v>6.66419911E8</v>
      </c>
      <c r="D299" s="9"/>
      <c r="E299" s="9"/>
      <c r="F299" s="9"/>
      <c r="G299" s="9"/>
      <c r="H299" s="9"/>
      <c r="I299" s="9"/>
      <c r="J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 t="s">
        <v>1203</v>
      </c>
      <c r="B300" s="59">
        <v>133205.0</v>
      </c>
      <c r="C300" s="28">
        <v>9.0462E8</v>
      </c>
      <c r="D300" s="9"/>
      <c r="E300" s="9"/>
      <c r="F300" s="9"/>
      <c r="G300" s="9"/>
      <c r="H300" s="9"/>
      <c r="I300" s="9"/>
      <c r="J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 t="s">
        <v>1204</v>
      </c>
      <c r="B301" s="59">
        <v>98993.0</v>
      </c>
      <c r="C301" s="28">
        <v>5.26009722E8</v>
      </c>
      <c r="D301" s="9"/>
      <c r="E301" s="9"/>
      <c r="F301" s="9"/>
      <c r="G301" s="9"/>
      <c r="H301" s="9"/>
      <c r="I301" s="9"/>
      <c r="J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 t="s">
        <v>1205</v>
      </c>
      <c r="B302" s="59">
        <v>122115.0</v>
      </c>
      <c r="C302" s="28">
        <v>7.96001676E8</v>
      </c>
      <c r="D302" s="9"/>
      <c r="E302" s="9"/>
      <c r="F302" s="9"/>
      <c r="G302" s="9"/>
      <c r="H302" s="9"/>
      <c r="I302" s="9"/>
      <c r="J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 t="s">
        <v>1206</v>
      </c>
      <c r="B303" s="59">
        <v>131728.0</v>
      </c>
      <c r="C303" s="28">
        <v>2.88009449E8</v>
      </c>
      <c r="D303" s="9"/>
      <c r="E303" s="9"/>
      <c r="F303" s="9"/>
      <c r="G303" s="9"/>
      <c r="H303" s="9"/>
      <c r="I303" s="9"/>
      <c r="J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 t="s">
        <v>1207</v>
      </c>
      <c r="B304" s="59">
        <v>80804.0</v>
      </c>
      <c r="C304" s="28">
        <v>4.1700318E8</v>
      </c>
      <c r="D304" s="9"/>
      <c r="E304" s="9"/>
      <c r="F304" s="9"/>
      <c r="G304" s="9"/>
      <c r="H304" s="9"/>
      <c r="I304" s="9"/>
      <c r="J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 t="s">
        <v>1208</v>
      </c>
      <c r="B305" s="59">
        <v>54731.0</v>
      </c>
      <c r="C305" s="28">
        <v>8.5038E8</v>
      </c>
      <c r="D305" s="9"/>
      <c r="E305" s="9"/>
      <c r="F305" s="9"/>
      <c r="G305" s="9"/>
      <c r="H305" s="9"/>
      <c r="I305" s="9"/>
      <c r="J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 t="s">
        <v>1209</v>
      </c>
      <c r="B306" s="59">
        <v>95494.0</v>
      </c>
      <c r="C306" s="28">
        <v>9.24003222E8</v>
      </c>
      <c r="D306" s="9"/>
      <c r="E306" s="9"/>
      <c r="F306" s="9"/>
      <c r="G306" s="9"/>
      <c r="H306" s="9"/>
      <c r="I306" s="9"/>
      <c r="J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 t="s">
        <v>1210</v>
      </c>
      <c r="B307" s="59">
        <v>105179.0</v>
      </c>
      <c r="C307" s="28">
        <v>5.48006413E8</v>
      </c>
      <c r="D307" s="9"/>
      <c r="E307" s="9"/>
      <c r="F307" s="9"/>
      <c r="G307" s="9"/>
      <c r="H307" s="9"/>
      <c r="I307" s="9"/>
      <c r="J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 t="s">
        <v>1211</v>
      </c>
      <c r="B308" s="59">
        <v>124757.0</v>
      </c>
      <c r="C308" s="28">
        <v>5.5591E8</v>
      </c>
      <c r="D308" s="9"/>
      <c r="E308" s="9"/>
      <c r="F308" s="9"/>
      <c r="G308" s="9"/>
      <c r="H308" s="9"/>
      <c r="I308" s="9"/>
      <c r="J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 t="s">
        <v>1212</v>
      </c>
      <c r="B309" s="59">
        <v>132135.0</v>
      </c>
      <c r="C309" s="28">
        <v>2.47008883E8</v>
      </c>
      <c r="D309" s="9"/>
      <c r="E309" s="9"/>
      <c r="F309" s="9"/>
      <c r="G309" s="9"/>
      <c r="H309" s="9"/>
      <c r="I309" s="9"/>
      <c r="J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 t="s">
        <v>1213</v>
      </c>
      <c r="B310" s="59">
        <v>71023.0</v>
      </c>
      <c r="C310" s="28">
        <v>9.43005206E8</v>
      </c>
      <c r="D310" s="9"/>
      <c r="E310" s="9"/>
      <c r="F310" s="9"/>
      <c r="G310" s="9"/>
      <c r="H310" s="9"/>
      <c r="I310" s="9"/>
      <c r="J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 t="s">
        <v>1214</v>
      </c>
      <c r="B311" s="59">
        <v>48280.0</v>
      </c>
      <c r="C311" s="28">
        <v>7.7728E8</v>
      </c>
      <c r="D311" s="9"/>
      <c r="E311" s="9"/>
      <c r="F311" s="9"/>
      <c r="G311" s="9"/>
      <c r="H311" s="9"/>
      <c r="I311" s="9"/>
      <c r="J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 t="s">
        <v>1215</v>
      </c>
      <c r="B312" s="59">
        <v>104771.0</v>
      </c>
      <c r="C312" s="28">
        <v>6.6679373E8</v>
      </c>
      <c r="D312" s="9"/>
      <c r="E312" s="9"/>
      <c r="F312" s="9"/>
      <c r="G312" s="9"/>
      <c r="H312" s="9"/>
      <c r="I312" s="9"/>
      <c r="J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 t="s">
        <v>1216</v>
      </c>
      <c r="B313" s="59">
        <v>100015.0</v>
      </c>
      <c r="C313" s="28">
        <v>6.56008416E8</v>
      </c>
      <c r="D313" s="9"/>
      <c r="E313" s="9"/>
      <c r="F313" s="9"/>
      <c r="G313" s="9"/>
      <c r="H313" s="9"/>
      <c r="I313" s="9"/>
      <c r="J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 t="s">
        <v>1217</v>
      </c>
      <c r="B314" s="59">
        <v>71537.0</v>
      </c>
      <c r="C314" s="28">
        <v>9.8635E8</v>
      </c>
      <c r="D314" s="9"/>
      <c r="E314" s="9"/>
      <c r="F314" s="9"/>
      <c r="G314" s="9"/>
      <c r="H314" s="9"/>
      <c r="I314" s="9"/>
      <c r="J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 t="s">
        <v>1218</v>
      </c>
      <c r="B315" s="59">
        <v>45184.0</v>
      </c>
      <c r="C315" s="28">
        <v>7.61009379E8</v>
      </c>
      <c r="D315" s="9"/>
      <c r="E315" s="9"/>
      <c r="F315" s="9"/>
      <c r="G315" s="9"/>
      <c r="H315" s="9"/>
      <c r="I315" s="9"/>
      <c r="J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 t="s">
        <v>1219</v>
      </c>
      <c r="B316" s="59">
        <v>108824.0</v>
      </c>
      <c r="C316" s="28">
        <v>3.6697E8</v>
      </c>
      <c r="D316" s="9"/>
      <c r="E316" s="9"/>
      <c r="F316" s="9"/>
      <c r="G316" s="9"/>
      <c r="H316" s="9"/>
      <c r="I316" s="9"/>
      <c r="J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 t="s">
        <v>1220</v>
      </c>
      <c r="B317" s="59">
        <v>83199.0</v>
      </c>
      <c r="C317" s="28">
        <v>4.58009624E8</v>
      </c>
      <c r="D317" s="9"/>
      <c r="E317" s="9"/>
      <c r="F317" s="9"/>
      <c r="G317" s="9"/>
      <c r="H317" s="9"/>
      <c r="I317" s="9"/>
      <c r="J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 t="s">
        <v>1221</v>
      </c>
      <c r="B318" s="59">
        <v>62491.0</v>
      </c>
      <c r="C318" s="28">
        <v>9.25002071E8</v>
      </c>
      <c r="D318" s="9"/>
      <c r="E318" s="9"/>
      <c r="F318" s="9"/>
      <c r="G318" s="9"/>
      <c r="H318" s="9"/>
      <c r="I318" s="9"/>
      <c r="J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 t="s">
        <v>1222</v>
      </c>
      <c r="B319" s="59">
        <v>53462.0</v>
      </c>
      <c r="C319" s="28">
        <v>6.66641807E8</v>
      </c>
      <c r="D319" s="9"/>
      <c r="E319" s="9"/>
      <c r="F319" s="9"/>
      <c r="G319" s="9"/>
      <c r="H319" s="9"/>
      <c r="I319" s="9"/>
      <c r="J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 t="s">
        <v>1223</v>
      </c>
      <c r="B320" s="59">
        <v>44835.0</v>
      </c>
      <c r="C320" s="28">
        <v>5.34002609E8</v>
      </c>
      <c r="D320" s="9"/>
      <c r="E320" s="9"/>
      <c r="F320" s="9"/>
      <c r="G320" s="9"/>
      <c r="H320" s="9"/>
      <c r="I320" s="9"/>
      <c r="J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 t="s">
        <v>1224</v>
      </c>
      <c r="B321" s="59">
        <v>62450.0</v>
      </c>
      <c r="C321" s="28">
        <v>8.4767E8</v>
      </c>
      <c r="D321" s="9"/>
      <c r="E321" s="9"/>
      <c r="F321" s="9"/>
      <c r="G321" s="9"/>
      <c r="H321" s="9"/>
      <c r="I321" s="9"/>
      <c r="J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 t="s">
        <v>1225</v>
      </c>
      <c r="B322" s="59">
        <v>67114.0</v>
      </c>
      <c r="C322" s="28">
        <v>6.66329827E8</v>
      </c>
      <c r="D322" s="9"/>
      <c r="E322" s="9"/>
      <c r="F322" s="9"/>
      <c r="G322" s="9"/>
      <c r="H322" s="9"/>
      <c r="I322" s="9"/>
      <c r="J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 t="s">
        <v>1226</v>
      </c>
      <c r="B323" s="59">
        <v>97710.0</v>
      </c>
      <c r="C323" s="28">
        <v>1.515E8</v>
      </c>
      <c r="D323" s="9"/>
      <c r="E323" s="9"/>
      <c r="F323" s="9"/>
      <c r="G323" s="9"/>
      <c r="H323" s="9"/>
      <c r="I323" s="9"/>
      <c r="J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 t="s">
        <v>1227</v>
      </c>
      <c r="B324" s="59">
        <v>106082.0</v>
      </c>
      <c r="C324" s="28">
        <v>5.9111E8</v>
      </c>
      <c r="D324" s="9"/>
      <c r="E324" s="9"/>
      <c r="F324" s="9"/>
      <c r="G324" s="9"/>
      <c r="H324" s="9"/>
      <c r="I324" s="9"/>
      <c r="J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 t="s">
        <v>1228</v>
      </c>
      <c r="B325" s="59">
        <v>84120.0</v>
      </c>
      <c r="C325" s="28">
        <v>6.66658214E8</v>
      </c>
      <c r="D325" s="9"/>
      <c r="E325" s="9"/>
      <c r="F325" s="9"/>
      <c r="G325" s="9"/>
      <c r="H325" s="9"/>
      <c r="I325" s="9"/>
      <c r="J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 t="s">
        <v>1229</v>
      </c>
      <c r="B326" s="59">
        <v>55430.0</v>
      </c>
      <c r="C326" s="28">
        <v>1.9684E8</v>
      </c>
      <c r="D326" s="9"/>
      <c r="E326" s="9"/>
      <c r="F326" s="9"/>
      <c r="G326" s="9"/>
      <c r="H326" s="9"/>
      <c r="I326" s="9"/>
      <c r="J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 t="s">
        <v>1230</v>
      </c>
      <c r="B327" s="59">
        <v>45906.0</v>
      </c>
      <c r="C327" s="28">
        <v>6.6686612E8</v>
      </c>
      <c r="D327" s="9"/>
      <c r="E327" s="9"/>
      <c r="F327" s="9"/>
      <c r="G327" s="9"/>
      <c r="H327" s="9"/>
      <c r="I327" s="9"/>
      <c r="J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 t="s">
        <v>1231</v>
      </c>
      <c r="B328" s="59">
        <v>85460.0</v>
      </c>
      <c r="C328" s="28">
        <v>8.08004324E8</v>
      </c>
      <c r="D328" s="9"/>
      <c r="E328" s="9"/>
      <c r="F328" s="9"/>
      <c r="G328" s="9"/>
      <c r="H328" s="9"/>
      <c r="I328" s="9"/>
      <c r="J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 t="s">
        <v>1232</v>
      </c>
      <c r="B329" s="59">
        <v>106173.0</v>
      </c>
      <c r="C329" s="28">
        <v>8.1351E8</v>
      </c>
      <c r="D329" s="9"/>
      <c r="E329" s="9"/>
      <c r="F329" s="9"/>
      <c r="G329" s="9"/>
      <c r="H329" s="9"/>
      <c r="I329" s="9"/>
      <c r="J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 t="s">
        <v>1233</v>
      </c>
      <c r="B330" s="59">
        <v>115576.0</v>
      </c>
      <c r="C330" s="28">
        <v>5.08009435E8</v>
      </c>
      <c r="D330" s="9"/>
      <c r="E330" s="9"/>
      <c r="F330" s="9"/>
      <c r="G330" s="9"/>
      <c r="H330" s="9"/>
      <c r="I330" s="9"/>
      <c r="J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 t="s">
        <v>1234</v>
      </c>
      <c r="B331" s="59">
        <v>59091.0</v>
      </c>
      <c r="C331" s="28">
        <v>6.75005393E8</v>
      </c>
      <c r="D331" s="9"/>
      <c r="E331" s="9"/>
      <c r="F331" s="9"/>
      <c r="G331" s="9"/>
      <c r="H331" s="9"/>
      <c r="I331" s="9"/>
      <c r="J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 t="s">
        <v>1235</v>
      </c>
      <c r="B332" s="59">
        <v>117240.0</v>
      </c>
      <c r="C332" s="28">
        <v>3.79003424E8</v>
      </c>
      <c r="D332" s="9"/>
      <c r="E332" s="9"/>
      <c r="F332" s="9"/>
      <c r="G332" s="9"/>
      <c r="H332" s="9"/>
      <c r="I332" s="9"/>
      <c r="J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 t="s">
        <v>1236</v>
      </c>
      <c r="B333" s="59">
        <v>114850.0</v>
      </c>
      <c r="C333" s="28">
        <v>3.42006006E8</v>
      </c>
      <c r="D333" s="9"/>
      <c r="E333" s="9"/>
      <c r="F333" s="9"/>
      <c r="G333" s="9"/>
      <c r="H333" s="9"/>
      <c r="I333" s="9"/>
      <c r="J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 t="s">
        <v>1237</v>
      </c>
      <c r="B334" s="59">
        <v>128715.0</v>
      </c>
      <c r="C334" s="28">
        <v>6.66642974E8</v>
      </c>
      <c r="D334" s="9"/>
      <c r="E334" s="9"/>
      <c r="F334" s="9"/>
      <c r="G334" s="9"/>
      <c r="H334" s="9"/>
      <c r="I334" s="9"/>
      <c r="J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 t="s">
        <v>1238</v>
      </c>
      <c r="B335" s="59">
        <v>131975.0</v>
      </c>
      <c r="C335" s="28">
        <v>4.08006715E8</v>
      </c>
      <c r="D335" s="9"/>
      <c r="E335" s="9"/>
      <c r="F335" s="9"/>
      <c r="G335" s="9"/>
      <c r="H335" s="9"/>
      <c r="I335" s="9"/>
      <c r="J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 t="s">
        <v>1239</v>
      </c>
      <c r="B336" s="59">
        <v>76710.0</v>
      </c>
      <c r="C336" s="28">
        <v>6.66469241E8</v>
      </c>
      <c r="D336" s="9"/>
      <c r="E336" s="9"/>
      <c r="F336" s="9"/>
      <c r="G336" s="9"/>
      <c r="H336" s="9"/>
      <c r="I336" s="9"/>
      <c r="J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 t="s">
        <v>1240</v>
      </c>
      <c r="B337" s="59">
        <v>79307.0</v>
      </c>
      <c r="C337" s="28">
        <v>9.31008724E8</v>
      </c>
      <c r="D337" s="9"/>
      <c r="E337" s="9"/>
      <c r="F337" s="9"/>
      <c r="G337" s="9"/>
      <c r="H337" s="9"/>
      <c r="I337" s="9"/>
      <c r="J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 t="s">
        <v>1241</v>
      </c>
      <c r="B338" s="59">
        <v>110264.0</v>
      </c>
      <c r="C338" s="28">
        <v>8.36003986E8</v>
      </c>
      <c r="D338" s="9"/>
      <c r="E338" s="9"/>
      <c r="F338" s="9"/>
      <c r="G338" s="9"/>
      <c r="H338" s="9"/>
      <c r="I338" s="9"/>
      <c r="J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 t="s">
        <v>1242</v>
      </c>
      <c r="B339" s="59">
        <v>72242.0</v>
      </c>
      <c r="C339" s="28">
        <v>3.8079E8</v>
      </c>
      <c r="D339" s="9"/>
      <c r="E339" s="9"/>
      <c r="F339" s="9"/>
      <c r="G339" s="9"/>
      <c r="H339" s="9"/>
      <c r="I339" s="9"/>
      <c r="J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 t="s">
        <v>1243</v>
      </c>
      <c r="B340" s="59">
        <v>67199.0</v>
      </c>
      <c r="C340" s="28">
        <v>8.26004117E8</v>
      </c>
      <c r="D340" s="9"/>
      <c r="E340" s="9"/>
      <c r="F340" s="9"/>
      <c r="G340" s="9"/>
      <c r="H340" s="9"/>
      <c r="I340" s="9"/>
      <c r="J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 t="s">
        <v>1244</v>
      </c>
      <c r="B341" s="59">
        <v>82976.0</v>
      </c>
      <c r="C341" s="28">
        <v>3.23003557E8</v>
      </c>
      <c r="D341" s="9"/>
      <c r="E341" s="9"/>
      <c r="F341" s="9"/>
      <c r="G341" s="9"/>
      <c r="H341" s="9"/>
      <c r="I341" s="9"/>
      <c r="J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 t="s">
        <v>1245</v>
      </c>
      <c r="B342" s="59">
        <v>89657.0</v>
      </c>
      <c r="C342" s="28">
        <v>9.5297E8</v>
      </c>
      <c r="D342" s="9"/>
      <c r="E342" s="9"/>
      <c r="F342" s="9"/>
      <c r="G342" s="9"/>
      <c r="H342" s="9"/>
      <c r="I342" s="9"/>
      <c r="J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 t="s">
        <v>1246</v>
      </c>
      <c r="B343" s="59">
        <v>61118.0</v>
      </c>
      <c r="C343" s="28">
        <v>6.20001266E8</v>
      </c>
      <c r="D343" s="9"/>
      <c r="E343" s="9"/>
      <c r="F343" s="9"/>
      <c r="G343" s="9"/>
      <c r="H343" s="9"/>
      <c r="I343" s="9"/>
      <c r="J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 t="s">
        <v>1247</v>
      </c>
      <c r="B344" s="59">
        <v>99450.0</v>
      </c>
      <c r="C344" s="28">
        <v>6.38001709E8</v>
      </c>
      <c r="D344" s="9"/>
      <c r="E344" s="9"/>
      <c r="F344" s="9"/>
      <c r="G344" s="9"/>
      <c r="H344" s="9"/>
      <c r="I344" s="9"/>
      <c r="J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 t="s">
        <v>1248</v>
      </c>
      <c r="B345" s="59">
        <v>121803.0</v>
      </c>
      <c r="C345" s="28">
        <v>6.66515207E8</v>
      </c>
      <c r="D345" s="9"/>
      <c r="E345" s="9"/>
      <c r="F345" s="9"/>
      <c r="G345" s="9"/>
      <c r="H345" s="9"/>
      <c r="I345" s="9"/>
      <c r="J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 t="s">
        <v>1249</v>
      </c>
      <c r="B346" s="59">
        <v>119142.0</v>
      </c>
      <c r="C346" s="28">
        <v>3.1197E8</v>
      </c>
      <c r="D346" s="9"/>
      <c r="E346" s="9"/>
      <c r="F346" s="9"/>
      <c r="G346" s="9"/>
      <c r="H346" s="9"/>
      <c r="I346" s="9"/>
      <c r="J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 t="s">
        <v>1250</v>
      </c>
      <c r="B347" s="59">
        <v>101341.0</v>
      </c>
      <c r="C347" s="28">
        <v>4.82009729E8</v>
      </c>
      <c r="D347" s="9"/>
      <c r="E347" s="9"/>
      <c r="F347" s="9"/>
      <c r="G347" s="9"/>
      <c r="H347" s="9"/>
      <c r="I347" s="9"/>
      <c r="J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 t="s">
        <v>1251</v>
      </c>
      <c r="B348" s="59">
        <v>51834.0</v>
      </c>
      <c r="C348" s="28">
        <v>6.25002612E8</v>
      </c>
      <c r="D348" s="9"/>
      <c r="E348" s="9"/>
      <c r="F348" s="9"/>
      <c r="G348" s="9"/>
      <c r="H348" s="9"/>
      <c r="I348" s="9"/>
      <c r="J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 t="s">
        <v>1252</v>
      </c>
      <c r="B349" s="59">
        <v>117710.0</v>
      </c>
      <c r="C349" s="28">
        <v>9.576E8</v>
      </c>
      <c r="D349" s="9"/>
      <c r="E349" s="9"/>
      <c r="F349" s="9"/>
      <c r="G349" s="9"/>
      <c r="H349" s="9"/>
      <c r="I349" s="9"/>
      <c r="J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 t="s">
        <v>1253</v>
      </c>
      <c r="B350" s="59">
        <v>131693.0</v>
      </c>
      <c r="C350" s="28">
        <v>6.6619506E8</v>
      </c>
      <c r="D350" s="9"/>
      <c r="E350" s="9"/>
      <c r="F350" s="9"/>
      <c r="G350" s="9"/>
      <c r="H350" s="9"/>
      <c r="I350" s="9"/>
      <c r="J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 t="s">
        <v>1254</v>
      </c>
      <c r="B351" s="59">
        <v>128404.0</v>
      </c>
      <c r="C351" s="28">
        <v>6.66533441E8</v>
      </c>
      <c r="D351" s="9"/>
      <c r="E351" s="9"/>
      <c r="F351" s="9"/>
      <c r="G351" s="9"/>
      <c r="H351" s="9"/>
      <c r="I351" s="9"/>
      <c r="J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 t="s">
        <v>1255</v>
      </c>
      <c r="B352" s="59">
        <v>53235.0</v>
      </c>
      <c r="C352" s="28">
        <v>8.91001673E8</v>
      </c>
      <c r="D352" s="9"/>
      <c r="E352" s="9"/>
      <c r="F352" s="9"/>
      <c r="G352" s="9"/>
      <c r="H352" s="9"/>
      <c r="I352" s="9"/>
      <c r="J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 t="s">
        <v>1256</v>
      </c>
      <c r="B353" s="59">
        <v>52764.0</v>
      </c>
      <c r="C353" s="28">
        <v>9.33001286E8</v>
      </c>
      <c r="D353" s="9"/>
      <c r="E353" s="9"/>
      <c r="F353" s="9"/>
      <c r="G353" s="9"/>
      <c r="H353" s="9"/>
      <c r="I353" s="9"/>
      <c r="J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 t="s">
        <v>1257</v>
      </c>
      <c r="B354" s="59">
        <v>117101.0</v>
      </c>
      <c r="C354" s="28">
        <v>3.9627E8</v>
      </c>
      <c r="D354" s="9"/>
      <c r="E354" s="9"/>
      <c r="F354" s="9"/>
      <c r="G354" s="9"/>
      <c r="H354" s="9"/>
      <c r="I354" s="9"/>
      <c r="J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 t="s">
        <v>1258</v>
      </c>
      <c r="B355" s="59">
        <v>49768.0</v>
      </c>
      <c r="C355" s="28">
        <v>6.6622608E8</v>
      </c>
      <c r="D355" s="9"/>
      <c r="E355" s="9"/>
      <c r="F355" s="9"/>
      <c r="G355" s="9"/>
      <c r="H355" s="9"/>
      <c r="I355" s="9"/>
      <c r="J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 t="s">
        <v>1259</v>
      </c>
      <c r="B356" s="59">
        <v>109536.0</v>
      </c>
      <c r="C356" s="28">
        <v>1.24001985E8</v>
      </c>
      <c r="D356" s="9"/>
      <c r="E356" s="9"/>
      <c r="F356" s="9"/>
      <c r="G356" s="9"/>
      <c r="H356" s="9"/>
      <c r="I356" s="9"/>
      <c r="J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 t="s">
        <v>1260</v>
      </c>
      <c r="B357" s="59">
        <v>122936.0</v>
      </c>
      <c r="C357" s="28">
        <v>4.5134E8</v>
      </c>
      <c r="D357" s="9"/>
      <c r="E357" s="9"/>
      <c r="F357" s="9"/>
      <c r="G357" s="9"/>
      <c r="H357" s="9"/>
      <c r="I357" s="9"/>
      <c r="J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 t="s">
        <v>1261</v>
      </c>
      <c r="B358" s="59">
        <v>113832.0</v>
      </c>
      <c r="C358" s="28">
        <v>3.7965E8</v>
      </c>
      <c r="D358" s="9"/>
      <c r="E358" s="9"/>
      <c r="F358" s="9"/>
      <c r="G358" s="9"/>
      <c r="H358" s="9"/>
      <c r="I358" s="9"/>
      <c r="J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 t="s">
        <v>1262</v>
      </c>
      <c r="B359" s="59">
        <v>65083.0</v>
      </c>
      <c r="C359" s="28">
        <v>4.87005627E8</v>
      </c>
      <c r="D359" s="9"/>
      <c r="E359" s="9"/>
      <c r="F359" s="9"/>
      <c r="G359" s="9"/>
      <c r="H359" s="9"/>
      <c r="I359" s="9"/>
      <c r="J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 t="s">
        <v>1263</v>
      </c>
      <c r="B360" s="59">
        <v>65855.0</v>
      </c>
      <c r="C360" s="28">
        <v>1.55001296E8</v>
      </c>
      <c r="D360" s="9"/>
      <c r="E360" s="9"/>
      <c r="F360" s="9"/>
      <c r="G360" s="9"/>
      <c r="H360" s="9"/>
      <c r="I360" s="9"/>
      <c r="J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 t="s">
        <v>1264</v>
      </c>
      <c r="B361" s="59">
        <v>114486.0</v>
      </c>
      <c r="C361" s="28">
        <v>1.55005129E8</v>
      </c>
      <c r="D361" s="9"/>
      <c r="E361" s="9"/>
      <c r="F361" s="9"/>
      <c r="G361" s="9"/>
      <c r="H361" s="9"/>
      <c r="I361" s="9"/>
      <c r="J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 t="s">
        <v>1265</v>
      </c>
      <c r="B362" s="59">
        <v>77236.0</v>
      </c>
      <c r="C362" s="28">
        <v>1.8700527E8</v>
      </c>
      <c r="D362" s="9"/>
      <c r="E362" s="9"/>
      <c r="F362" s="9"/>
      <c r="G362" s="9"/>
      <c r="H362" s="9"/>
      <c r="I362" s="9"/>
      <c r="J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 t="s">
        <v>1266</v>
      </c>
      <c r="B363" s="59">
        <v>97820.0</v>
      </c>
      <c r="C363" s="28">
        <v>9.03002606E8</v>
      </c>
      <c r="D363" s="9"/>
      <c r="E363" s="9"/>
      <c r="F363" s="9"/>
      <c r="G363" s="9"/>
      <c r="H363" s="9"/>
      <c r="I363" s="9"/>
      <c r="J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 t="s">
        <v>1267</v>
      </c>
      <c r="B364" s="59">
        <v>103197.0</v>
      </c>
      <c r="C364" s="28">
        <v>5.46009694E8</v>
      </c>
      <c r="D364" s="9"/>
      <c r="E364" s="9"/>
      <c r="F364" s="9"/>
      <c r="G364" s="9"/>
      <c r="H364" s="9"/>
      <c r="I364" s="9"/>
      <c r="J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 t="s">
        <v>1268</v>
      </c>
      <c r="B365" s="59">
        <v>103735.0</v>
      </c>
      <c r="C365" s="28">
        <v>5.3873E8</v>
      </c>
      <c r="D365" s="9"/>
      <c r="E365" s="9"/>
      <c r="F365" s="9"/>
      <c r="G365" s="9"/>
      <c r="H365" s="9"/>
      <c r="I365" s="9"/>
      <c r="J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 t="s">
        <v>1269</v>
      </c>
      <c r="B366" s="59">
        <v>117388.0</v>
      </c>
      <c r="C366" s="28">
        <v>9.49001639E8</v>
      </c>
      <c r="D366" s="9"/>
      <c r="E366" s="9"/>
      <c r="F366" s="9"/>
      <c r="G366" s="9"/>
      <c r="H366" s="9"/>
      <c r="I366" s="9"/>
      <c r="J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 t="s">
        <v>1270</v>
      </c>
      <c r="B367" s="59">
        <v>107074.0</v>
      </c>
      <c r="C367" s="28">
        <v>2.33003447E8</v>
      </c>
      <c r="D367" s="9"/>
      <c r="E367" s="9"/>
      <c r="F367" s="9"/>
      <c r="G367" s="9"/>
      <c r="H367" s="9"/>
      <c r="I367" s="9"/>
      <c r="J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 t="s">
        <v>1271</v>
      </c>
      <c r="B368" s="59">
        <v>119093.0</v>
      </c>
      <c r="C368" s="28">
        <v>1.68004116E8</v>
      </c>
      <c r="D368" s="9"/>
      <c r="E368" s="9"/>
      <c r="F368" s="9"/>
      <c r="G368" s="9"/>
      <c r="H368" s="9"/>
      <c r="I368" s="9"/>
      <c r="J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 t="s">
        <v>1272</v>
      </c>
      <c r="B369" s="59">
        <v>124919.0</v>
      </c>
      <c r="C369" s="28">
        <v>2.9848E8</v>
      </c>
      <c r="D369" s="9"/>
      <c r="E369" s="9"/>
      <c r="F369" s="9"/>
      <c r="G369" s="9"/>
      <c r="H369" s="9"/>
      <c r="I369" s="9"/>
      <c r="J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 t="s">
        <v>1273</v>
      </c>
      <c r="B370" s="59">
        <v>124988.0</v>
      </c>
      <c r="C370" s="28">
        <v>8.74008714E8</v>
      </c>
      <c r="D370" s="9"/>
      <c r="E370" s="9"/>
      <c r="F370" s="9"/>
      <c r="G370" s="9"/>
      <c r="H370" s="9"/>
      <c r="I370" s="9"/>
      <c r="J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 t="s">
        <v>1274</v>
      </c>
      <c r="B371" s="59">
        <v>48127.0</v>
      </c>
      <c r="C371" s="28">
        <v>8.2194E8</v>
      </c>
      <c r="D371" s="9"/>
      <c r="E371" s="9"/>
      <c r="F371" s="9"/>
      <c r="G371" s="9"/>
      <c r="H371" s="9"/>
      <c r="I371" s="9"/>
      <c r="J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 t="s">
        <v>1275</v>
      </c>
      <c r="B372" s="59">
        <v>104934.0</v>
      </c>
      <c r="C372" s="28">
        <v>6.66577102E8</v>
      </c>
      <c r="D372" s="9"/>
      <c r="E372" s="9"/>
      <c r="F372" s="9"/>
      <c r="G372" s="9"/>
      <c r="H372" s="9"/>
      <c r="I372" s="9"/>
      <c r="J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 t="s">
        <v>1276</v>
      </c>
      <c r="B373" s="59">
        <v>111757.0</v>
      </c>
      <c r="C373" s="28">
        <v>3.07007709E8</v>
      </c>
      <c r="D373" s="9"/>
      <c r="E373" s="9"/>
      <c r="F373" s="9"/>
      <c r="G373" s="9"/>
      <c r="H373" s="9"/>
      <c r="I373" s="9"/>
      <c r="J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 t="s">
        <v>1277</v>
      </c>
      <c r="B374" s="59">
        <v>59131.0</v>
      </c>
      <c r="C374" s="28">
        <v>1.57001631E8</v>
      </c>
      <c r="D374" s="9"/>
      <c r="E374" s="9"/>
      <c r="F374" s="9"/>
      <c r="G374" s="9"/>
      <c r="H374" s="9"/>
      <c r="I374" s="9"/>
      <c r="J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 t="s">
        <v>1278</v>
      </c>
      <c r="B375" s="59">
        <v>58451.0</v>
      </c>
      <c r="C375" s="28">
        <v>1.27002002E8</v>
      </c>
      <c r="D375" s="9"/>
      <c r="E375" s="9"/>
      <c r="F375" s="9"/>
      <c r="G375" s="9"/>
      <c r="H375" s="9"/>
      <c r="I375" s="9"/>
      <c r="J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 t="s">
        <v>1279</v>
      </c>
      <c r="B376" s="59">
        <v>61701.0</v>
      </c>
      <c r="C376" s="28">
        <v>4.57009277E8</v>
      </c>
      <c r="D376" s="9"/>
      <c r="E376" s="9"/>
      <c r="F376" s="9"/>
      <c r="G376" s="9"/>
      <c r="H376" s="9"/>
      <c r="I376" s="9"/>
      <c r="J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 t="s">
        <v>1280</v>
      </c>
      <c r="B377" s="59">
        <v>49542.0</v>
      </c>
      <c r="C377" s="28">
        <v>6.66485754E8</v>
      </c>
      <c r="D377" s="9"/>
      <c r="E377" s="9"/>
      <c r="F377" s="9"/>
      <c r="G377" s="9"/>
      <c r="H377" s="9"/>
      <c r="I377" s="9"/>
      <c r="J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 t="s">
        <v>1281</v>
      </c>
      <c r="B378" s="59">
        <v>59246.0</v>
      </c>
      <c r="C378" s="28">
        <v>3.96007116E8</v>
      </c>
      <c r="D378" s="9"/>
      <c r="E378" s="9"/>
      <c r="F378" s="9"/>
      <c r="G378" s="9"/>
      <c r="H378" s="9"/>
      <c r="I378" s="9"/>
      <c r="J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 t="s">
        <v>1282</v>
      </c>
      <c r="B379" s="59">
        <v>117395.0</v>
      </c>
      <c r="C379" s="28">
        <v>7.9881E8</v>
      </c>
      <c r="D379" s="9"/>
      <c r="E379" s="9"/>
      <c r="F379" s="9"/>
      <c r="G379" s="9"/>
      <c r="H379" s="9"/>
      <c r="I379" s="9"/>
      <c r="J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 t="s">
        <v>1283</v>
      </c>
      <c r="B380" s="59">
        <v>93646.0</v>
      </c>
      <c r="C380" s="28">
        <v>2.2795E8</v>
      </c>
      <c r="D380" s="9"/>
      <c r="E380" s="9"/>
      <c r="F380" s="9"/>
      <c r="G380" s="9"/>
      <c r="H380" s="9"/>
      <c r="I380" s="9"/>
      <c r="J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 t="s">
        <v>1284</v>
      </c>
      <c r="B381" s="59">
        <v>126951.0</v>
      </c>
      <c r="C381" s="28">
        <v>6.66171776E8</v>
      </c>
      <c r="D381" s="9"/>
      <c r="E381" s="9"/>
      <c r="F381" s="9"/>
      <c r="G381" s="9"/>
      <c r="H381" s="9"/>
      <c r="I381" s="9"/>
      <c r="J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 t="s">
        <v>1285</v>
      </c>
      <c r="B382" s="59">
        <v>51074.0</v>
      </c>
      <c r="C382" s="28">
        <v>3.8441E8</v>
      </c>
      <c r="D382" s="9"/>
      <c r="E382" s="9"/>
      <c r="F382" s="9"/>
      <c r="G382" s="9"/>
      <c r="H382" s="9"/>
      <c r="I382" s="9"/>
      <c r="J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 t="s">
        <v>1286</v>
      </c>
      <c r="B383" s="59">
        <v>52860.0</v>
      </c>
      <c r="C383" s="28">
        <v>4.61006272E8</v>
      </c>
      <c r="D383" s="9"/>
      <c r="E383" s="9"/>
      <c r="F383" s="9"/>
      <c r="G383" s="9"/>
      <c r="H383" s="9"/>
      <c r="I383" s="9"/>
      <c r="J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 t="s">
        <v>1287</v>
      </c>
      <c r="B384" s="59">
        <v>64331.0</v>
      </c>
      <c r="C384" s="28">
        <v>3.68001384E8</v>
      </c>
      <c r="D384" s="9"/>
      <c r="E384" s="9"/>
      <c r="F384" s="9"/>
      <c r="G384" s="9"/>
      <c r="H384" s="9"/>
      <c r="I384" s="9"/>
      <c r="J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 t="s">
        <v>1288</v>
      </c>
      <c r="B385" s="59">
        <v>64341.0</v>
      </c>
      <c r="C385" s="28">
        <v>6.66433517E8</v>
      </c>
      <c r="D385" s="9"/>
      <c r="E385" s="9"/>
      <c r="F385" s="9"/>
      <c r="G385" s="9"/>
      <c r="H385" s="9"/>
      <c r="I385" s="9"/>
      <c r="J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 t="s">
        <v>1289</v>
      </c>
      <c r="B386" s="59">
        <v>69723.0</v>
      </c>
      <c r="C386" s="28">
        <v>5.03005673E8</v>
      </c>
      <c r="D386" s="9"/>
      <c r="E386" s="9"/>
      <c r="F386" s="9"/>
      <c r="G386" s="9"/>
      <c r="H386" s="9"/>
      <c r="I386" s="9"/>
      <c r="J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 t="s">
        <v>1290</v>
      </c>
      <c r="B387" s="59">
        <v>117990.0</v>
      </c>
      <c r="C387" s="28">
        <v>3.72005232E8</v>
      </c>
      <c r="D387" s="9"/>
      <c r="E387" s="9"/>
      <c r="F387" s="9"/>
      <c r="G387" s="9"/>
      <c r="H387" s="9"/>
      <c r="I387" s="9"/>
      <c r="J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 t="s">
        <v>1291</v>
      </c>
      <c r="B388" s="59">
        <v>65700.0</v>
      </c>
      <c r="C388" s="28">
        <v>7.2500291E8</v>
      </c>
      <c r="D388" s="9"/>
      <c r="E388" s="9"/>
      <c r="F388" s="9"/>
      <c r="G388" s="9"/>
      <c r="H388" s="9"/>
      <c r="I388" s="9"/>
      <c r="J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 t="s">
        <v>1292</v>
      </c>
      <c r="B389" s="59">
        <v>48313.0</v>
      </c>
      <c r="C389" s="28">
        <v>2.313E8</v>
      </c>
      <c r="D389" s="9"/>
      <c r="E389" s="9"/>
      <c r="F389" s="9"/>
      <c r="G389" s="9"/>
      <c r="H389" s="9"/>
      <c r="I389" s="9"/>
      <c r="J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 t="s">
        <v>1293</v>
      </c>
      <c r="B390" s="59">
        <v>95221.0</v>
      </c>
      <c r="C390" s="28">
        <v>7.84002004E8</v>
      </c>
      <c r="D390" s="9"/>
      <c r="E390" s="9"/>
      <c r="F390" s="9"/>
      <c r="G390" s="9"/>
      <c r="H390" s="9"/>
      <c r="I390" s="9"/>
      <c r="J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 t="s">
        <v>1294</v>
      </c>
      <c r="B391" s="59">
        <v>56472.0</v>
      </c>
      <c r="C391" s="28">
        <v>2.1967E8</v>
      </c>
      <c r="D391" s="9"/>
      <c r="E391" s="9"/>
      <c r="F391" s="9"/>
      <c r="G391" s="9"/>
      <c r="H391" s="9"/>
      <c r="I391" s="9"/>
      <c r="J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 t="s">
        <v>1295</v>
      </c>
      <c r="B392" s="59">
        <v>75462.0</v>
      </c>
      <c r="C392" s="28">
        <v>5.33007417E8</v>
      </c>
      <c r="D392" s="9"/>
      <c r="E392" s="9"/>
      <c r="F392" s="9"/>
      <c r="G392" s="9"/>
      <c r="H392" s="9"/>
      <c r="I392" s="9"/>
      <c r="J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 t="s">
        <v>1296</v>
      </c>
      <c r="B393" s="59">
        <v>80920.0</v>
      </c>
      <c r="C393" s="28">
        <v>8.5678E8</v>
      </c>
      <c r="D393" s="9"/>
      <c r="E393" s="9"/>
      <c r="F393" s="9"/>
      <c r="G393" s="9"/>
      <c r="H393" s="9"/>
      <c r="I393" s="9"/>
      <c r="J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 t="s">
        <v>1297</v>
      </c>
      <c r="B394" s="59">
        <v>78933.0</v>
      </c>
      <c r="C394" s="28">
        <v>3.1727E8</v>
      </c>
      <c r="D394" s="9"/>
      <c r="E394" s="9"/>
      <c r="F394" s="9"/>
      <c r="G394" s="9"/>
      <c r="H394" s="9"/>
      <c r="I394" s="9"/>
      <c r="J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 t="s">
        <v>1298</v>
      </c>
      <c r="B395" s="59">
        <v>109426.0</v>
      </c>
      <c r="C395" s="28">
        <v>4.52008083E8</v>
      </c>
      <c r="D395" s="9"/>
      <c r="E395" s="9"/>
      <c r="F395" s="9"/>
      <c r="G395" s="9"/>
      <c r="H395" s="9"/>
      <c r="I395" s="9"/>
      <c r="J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 t="s">
        <v>1299</v>
      </c>
      <c r="B396" s="59">
        <v>103416.0</v>
      </c>
      <c r="C396" s="28">
        <v>8.69004965E8</v>
      </c>
      <c r="D396" s="9"/>
      <c r="E396" s="9"/>
      <c r="F396" s="9"/>
      <c r="G396" s="9"/>
      <c r="H396" s="9"/>
      <c r="I396" s="9"/>
      <c r="J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 t="s">
        <v>1300</v>
      </c>
      <c r="B397" s="59">
        <v>96394.0</v>
      </c>
      <c r="C397" s="28">
        <v>8.6181E8</v>
      </c>
      <c r="D397" s="9"/>
      <c r="E397" s="9"/>
      <c r="F397" s="9"/>
      <c r="G397" s="9"/>
      <c r="H397" s="9"/>
      <c r="I397" s="9"/>
      <c r="J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 t="s">
        <v>1301</v>
      </c>
      <c r="B398" s="59">
        <v>56008.0</v>
      </c>
      <c r="C398" s="28">
        <v>6.4258E8</v>
      </c>
      <c r="D398" s="9"/>
      <c r="E398" s="9"/>
      <c r="F398" s="9"/>
      <c r="G398" s="9"/>
      <c r="H398" s="9"/>
      <c r="I398" s="9"/>
      <c r="J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 t="s">
        <v>1302</v>
      </c>
      <c r="B399" s="59">
        <v>54040.0</v>
      </c>
      <c r="C399" s="28">
        <v>3.5233E8</v>
      </c>
      <c r="D399" s="9"/>
      <c r="E399" s="9"/>
      <c r="F399" s="9"/>
      <c r="G399" s="9"/>
      <c r="H399" s="9"/>
      <c r="I399" s="9"/>
      <c r="J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 t="s">
        <v>1303</v>
      </c>
      <c r="B400" s="59">
        <v>66297.0</v>
      </c>
      <c r="C400" s="28">
        <v>8.77007207E8</v>
      </c>
      <c r="D400" s="9"/>
      <c r="E400" s="9"/>
      <c r="F400" s="9"/>
      <c r="G400" s="9"/>
      <c r="H400" s="9"/>
      <c r="I400" s="9"/>
      <c r="J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 t="s">
        <v>1304</v>
      </c>
      <c r="B401" s="59">
        <v>86728.0</v>
      </c>
      <c r="C401" s="28">
        <v>3.9146E8</v>
      </c>
      <c r="D401" s="9"/>
      <c r="E401" s="9"/>
      <c r="F401" s="9"/>
      <c r="G401" s="9"/>
      <c r="H401" s="9"/>
      <c r="I401" s="9"/>
      <c r="J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 t="s">
        <v>1305</v>
      </c>
      <c r="B402" s="59">
        <v>55188.0</v>
      </c>
      <c r="C402" s="28">
        <v>8.77002518E8</v>
      </c>
      <c r="D402" s="9"/>
      <c r="E402" s="9"/>
      <c r="F402" s="9"/>
      <c r="G402" s="9"/>
      <c r="H402" s="9"/>
      <c r="I402" s="9"/>
      <c r="J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 t="s">
        <v>1306</v>
      </c>
      <c r="B403" s="59">
        <v>108750.0</v>
      </c>
      <c r="C403" s="28">
        <v>6.66546693E8</v>
      </c>
      <c r="D403" s="9"/>
      <c r="E403" s="9"/>
      <c r="F403" s="9"/>
      <c r="G403" s="9"/>
      <c r="H403" s="9"/>
      <c r="I403" s="9"/>
      <c r="J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 t="s">
        <v>1307</v>
      </c>
      <c r="B404" s="59">
        <v>49195.0</v>
      </c>
      <c r="C404" s="28">
        <v>1.83005282E8</v>
      </c>
      <c r="D404" s="9"/>
      <c r="E404" s="9"/>
      <c r="F404" s="9"/>
      <c r="G404" s="9"/>
      <c r="H404" s="9"/>
      <c r="I404" s="9"/>
      <c r="J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 t="s">
        <v>1308</v>
      </c>
      <c r="B405" s="59">
        <v>132822.0</v>
      </c>
      <c r="C405" s="28">
        <v>5.7600188E8</v>
      </c>
      <c r="D405" s="9"/>
      <c r="E405" s="9"/>
      <c r="F405" s="9"/>
      <c r="G405" s="9"/>
      <c r="H405" s="9"/>
      <c r="I405" s="9"/>
      <c r="J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 t="s">
        <v>1309</v>
      </c>
      <c r="B406" s="59">
        <v>133357.0</v>
      </c>
      <c r="C406" s="28">
        <v>2.7457E8</v>
      </c>
      <c r="D406" s="9"/>
      <c r="E406" s="9"/>
      <c r="F406" s="9"/>
      <c r="G406" s="9"/>
      <c r="H406" s="9"/>
      <c r="I406" s="9"/>
      <c r="J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 t="s">
        <v>1310</v>
      </c>
      <c r="B407" s="59">
        <v>103385.0</v>
      </c>
      <c r="C407" s="28">
        <v>7.4953E8</v>
      </c>
      <c r="D407" s="9"/>
      <c r="E407" s="9"/>
      <c r="F407" s="9"/>
      <c r="G407" s="9"/>
      <c r="H407" s="9"/>
      <c r="I407" s="9"/>
      <c r="J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 t="s">
        <v>1311</v>
      </c>
      <c r="B408" s="59">
        <v>52593.0</v>
      </c>
      <c r="C408" s="28">
        <v>1.30005123E8</v>
      </c>
      <c r="D408" s="9"/>
      <c r="E408" s="9"/>
      <c r="F408" s="9"/>
      <c r="G408" s="9"/>
      <c r="H408" s="9"/>
      <c r="I408" s="9"/>
      <c r="J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 t="s">
        <v>1312</v>
      </c>
      <c r="B409" s="59">
        <v>51990.0</v>
      </c>
      <c r="C409" s="28">
        <v>4.1000953E8</v>
      </c>
      <c r="D409" s="9"/>
      <c r="E409" s="9"/>
      <c r="F409" s="9"/>
      <c r="G409" s="9"/>
      <c r="H409" s="9"/>
      <c r="I409" s="9"/>
      <c r="J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 t="s">
        <v>1313</v>
      </c>
      <c r="B410" s="59">
        <v>50523.0</v>
      </c>
      <c r="C410" s="28">
        <v>1.3255E8</v>
      </c>
      <c r="D410" s="9"/>
      <c r="E410" s="9"/>
      <c r="F410" s="9"/>
      <c r="G410" s="9"/>
      <c r="H410" s="9"/>
      <c r="I410" s="9"/>
      <c r="J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 t="s">
        <v>1314</v>
      </c>
      <c r="B411" s="59">
        <v>47194.0</v>
      </c>
      <c r="C411" s="28">
        <v>6.1083E8</v>
      </c>
      <c r="D411" s="9"/>
      <c r="E411" s="9"/>
      <c r="F411" s="9"/>
      <c r="G411" s="9"/>
      <c r="H411" s="9"/>
      <c r="I411" s="9"/>
      <c r="J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 t="s">
        <v>1315</v>
      </c>
      <c r="B412" s="59">
        <v>64443.0</v>
      </c>
      <c r="C412" s="28">
        <v>6.66146419E8</v>
      </c>
      <c r="D412" s="9"/>
      <c r="E412" s="9"/>
      <c r="F412" s="9"/>
      <c r="G412" s="9"/>
      <c r="H412" s="9"/>
      <c r="I412" s="9"/>
      <c r="J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 t="s">
        <v>1316</v>
      </c>
      <c r="B413" s="59">
        <v>62459.0</v>
      </c>
      <c r="C413" s="28">
        <v>1.8445E8</v>
      </c>
      <c r="D413" s="9"/>
      <c r="E413" s="9"/>
      <c r="F413" s="9"/>
      <c r="G413" s="9"/>
      <c r="H413" s="9"/>
      <c r="I413" s="9"/>
      <c r="J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 t="s">
        <v>1317</v>
      </c>
      <c r="B414" s="59">
        <v>74238.0</v>
      </c>
      <c r="C414" s="28">
        <v>7.0232E8</v>
      </c>
      <c r="D414" s="9"/>
      <c r="E414" s="9"/>
      <c r="F414" s="9"/>
      <c r="G414" s="9"/>
      <c r="H414" s="9"/>
      <c r="I414" s="9"/>
      <c r="J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 t="s">
        <v>1318</v>
      </c>
      <c r="B415" s="59">
        <v>58010.0</v>
      </c>
      <c r="C415" s="28">
        <v>6.66602198E8</v>
      </c>
      <c r="D415" s="9"/>
      <c r="E415" s="9"/>
      <c r="F415" s="9"/>
      <c r="G415" s="9"/>
      <c r="H415" s="9"/>
      <c r="I415" s="9"/>
      <c r="J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 t="s">
        <v>1319</v>
      </c>
      <c r="B416" s="59">
        <v>99714.0</v>
      </c>
      <c r="C416" s="28">
        <v>8.6273E8</v>
      </c>
      <c r="D416" s="9"/>
      <c r="E416" s="9"/>
      <c r="F416" s="9"/>
      <c r="G416" s="9"/>
      <c r="H416" s="9"/>
      <c r="I416" s="9"/>
      <c r="J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 t="s">
        <v>1320</v>
      </c>
      <c r="B417" s="59">
        <v>121442.0</v>
      </c>
      <c r="C417" s="28">
        <v>9.10004723E8</v>
      </c>
      <c r="D417" s="9"/>
      <c r="E417" s="9"/>
      <c r="F417" s="9"/>
      <c r="G417" s="9"/>
      <c r="H417" s="9"/>
      <c r="I417" s="9"/>
      <c r="J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 t="s">
        <v>1321</v>
      </c>
      <c r="B418" s="59">
        <v>109526.0</v>
      </c>
      <c r="C418" s="28">
        <v>7.249E8</v>
      </c>
      <c r="D418" s="9"/>
      <c r="E418" s="9"/>
      <c r="F418" s="9"/>
      <c r="G418" s="9"/>
      <c r="H418" s="9"/>
      <c r="I418" s="9"/>
      <c r="J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 t="s">
        <v>1322</v>
      </c>
      <c r="B419" s="59">
        <v>109649.0</v>
      </c>
      <c r="C419" s="28">
        <v>7.7963E8</v>
      </c>
      <c r="D419" s="9"/>
      <c r="E419" s="9"/>
      <c r="F419" s="9"/>
      <c r="G419" s="9"/>
      <c r="H419" s="9"/>
      <c r="I419" s="9"/>
      <c r="J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 t="s">
        <v>1323</v>
      </c>
      <c r="B420" s="59">
        <v>50157.0</v>
      </c>
      <c r="C420" s="28">
        <v>5.90009253E8</v>
      </c>
      <c r="D420" s="9"/>
      <c r="E420" s="9"/>
      <c r="F420" s="9"/>
      <c r="G420" s="9"/>
      <c r="H420" s="9"/>
      <c r="I420" s="9"/>
      <c r="J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 t="s">
        <v>1324</v>
      </c>
      <c r="B421" s="59">
        <v>78567.0</v>
      </c>
      <c r="C421" s="28">
        <v>6.66254879E8</v>
      </c>
      <c r="D421" s="9"/>
      <c r="E421" s="9"/>
      <c r="F421" s="9"/>
      <c r="G421" s="9"/>
      <c r="H421" s="9"/>
      <c r="I421" s="9"/>
      <c r="J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 t="s">
        <v>1325</v>
      </c>
      <c r="B422" s="59">
        <v>84814.0</v>
      </c>
      <c r="C422" s="28">
        <v>3.4595E8</v>
      </c>
      <c r="D422" s="9"/>
      <c r="E422" s="9"/>
      <c r="F422" s="9"/>
      <c r="G422" s="9"/>
      <c r="H422" s="9"/>
      <c r="I422" s="9"/>
      <c r="J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 t="s">
        <v>1326</v>
      </c>
      <c r="B423" s="59">
        <v>129758.0</v>
      </c>
      <c r="C423" s="28">
        <v>6.66385815E8</v>
      </c>
      <c r="D423" s="9"/>
      <c r="E423" s="9"/>
      <c r="F423" s="9"/>
      <c r="G423" s="9"/>
      <c r="H423" s="9"/>
      <c r="I423" s="9"/>
      <c r="J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 t="s">
        <v>1327</v>
      </c>
      <c r="B424" s="59">
        <v>49364.0</v>
      </c>
      <c r="C424" s="28">
        <v>5.7375E8</v>
      </c>
      <c r="D424" s="9"/>
      <c r="E424" s="9"/>
      <c r="F424" s="9"/>
      <c r="G424" s="9"/>
      <c r="H424" s="9"/>
      <c r="I424" s="9"/>
      <c r="J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 t="s">
        <v>1328</v>
      </c>
      <c r="B425" s="59">
        <v>71071.0</v>
      </c>
      <c r="C425" s="28">
        <v>3.70006784E8</v>
      </c>
      <c r="D425" s="9"/>
      <c r="E425" s="9"/>
      <c r="F425" s="9"/>
      <c r="G425" s="9"/>
      <c r="H425" s="9"/>
      <c r="I425" s="9"/>
      <c r="J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 t="s">
        <v>1329</v>
      </c>
      <c r="B426" s="59">
        <v>48817.0</v>
      </c>
      <c r="C426" s="28">
        <v>9.9300864E8</v>
      </c>
      <c r="D426" s="9"/>
      <c r="E426" s="9"/>
      <c r="F426" s="9"/>
      <c r="G426" s="9"/>
      <c r="H426" s="9"/>
      <c r="I426" s="9"/>
      <c r="J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 t="s">
        <v>1330</v>
      </c>
      <c r="B427" s="59">
        <v>127004.0</v>
      </c>
      <c r="C427" s="28">
        <v>8.48002864E8</v>
      </c>
      <c r="D427" s="9"/>
      <c r="E427" s="9"/>
      <c r="F427" s="9"/>
      <c r="G427" s="9"/>
      <c r="H427" s="9"/>
      <c r="I427" s="9"/>
      <c r="J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 t="s">
        <v>1331</v>
      </c>
      <c r="B428" s="59">
        <v>111332.0</v>
      </c>
      <c r="C428" s="28">
        <v>7.4077E8</v>
      </c>
      <c r="D428" s="9"/>
      <c r="E428" s="9"/>
      <c r="F428" s="9"/>
      <c r="G428" s="9"/>
      <c r="H428" s="9"/>
      <c r="I428" s="9"/>
      <c r="J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 t="s">
        <v>1332</v>
      </c>
      <c r="B429" s="59">
        <v>103612.0</v>
      </c>
      <c r="C429" s="28">
        <v>6.38008002E8</v>
      </c>
      <c r="D429" s="9"/>
      <c r="E429" s="9"/>
      <c r="F429" s="9"/>
      <c r="G429" s="9"/>
      <c r="H429" s="9"/>
      <c r="I429" s="9"/>
      <c r="J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 t="s">
        <v>1333</v>
      </c>
      <c r="B430" s="59">
        <v>86909.0</v>
      </c>
      <c r="C430" s="28">
        <v>7.0941E8</v>
      </c>
      <c r="D430" s="9"/>
      <c r="E430" s="9"/>
      <c r="F430" s="9"/>
      <c r="G430" s="9"/>
      <c r="H430" s="9"/>
      <c r="I430" s="9"/>
      <c r="J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 t="s">
        <v>1334</v>
      </c>
      <c r="B431" s="59">
        <v>82735.0</v>
      </c>
      <c r="C431" s="28">
        <v>6.5729E8</v>
      </c>
      <c r="D431" s="9"/>
      <c r="E431" s="9"/>
      <c r="F431" s="9"/>
      <c r="G431" s="9"/>
      <c r="H431" s="9"/>
      <c r="I431" s="9"/>
      <c r="J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 t="s">
        <v>1335</v>
      </c>
      <c r="B432" s="59">
        <v>66841.0</v>
      </c>
      <c r="C432" s="28">
        <v>5.13003303E8</v>
      </c>
      <c r="D432" s="9"/>
      <c r="E432" s="9"/>
      <c r="F432" s="9"/>
      <c r="G432" s="9"/>
      <c r="H432" s="9"/>
      <c r="I432" s="9"/>
      <c r="J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 t="s">
        <v>1336</v>
      </c>
      <c r="B433" s="59">
        <v>124822.0</v>
      </c>
      <c r="C433" s="28">
        <v>4.30005347E8</v>
      </c>
      <c r="D433" s="9"/>
      <c r="E433" s="9"/>
      <c r="F433" s="9"/>
      <c r="G433" s="9"/>
      <c r="H433" s="9"/>
      <c r="I433" s="9"/>
      <c r="J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 t="s">
        <v>1337</v>
      </c>
      <c r="B434" s="59">
        <v>91804.0</v>
      </c>
      <c r="C434" s="28">
        <v>7.93001452E8</v>
      </c>
      <c r="D434" s="9"/>
      <c r="E434" s="9"/>
      <c r="F434" s="9"/>
      <c r="G434" s="9"/>
      <c r="H434" s="9"/>
      <c r="I434" s="9"/>
      <c r="J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 t="s">
        <v>1338</v>
      </c>
      <c r="B435" s="59">
        <v>54299.0</v>
      </c>
      <c r="C435" s="28">
        <v>7.88001544E8</v>
      </c>
      <c r="D435" s="9"/>
      <c r="E435" s="9"/>
      <c r="F435" s="9"/>
      <c r="G435" s="9"/>
      <c r="H435" s="9"/>
      <c r="I435" s="9"/>
      <c r="J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 t="s">
        <v>1339</v>
      </c>
      <c r="B436" s="59">
        <v>119997.0</v>
      </c>
      <c r="C436" s="28">
        <v>4.17008684E8</v>
      </c>
      <c r="D436" s="9"/>
      <c r="E436" s="9"/>
      <c r="F436" s="9"/>
      <c r="G436" s="9"/>
      <c r="H436" s="9"/>
      <c r="I436" s="9"/>
      <c r="J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 t="s">
        <v>1340</v>
      </c>
      <c r="B437" s="59">
        <v>62097.0</v>
      </c>
      <c r="C437" s="28">
        <v>8.7439E8</v>
      </c>
      <c r="D437" s="9"/>
      <c r="E437" s="9"/>
      <c r="F437" s="9"/>
      <c r="G437" s="9"/>
      <c r="H437" s="9"/>
      <c r="I437" s="9"/>
      <c r="J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 t="s">
        <v>1341</v>
      </c>
      <c r="B438" s="59">
        <v>55019.0</v>
      </c>
      <c r="C438" s="28">
        <v>4.5512E8</v>
      </c>
      <c r="D438" s="9"/>
      <c r="E438" s="9"/>
      <c r="F438" s="9"/>
      <c r="G438" s="9"/>
      <c r="H438" s="9"/>
      <c r="I438" s="9"/>
      <c r="J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 t="s">
        <v>1342</v>
      </c>
      <c r="B439" s="59">
        <v>65470.0</v>
      </c>
      <c r="C439" s="28">
        <v>5.59002633E8</v>
      </c>
      <c r="D439" s="9"/>
      <c r="E439" s="9"/>
      <c r="F439" s="9"/>
      <c r="G439" s="9"/>
      <c r="H439" s="9"/>
      <c r="I439" s="9"/>
      <c r="J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 t="s">
        <v>1343</v>
      </c>
      <c r="B440" s="59">
        <v>109676.0</v>
      </c>
      <c r="C440" s="28">
        <v>2.0589E8</v>
      </c>
      <c r="D440" s="9"/>
      <c r="E440" s="9"/>
      <c r="F440" s="9"/>
      <c r="G440" s="9"/>
      <c r="H440" s="9"/>
      <c r="I440" s="9"/>
      <c r="J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 t="s">
        <v>1344</v>
      </c>
      <c r="B441" s="59">
        <v>126898.0</v>
      </c>
      <c r="C441" s="28">
        <v>7.5483E8</v>
      </c>
      <c r="D441" s="9"/>
      <c r="E441" s="9"/>
      <c r="F441" s="9"/>
      <c r="G441" s="9"/>
      <c r="H441" s="9"/>
      <c r="I441" s="9"/>
      <c r="J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 t="s">
        <v>1345</v>
      </c>
      <c r="B442" s="59">
        <v>103702.0</v>
      </c>
      <c r="C442" s="28">
        <v>5.3483E8</v>
      </c>
      <c r="D442" s="9"/>
      <c r="E442" s="9"/>
      <c r="F442" s="9"/>
      <c r="G442" s="9"/>
      <c r="H442" s="9"/>
      <c r="I442" s="9"/>
      <c r="J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 t="s">
        <v>1346</v>
      </c>
      <c r="B443" s="59">
        <v>88800.0</v>
      </c>
      <c r="C443" s="28">
        <v>6.9100196E8</v>
      </c>
      <c r="D443" s="9"/>
      <c r="E443" s="9"/>
      <c r="F443" s="9"/>
      <c r="G443" s="9"/>
      <c r="H443" s="9"/>
      <c r="I443" s="9"/>
      <c r="J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 t="s">
        <v>1347</v>
      </c>
      <c r="B444" s="59">
        <v>104302.0</v>
      </c>
      <c r="C444" s="28">
        <v>7.95001498E8</v>
      </c>
      <c r="D444" s="9"/>
      <c r="E444" s="9"/>
      <c r="F444" s="9"/>
      <c r="G444" s="9"/>
      <c r="H444" s="9"/>
      <c r="I444" s="9"/>
      <c r="J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 t="s">
        <v>1348</v>
      </c>
      <c r="B445" s="59">
        <v>127901.0</v>
      </c>
      <c r="C445" s="28">
        <v>2.3916E8</v>
      </c>
      <c r="D445" s="9"/>
      <c r="E445" s="9"/>
      <c r="F445" s="9"/>
      <c r="G445" s="9"/>
      <c r="H445" s="9"/>
      <c r="I445" s="9"/>
      <c r="J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 t="s">
        <v>1349</v>
      </c>
      <c r="B446" s="59">
        <v>108324.0</v>
      </c>
      <c r="C446" s="28">
        <v>6.66256491E8</v>
      </c>
      <c r="D446" s="9"/>
      <c r="E446" s="9"/>
      <c r="F446" s="9"/>
      <c r="G446" s="9"/>
      <c r="H446" s="9"/>
      <c r="I446" s="9"/>
      <c r="J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 t="s">
        <v>1350</v>
      </c>
      <c r="B447" s="59">
        <v>122613.0</v>
      </c>
      <c r="C447" s="28">
        <v>7.16006223E8</v>
      </c>
      <c r="D447" s="9"/>
      <c r="E447" s="9"/>
      <c r="F447" s="9"/>
      <c r="G447" s="9"/>
      <c r="H447" s="9"/>
      <c r="I447" s="9"/>
      <c r="J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 t="s">
        <v>1351</v>
      </c>
      <c r="B448" s="59">
        <v>66801.0</v>
      </c>
      <c r="C448" s="28">
        <v>1.23007131E8</v>
      </c>
      <c r="D448" s="9"/>
      <c r="E448" s="9"/>
      <c r="F448" s="9"/>
      <c r="G448" s="9"/>
      <c r="H448" s="9"/>
      <c r="I448" s="9"/>
      <c r="J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 t="s">
        <v>1352</v>
      </c>
      <c r="B449" s="59">
        <v>67565.0</v>
      </c>
      <c r="C449" s="28">
        <v>8.21007832E8</v>
      </c>
      <c r="D449" s="9"/>
      <c r="E449" s="9"/>
      <c r="F449" s="9"/>
      <c r="G449" s="9"/>
      <c r="H449" s="9"/>
      <c r="I449" s="9"/>
      <c r="J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 t="s">
        <v>1353</v>
      </c>
      <c r="B450" s="59">
        <v>131705.0</v>
      </c>
      <c r="C450" s="28">
        <v>4.3768E8</v>
      </c>
      <c r="D450" s="9"/>
      <c r="E450" s="9"/>
      <c r="F450" s="9"/>
      <c r="G450" s="9"/>
      <c r="H450" s="9"/>
      <c r="I450" s="9"/>
      <c r="J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 t="s">
        <v>1354</v>
      </c>
      <c r="B451" s="59">
        <v>112775.0</v>
      </c>
      <c r="C451" s="28">
        <v>6.66994402E8</v>
      </c>
      <c r="D451" s="9"/>
      <c r="E451" s="9"/>
      <c r="F451" s="9"/>
      <c r="G451" s="9"/>
      <c r="H451" s="9"/>
      <c r="I451" s="9"/>
      <c r="J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 t="s">
        <v>1355</v>
      </c>
      <c r="B452" s="59">
        <v>60000.0</v>
      </c>
      <c r="C452" s="28">
        <v>5.81004859E8</v>
      </c>
      <c r="D452" s="9"/>
      <c r="E452" s="9"/>
      <c r="F452" s="9"/>
      <c r="G452" s="9"/>
      <c r="H452" s="9"/>
      <c r="I452" s="9"/>
      <c r="J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 t="s">
        <v>1356</v>
      </c>
      <c r="B453" s="59">
        <v>82745.0</v>
      </c>
      <c r="C453" s="28">
        <v>1.20004902E8</v>
      </c>
      <c r="D453" s="9"/>
      <c r="E453" s="9"/>
      <c r="F453" s="9"/>
      <c r="G453" s="9"/>
      <c r="H453" s="9"/>
      <c r="I453" s="9"/>
      <c r="J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 t="s">
        <v>1357</v>
      </c>
      <c r="B454" s="59">
        <v>48076.0</v>
      </c>
      <c r="C454" s="28">
        <v>2.7077E8</v>
      </c>
      <c r="D454" s="9"/>
      <c r="E454" s="9"/>
      <c r="F454" s="9"/>
      <c r="G454" s="9"/>
      <c r="H454" s="9"/>
      <c r="I454" s="9"/>
      <c r="J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 t="s">
        <v>1358</v>
      </c>
      <c r="B455" s="59">
        <v>86351.0</v>
      </c>
      <c r="C455" s="28">
        <v>5.40005208E8</v>
      </c>
      <c r="D455" s="9"/>
      <c r="E455" s="9"/>
      <c r="F455" s="9"/>
      <c r="G455" s="9"/>
      <c r="H455" s="9"/>
      <c r="I455" s="9"/>
      <c r="J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 t="s">
        <v>1359</v>
      </c>
      <c r="B456" s="59">
        <v>107034.0</v>
      </c>
      <c r="C456" s="28">
        <v>4.92007002E8</v>
      </c>
      <c r="D456" s="9"/>
      <c r="E456" s="9"/>
      <c r="F456" s="9"/>
      <c r="G456" s="9"/>
      <c r="H456" s="9"/>
      <c r="I456" s="9"/>
      <c r="J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 t="s">
        <v>1360</v>
      </c>
      <c r="B457" s="59">
        <v>121082.0</v>
      </c>
      <c r="C457" s="28">
        <v>4.90005363E8</v>
      </c>
      <c r="D457" s="9"/>
      <c r="E457" s="9"/>
      <c r="F457" s="9"/>
      <c r="G457" s="9"/>
      <c r="H457" s="9"/>
      <c r="I457" s="9"/>
      <c r="J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 t="s">
        <v>1361</v>
      </c>
      <c r="B458" s="59">
        <v>78864.0</v>
      </c>
      <c r="C458" s="28">
        <v>6.38009614E8</v>
      </c>
      <c r="D458" s="9"/>
      <c r="E458" s="9"/>
      <c r="F458" s="9"/>
      <c r="G458" s="9"/>
      <c r="H458" s="9"/>
      <c r="I458" s="9"/>
      <c r="J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 t="s">
        <v>1362</v>
      </c>
      <c r="B459" s="59">
        <v>63667.0</v>
      </c>
      <c r="C459" s="28">
        <v>7.98004162E8</v>
      </c>
      <c r="D459" s="9"/>
      <c r="E459" s="9"/>
      <c r="F459" s="9"/>
      <c r="G459" s="9"/>
      <c r="H459" s="9"/>
      <c r="I459" s="9"/>
      <c r="J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 t="s">
        <v>1363</v>
      </c>
      <c r="B460" s="59">
        <v>70542.0</v>
      </c>
      <c r="C460" s="28">
        <v>8.12008737E8</v>
      </c>
      <c r="D460" s="9"/>
      <c r="E460" s="9"/>
      <c r="F460" s="9"/>
      <c r="G460" s="9"/>
      <c r="H460" s="9"/>
      <c r="I460" s="9"/>
      <c r="J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 t="s">
        <v>1364</v>
      </c>
      <c r="B461" s="59">
        <v>109011.0</v>
      </c>
      <c r="C461" s="28">
        <v>3.2872E8</v>
      </c>
      <c r="D461" s="9"/>
      <c r="E461" s="9"/>
      <c r="F461" s="9"/>
      <c r="G461" s="9"/>
      <c r="H461" s="9"/>
      <c r="I461" s="9"/>
      <c r="J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 t="s">
        <v>1365</v>
      </c>
      <c r="B462" s="59">
        <v>58496.0</v>
      </c>
      <c r="C462" s="28">
        <v>5.2284E8</v>
      </c>
      <c r="D462" s="9"/>
      <c r="E462" s="9"/>
      <c r="F462" s="9"/>
      <c r="G462" s="9"/>
      <c r="H462" s="9"/>
      <c r="I462" s="9"/>
      <c r="J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 t="s">
        <v>1366</v>
      </c>
      <c r="B463" s="59">
        <v>65808.0</v>
      </c>
      <c r="C463" s="28">
        <v>5.01001971E8</v>
      </c>
      <c r="D463" s="9"/>
      <c r="E463" s="9"/>
      <c r="F463" s="9"/>
      <c r="G463" s="9"/>
      <c r="H463" s="9"/>
      <c r="I463" s="9"/>
      <c r="J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 t="s">
        <v>1367</v>
      </c>
      <c r="B464" s="59">
        <v>46661.0</v>
      </c>
      <c r="C464" s="28">
        <v>6.66853155E8</v>
      </c>
      <c r="D464" s="9"/>
      <c r="E464" s="9"/>
      <c r="F464" s="9"/>
      <c r="G464" s="9"/>
      <c r="H464" s="9"/>
      <c r="I464" s="9"/>
      <c r="J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 t="s">
        <v>1368</v>
      </c>
      <c r="B465" s="59">
        <v>80921.0</v>
      </c>
      <c r="C465" s="28">
        <v>6.03007115E8</v>
      </c>
      <c r="D465" s="9"/>
      <c r="E465" s="9"/>
      <c r="F465" s="9"/>
      <c r="G465" s="9"/>
      <c r="H465" s="9"/>
      <c r="I465" s="9"/>
      <c r="J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 t="s">
        <v>1369</v>
      </c>
      <c r="B466" s="59">
        <v>70474.0</v>
      </c>
      <c r="C466" s="28">
        <v>7.7257E8</v>
      </c>
      <c r="D466" s="9"/>
      <c r="E466" s="9"/>
      <c r="F466" s="9"/>
      <c r="G466" s="9"/>
      <c r="H466" s="9"/>
      <c r="I466" s="9"/>
      <c r="J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 t="s">
        <v>1370</v>
      </c>
      <c r="B467" s="59">
        <v>127615.0</v>
      </c>
      <c r="C467" s="28">
        <v>7.813E8</v>
      </c>
      <c r="D467" s="9"/>
      <c r="E467" s="9"/>
      <c r="F467" s="9"/>
      <c r="G467" s="9"/>
      <c r="H467" s="9"/>
      <c r="I467" s="9"/>
      <c r="J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 t="s">
        <v>1371</v>
      </c>
      <c r="B468" s="59">
        <v>60985.0</v>
      </c>
      <c r="C468" s="28">
        <v>6.80004232E8</v>
      </c>
      <c r="D468" s="9"/>
      <c r="E468" s="9"/>
      <c r="F468" s="9"/>
      <c r="G468" s="9"/>
      <c r="H468" s="9"/>
      <c r="I468" s="9"/>
      <c r="J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 t="s">
        <v>384</v>
      </c>
      <c r="B469" s="59">
        <v>60191.0</v>
      </c>
      <c r="C469" s="28">
        <v>6.37004142E8</v>
      </c>
      <c r="D469" s="9"/>
      <c r="E469" s="9"/>
      <c r="F469" s="9"/>
      <c r="G469" s="9"/>
      <c r="H469" s="9"/>
      <c r="I469" s="9"/>
      <c r="J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 t="s">
        <v>373</v>
      </c>
      <c r="B470" s="59">
        <v>117796.0</v>
      </c>
      <c r="C470" s="28">
        <v>5.68008365E8</v>
      </c>
      <c r="D470" s="9"/>
      <c r="E470" s="9"/>
      <c r="F470" s="9"/>
      <c r="G470" s="9"/>
      <c r="H470" s="9"/>
      <c r="I470" s="9"/>
      <c r="J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 t="s">
        <v>224</v>
      </c>
      <c r="B471" s="59">
        <v>57934.0</v>
      </c>
      <c r="C471" s="28">
        <v>5.8765E8</v>
      </c>
      <c r="D471" s="9"/>
      <c r="E471" s="9"/>
      <c r="F471" s="9"/>
      <c r="G471" s="9"/>
      <c r="H471" s="9"/>
      <c r="I471" s="9"/>
      <c r="J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 t="s">
        <v>203</v>
      </c>
      <c r="B472" s="59">
        <v>70100.0</v>
      </c>
      <c r="C472" s="28">
        <v>4.564E8</v>
      </c>
      <c r="D472" s="9"/>
      <c r="E472" s="9"/>
      <c r="F472" s="9"/>
      <c r="G472" s="9"/>
      <c r="H472" s="9"/>
      <c r="I472" s="9"/>
      <c r="J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 t="s">
        <v>246</v>
      </c>
      <c r="B473" s="59">
        <v>104720.0</v>
      </c>
      <c r="C473" s="28">
        <v>6.66681263E8</v>
      </c>
      <c r="D473" s="9"/>
      <c r="E473" s="9"/>
      <c r="F473" s="9"/>
      <c r="G473" s="9"/>
      <c r="H473" s="9"/>
      <c r="I473" s="9"/>
      <c r="J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 t="s">
        <v>268</v>
      </c>
      <c r="B474" s="59">
        <v>58498.0</v>
      </c>
      <c r="C474" s="28">
        <v>2.3913E8</v>
      </c>
      <c r="D474" s="9"/>
      <c r="E474" s="9"/>
      <c r="F474" s="9"/>
      <c r="G474" s="9"/>
      <c r="H474" s="9"/>
      <c r="I474" s="9"/>
      <c r="J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 t="s">
        <v>378</v>
      </c>
      <c r="B475" s="59">
        <v>107645.0</v>
      </c>
      <c r="C475" s="28">
        <v>1.48003955E8</v>
      </c>
      <c r="D475" s="9"/>
      <c r="E475" s="9"/>
      <c r="F475" s="9"/>
      <c r="G475" s="9"/>
      <c r="H475" s="9"/>
      <c r="I475" s="9"/>
      <c r="J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 t="s">
        <v>366</v>
      </c>
      <c r="B476" s="59">
        <v>123312.0</v>
      </c>
      <c r="C476" s="28">
        <v>1.75005093E8</v>
      </c>
      <c r="D476" s="9"/>
      <c r="E476" s="9"/>
      <c r="F476" s="9"/>
      <c r="G476" s="9"/>
      <c r="H476" s="9"/>
      <c r="I476" s="9"/>
      <c r="J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 t="s">
        <v>370</v>
      </c>
      <c r="B477" s="59">
        <v>52583.0</v>
      </c>
      <c r="C477" s="28">
        <v>7.972E8</v>
      </c>
      <c r="D477" s="9"/>
      <c r="E477" s="9"/>
      <c r="F477" s="9"/>
      <c r="G477" s="9"/>
      <c r="H477" s="9"/>
      <c r="I477" s="9"/>
      <c r="J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 t="s">
        <v>383</v>
      </c>
      <c r="B478" s="59">
        <v>79783.0</v>
      </c>
      <c r="C478" s="28">
        <v>2.3300901E8</v>
      </c>
      <c r="D478" s="9"/>
      <c r="E478" s="9"/>
      <c r="F478" s="9"/>
      <c r="G478" s="9"/>
      <c r="H478" s="9"/>
      <c r="I478" s="9"/>
      <c r="J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 t="s">
        <v>249</v>
      </c>
      <c r="B479" s="59">
        <v>98100.0</v>
      </c>
      <c r="C479" s="28">
        <v>6.66308884E8</v>
      </c>
      <c r="D479" s="9"/>
      <c r="E479" s="9"/>
      <c r="F479" s="9"/>
      <c r="G479" s="9"/>
      <c r="H479" s="9"/>
      <c r="I479" s="9"/>
      <c r="J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 t="s">
        <v>287</v>
      </c>
      <c r="B480" s="59">
        <v>61234.0</v>
      </c>
      <c r="C480" s="28">
        <v>8.8786E8</v>
      </c>
      <c r="D480" s="9"/>
      <c r="E480" s="9"/>
      <c r="F480" s="9"/>
      <c r="G480" s="9"/>
      <c r="H480" s="9"/>
      <c r="I480" s="9"/>
      <c r="J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 t="s">
        <v>365</v>
      </c>
      <c r="B481" s="59">
        <v>90493.0</v>
      </c>
      <c r="C481" s="28">
        <v>5.4312E8</v>
      </c>
      <c r="D481" s="9"/>
      <c r="E481" s="9"/>
      <c r="F481" s="9"/>
      <c r="G481" s="9"/>
      <c r="H481" s="9"/>
      <c r="I481" s="9"/>
      <c r="J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 t="s">
        <v>308</v>
      </c>
      <c r="B482" s="59">
        <v>62964.0</v>
      </c>
      <c r="C482" s="28">
        <v>5.1314E8</v>
      </c>
      <c r="D482" s="9"/>
      <c r="E482" s="9"/>
      <c r="F482" s="9"/>
      <c r="G482" s="9"/>
      <c r="H482" s="9"/>
      <c r="I482" s="9"/>
      <c r="J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 t="s">
        <v>356</v>
      </c>
      <c r="B483" s="59">
        <v>91722.0</v>
      </c>
      <c r="C483" s="28">
        <v>1.89005902E8</v>
      </c>
      <c r="D483" s="9"/>
      <c r="E483" s="9"/>
      <c r="F483" s="9"/>
      <c r="G483" s="9"/>
      <c r="H483" s="9"/>
      <c r="I483" s="9"/>
      <c r="J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 t="s">
        <v>374</v>
      </c>
      <c r="B484" s="59">
        <v>44416.0</v>
      </c>
      <c r="C484" s="28">
        <v>3.47009826E8</v>
      </c>
      <c r="D484" s="9"/>
      <c r="E484" s="9"/>
      <c r="F484" s="9"/>
      <c r="G484" s="9"/>
      <c r="H484" s="9"/>
      <c r="I484" s="9"/>
      <c r="J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 t="s">
        <v>375</v>
      </c>
      <c r="B485" s="59">
        <v>106824.0</v>
      </c>
      <c r="C485" s="28">
        <v>5.1417E8</v>
      </c>
      <c r="D485" s="9"/>
      <c r="E485" s="9"/>
      <c r="F485" s="9"/>
      <c r="G485" s="9"/>
      <c r="H485" s="9"/>
      <c r="I485" s="9"/>
      <c r="J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 t="s">
        <v>351</v>
      </c>
      <c r="B486" s="59">
        <v>48365.0</v>
      </c>
      <c r="C486" s="28">
        <v>6.66957987E8</v>
      </c>
      <c r="D486" s="9"/>
      <c r="E486" s="9"/>
      <c r="F486" s="9"/>
      <c r="G486" s="9"/>
      <c r="H486" s="9"/>
      <c r="I486" s="9"/>
      <c r="J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 t="s">
        <v>331</v>
      </c>
      <c r="B487" s="59">
        <v>119962.0</v>
      </c>
      <c r="C487" s="28">
        <v>2.86006251E8</v>
      </c>
      <c r="D487" s="9"/>
      <c r="E487" s="9"/>
      <c r="F487" s="9"/>
      <c r="G487" s="9"/>
      <c r="H487" s="9"/>
      <c r="I487" s="9"/>
      <c r="J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 t="s">
        <v>341</v>
      </c>
      <c r="B488" s="59">
        <v>76434.0</v>
      </c>
      <c r="C488" s="28">
        <v>3.21007544E8</v>
      </c>
      <c r="D488" s="9"/>
      <c r="E488" s="9"/>
      <c r="F488" s="9"/>
      <c r="G488" s="9"/>
      <c r="H488" s="9"/>
      <c r="I488" s="9"/>
      <c r="J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 t="s">
        <v>259</v>
      </c>
      <c r="B489" s="59">
        <v>113376.0</v>
      </c>
      <c r="C489" s="28">
        <v>1.6026E8</v>
      </c>
      <c r="D489" s="9"/>
      <c r="E489" s="9"/>
      <c r="F489" s="9"/>
      <c r="G489" s="9"/>
      <c r="H489" s="9"/>
      <c r="I489" s="9"/>
      <c r="J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 t="s">
        <v>256</v>
      </c>
      <c r="B490" s="59">
        <v>130456.0</v>
      </c>
      <c r="C490" s="28">
        <v>2.88006833E8</v>
      </c>
      <c r="D490" s="9"/>
      <c r="E490" s="9"/>
      <c r="F490" s="9"/>
      <c r="G490" s="9"/>
      <c r="H490" s="9"/>
      <c r="I490" s="9"/>
      <c r="J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 t="s">
        <v>284</v>
      </c>
      <c r="B491" s="59">
        <v>115706.0</v>
      </c>
      <c r="C491" s="28">
        <v>4.0869E8</v>
      </c>
      <c r="D491" s="9"/>
      <c r="E491" s="9"/>
      <c r="F491" s="9"/>
      <c r="G491" s="9"/>
      <c r="H491" s="9"/>
      <c r="I491" s="9"/>
      <c r="J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 t="s">
        <v>181</v>
      </c>
      <c r="B492" s="59">
        <v>101394.0</v>
      </c>
      <c r="C492" s="28">
        <v>9.7697E8</v>
      </c>
      <c r="D492" s="9"/>
      <c r="E492" s="9"/>
      <c r="F492" s="9"/>
      <c r="G492" s="9"/>
      <c r="H492" s="9"/>
      <c r="I492" s="9"/>
      <c r="J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 t="s">
        <v>305</v>
      </c>
      <c r="B493" s="59">
        <v>131006.0</v>
      </c>
      <c r="C493" s="28">
        <v>3.25005784E8</v>
      </c>
      <c r="D493" s="9"/>
      <c r="E493" s="9"/>
      <c r="F493" s="9"/>
      <c r="G493" s="9"/>
      <c r="H493" s="9"/>
      <c r="I493" s="9"/>
      <c r="J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 t="s">
        <v>211</v>
      </c>
      <c r="B494" s="59">
        <v>87969.0</v>
      </c>
      <c r="C494" s="28">
        <v>6.66674995E8</v>
      </c>
      <c r="D494" s="9"/>
      <c r="E494" s="9"/>
      <c r="F494" s="9"/>
      <c r="G494" s="9"/>
      <c r="H494" s="9"/>
      <c r="I494" s="9"/>
      <c r="J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 t="s">
        <v>297</v>
      </c>
      <c r="B495" s="59">
        <v>114237.0</v>
      </c>
      <c r="C495" s="28">
        <v>6.7965E8</v>
      </c>
      <c r="D495" s="9"/>
      <c r="E495" s="9"/>
      <c r="F495" s="9"/>
      <c r="G495" s="9"/>
      <c r="H495" s="9"/>
      <c r="I495" s="9"/>
      <c r="J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 t="s">
        <v>244</v>
      </c>
      <c r="B496" s="59">
        <v>48156.0</v>
      </c>
      <c r="C496" s="28">
        <v>9.65005243E8</v>
      </c>
      <c r="D496" s="9"/>
      <c r="E496" s="9"/>
      <c r="F496" s="9"/>
      <c r="G496" s="9"/>
      <c r="H496" s="9"/>
      <c r="I496" s="9"/>
      <c r="J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 t="s">
        <v>350</v>
      </c>
      <c r="B497" s="59">
        <v>68701.0</v>
      </c>
      <c r="C497" s="28">
        <v>4.83007128E8</v>
      </c>
      <c r="D497" s="9"/>
      <c r="E497" s="9"/>
      <c r="F497" s="9"/>
      <c r="G497" s="9"/>
      <c r="H497" s="9"/>
      <c r="I497" s="9"/>
      <c r="J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 t="s">
        <v>253</v>
      </c>
      <c r="B498" s="59">
        <v>44288.0</v>
      </c>
      <c r="C498" s="28">
        <v>6.66317914E8</v>
      </c>
      <c r="D498" s="9"/>
      <c r="E498" s="9"/>
      <c r="F498" s="9"/>
      <c r="G498" s="9"/>
      <c r="H498" s="9"/>
      <c r="I498" s="9"/>
      <c r="J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 t="s">
        <v>307</v>
      </c>
      <c r="B499" s="59">
        <v>71743.0</v>
      </c>
      <c r="C499" s="28">
        <v>6.6637837E8</v>
      </c>
      <c r="D499" s="9"/>
      <c r="E499" s="9"/>
      <c r="F499" s="9"/>
      <c r="G499" s="9"/>
      <c r="H499" s="9"/>
      <c r="I499" s="9"/>
      <c r="J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 t="s">
        <v>295</v>
      </c>
      <c r="B500" s="59">
        <v>124547.0</v>
      </c>
      <c r="C500" s="28">
        <v>3.56001438E8</v>
      </c>
      <c r="D500" s="9"/>
      <c r="E500" s="9"/>
      <c r="F500" s="9"/>
      <c r="G500" s="9"/>
      <c r="H500" s="9"/>
      <c r="I500" s="9"/>
      <c r="J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 t="s">
        <v>363</v>
      </c>
      <c r="B501" s="59">
        <v>85440.0</v>
      </c>
      <c r="C501" s="28">
        <v>1.27009935E8</v>
      </c>
      <c r="D501" s="9"/>
      <c r="E501" s="9"/>
      <c r="F501" s="9"/>
      <c r="G501" s="9"/>
      <c r="H501" s="9"/>
      <c r="I501" s="9"/>
      <c r="J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 t="s">
        <v>328</v>
      </c>
      <c r="B502" s="59">
        <v>89258.0</v>
      </c>
      <c r="C502" s="28">
        <v>6.57001686E8</v>
      </c>
      <c r="D502" s="9"/>
      <c r="E502" s="9"/>
      <c r="F502" s="9"/>
      <c r="G502" s="9"/>
      <c r="H502" s="9"/>
      <c r="I502" s="9"/>
      <c r="J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 t="s">
        <v>197</v>
      </c>
      <c r="B503" s="59">
        <v>116322.0</v>
      </c>
      <c r="C503" s="28">
        <v>2.17002377E8</v>
      </c>
      <c r="D503" s="9"/>
      <c r="E503" s="9"/>
      <c r="F503" s="9"/>
      <c r="G503" s="9"/>
      <c r="H503" s="9"/>
      <c r="I503" s="9"/>
      <c r="J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 t="s">
        <v>315</v>
      </c>
      <c r="B504" s="59">
        <v>67871.0</v>
      </c>
      <c r="C504" s="28">
        <v>7.00006078E8</v>
      </c>
      <c r="D504" s="9"/>
      <c r="E504" s="9"/>
      <c r="F504" s="9"/>
      <c r="G504" s="9"/>
      <c r="H504" s="9"/>
      <c r="I504" s="9"/>
      <c r="J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 t="s">
        <v>243</v>
      </c>
      <c r="B505" s="59">
        <v>126904.0</v>
      </c>
      <c r="C505" s="28">
        <v>2.40007432E8</v>
      </c>
      <c r="D505" s="9"/>
      <c r="E505" s="9"/>
      <c r="F505" s="9"/>
      <c r="G505" s="9"/>
      <c r="H505" s="9"/>
      <c r="I505" s="9"/>
      <c r="J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 t="s">
        <v>271</v>
      </c>
      <c r="B506" s="59">
        <v>115013.0</v>
      </c>
      <c r="C506" s="28">
        <v>2.4300884E8</v>
      </c>
      <c r="D506" s="9"/>
      <c r="E506" s="9"/>
      <c r="F506" s="9"/>
      <c r="G506" s="9"/>
      <c r="H506" s="9"/>
      <c r="I506" s="9"/>
      <c r="J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 t="s">
        <v>236</v>
      </c>
      <c r="B507" s="59">
        <v>82026.0</v>
      </c>
      <c r="C507" s="28">
        <v>5.16003454E8</v>
      </c>
      <c r="D507" s="9"/>
      <c r="E507" s="9"/>
      <c r="F507" s="9"/>
      <c r="G507" s="9"/>
      <c r="H507" s="9"/>
      <c r="I507" s="9"/>
      <c r="J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 t="s">
        <v>343</v>
      </c>
      <c r="B508" s="59">
        <v>106895.0</v>
      </c>
      <c r="C508" s="28">
        <v>2.659E8</v>
      </c>
      <c r="D508" s="9"/>
      <c r="E508" s="9"/>
      <c r="F508" s="9"/>
      <c r="G508" s="9"/>
      <c r="H508" s="9"/>
      <c r="I508" s="9"/>
      <c r="J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 t="s">
        <v>369</v>
      </c>
      <c r="B509" s="59">
        <v>102226.0</v>
      </c>
      <c r="C509" s="28">
        <v>9.68003341E8</v>
      </c>
      <c r="D509" s="9"/>
      <c r="E509" s="9"/>
      <c r="F509" s="9"/>
      <c r="G509" s="9"/>
      <c r="H509" s="9"/>
      <c r="I509" s="9"/>
      <c r="J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 t="s">
        <v>321</v>
      </c>
      <c r="B510" s="59">
        <v>86423.0</v>
      </c>
      <c r="C510" s="28">
        <v>1.2829E8</v>
      </c>
      <c r="D510" s="9"/>
      <c r="E510" s="9"/>
      <c r="F510" s="9"/>
      <c r="G510" s="9"/>
      <c r="H510" s="9"/>
      <c r="I510" s="9"/>
      <c r="J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 t="s">
        <v>292</v>
      </c>
      <c r="B511" s="59">
        <v>105641.0</v>
      </c>
      <c r="C511" s="28">
        <v>9.84007068E8</v>
      </c>
      <c r="D511" s="9"/>
      <c r="E511" s="9"/>
      <c r="F511" s="9"/>
      <c r="G511" s="9"/>
      <c r="H511" s="9"/>
      <c r="I511" s="9"/>
      <c r="J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 t="s">
        <v>346</v>
      </c>
      <c r="B512" s="59">
        <v>90375.0</v>
      </c>
      <c r="C512" s="28">
        <v>6.15004218E8</v>
      </c>
      <c r="D512" s="9"/>
      <c r="E512" s="9"/>
      <c r="F512" s="9"/>
      <c r="G512" s="9"/>
      <c r="H512" s="9"/>
      <c r="I512" s="9"/>
      <c r="J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 t="s">
        <v>188</v>
      </c>
      <c r="B513" s="59">
        <v>96491.0</v>
      </c>
      <c r="C513" s="28">
        <v>7.438E8</v>
      </c>
      <c r="D513" s="9"/>
      <c r="E513" s="9"/>
      <c r="F513" s="9"/>
      <c r="G513" s="9"/>
      <c r="H513" s="9"/>
      <c r="I513" s="9"/>
      <c r="J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 t="s">
        <v>221</v>
      </c>
      <c r="B514" s="59">
        <v>107074.0</v>
      </c>
      <c r="C514" s="28">
        <v>3.15001263E8</v>
      </c>
      <c r="D514" s="9"/>
      <c r="E514" s="9"/>
      <c r="F514" s="9"/>
      <c r="G514" s="9"/>
      <c r="H514" s="9"/>
      <c r="I514" s="9"/>
      <c r="J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 t="s">
        <v>381</v>
      </c>
      <c r="B515" s="59">
        <v>49648.0</v>
      </c>
      <c r="C515" s="28">
        <v>7.17002161E8</v>
      </c>
      <c r="D515" s="9"/>
      <c r="E515" s="9"/>
      <c r="F515" s="9"/>
      <c r="G515" s="9"/>
      <c r="H515" s="9"/>
      <c r="I515" s="9"/>
      <c r="J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 t="s">
        <v>326</v>
      </c>
      <c r="B516" s="59">
        <v>121642.0</v>
      </c>
      <c r="C516" s="28">
        <v>1.2149E8</v>
      </c>
      <c r="D516" s="9"/>
      <c r="E516" s="9"/>
      <c r="F516" s="9"/>
      <c r="G516" s="9"/>
      <c r="H516" s="9"/>
      <c r="I516" s="9"/>
      <c r="J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 t="s">
        <v>208</v>
      </c>
      <c r="B517" s="59">
        <v>70161.0</v>
      </c>
      <c r="C517" s="28">
        <v>9.4948E8</v>
      </c>
      <c r="D517" s="9"/>
      <c r="E517" s="9"/>
      <c r="F517" s="9"/>
      <c r="G517" s="9"/>
      <c r="H517" s="9"/>
      <c r="I517" s="9"/>
      <c r="J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 t="s">
        <v>219</v>
      </c>
      <c r="B518" s="59">
        <v>48662.0</v>
      </c>
      <c r="C518" s="28">
        <v>7.6767E8</v>
      </c>
      <c r="D518" s="9"/>
      <c r="E518" s="9"/>
      <c r="F518" s="9"/>
      <c r="G518" s="9"/>
      <c r="H518" s="9"/>
      <c r="I518" s="9"/>
      <c r="J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 t="s">
        <v>355</v>
      </c>
      <c r="B519" s="59">
        <v>88452.0</v>
      </c>
      <c r="C519" s="28">
        <v>6.52001232E8</v>
      </c>
      <c r="D519" s="9"/>
      <c r="E519" s="9"/>
      <c r="F519" s="9"/>
      <c r="G519" s="9"/>
      <c r="H519" s="9"/>
      <c r="I519" s="9"/>
      <c r="J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 t="s">
        <v>302</v>
      </c>
      <c r="B520" s="59">
        <v>47421.0</v>
      </c>
      <c r="C520" s="28">
        <v>9.62007287E8</v>
      </c>
      <c r="D520" s="9"/>
      <c r="E520" s="9"/>
      <c r="F520" s="9"/>
      <c r="G520" s="9"/>
      <c r="H520" s="9"/>
      <c r="I520" s="9"/>
      <c r="J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 t="s">
        <v>276</v>
      </c>
      <c r="B521" s="59">
        <v>126263.0</v>
      </c>
      <c r="C521" s="28">
        <v>6.66003704E8</v>
      </c>
      <c r="D521" s="9"/>
      <c r="E521" s="9"/>
      <c r="F521" s="9"/>
      <c r="G521" s="9"/>
      <c r="H521" s="9"/>
      <c r="I521" s="9"/>
      <c r="J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 t="s">
        <v>254</v>
      </c>
      <c r="B522" s="59">
        <v>121174.0</v>
      </c>
      <c r="C522" s="28">
        <v>7.87003677E8</v>
      </c>
      <c r="D522" s="9"/>
      <c r="E522" s="9"/>
      <c r="F522" s="9"/>
      <c r="G522" s="9"/>
      <c r="H522" s="9"/>
      <c r="I522" s="9"/>
      <c r="J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 t="s">
        <v>310</v>
      </c>
      <c r="B523" s="59">
        <v>106632.0</v>
      </c>
      <c r="C523" s="28">
        <v>1.4489E8</v>
      </c>
      <c r="D523" s="9"/>
      <c r="E523" s="9"/>
      <c r="F523" s="9"/>
      <c r="G523" s="9"/>
      <c r="H523" s="9"/>
      <c r="I523" s="9"/>
      <c r="J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 t="s">
        <v>319</v>
      </c>
      <c r="B524" s="59">
        <v>106139.0</v>
      </c>
      <c r="C524" s="28">
        <v>9.7574E8</v>
      </c>
      <c r="D524" s="9"/>
      <c r="E524" s="9"/>
      <c r="F524" s="9"/>
      <c r="G524" s="9"/>
      <c r="H524" s="9"/>
      <c r="I524" s="9"/>
      <c r="J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 t="s">
        <v>273</v>
      </c>
      <c r="B525" s="59">
        <v>92350.0</v>
      </c>
      <c r="C525" s="28">
        <v>6.66188336E8</v>
      </c>
      <c r="D525" s="9"/>
      <c r="E525" s="9"/>
      <c r="F525" s="9"/>
      <c r="G525" s="9"/>
      <c r="H525" s="9"/>
      <c r="I525" s="9"/>
      <c r="J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 t="s">
        <v>198</v>
      </c>
      <c r="B526" s="59">
        <v>94566.0</v>
      </c>
      <c r="C526" s="28">
        <v>2.7728E8</v>
      </c>
      <c r="D526" s="9"/>
      <c r="E526" s="9"/>
      <c r="F526" s="9"/>
      <c r="G526" s="9"/>
      <c r="H526" s="9"/>
      <c r="I526" s="9"/>
      <c r="J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 t="s">
        <v>216</v>
      </c>
      <c r="B527" s="59">
        <v>48607.0</v>
      </c>
      <c r="C527" s="28">
        <v>9.72009906E8</v>
      </c>
      <c r="D527" s="9"/>
      <c r="E527" s="9"/>
      <c r="F527" s="9"/>
      <c r="G527" s="9"/>
      <c r="H527" s="9"/>
      <c r="I527" s="9"/>
      <c r="J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 t="s">
        <v>379</v>
      </c>
      <c r="B528" s="59">
        <v>96209.0</v>
      </c>
      <c r="C528" s="28">
        <v>7.07001618E8</v>
      </c>
      <c r="D528" s="9"/>
      <c r="E528" s="9"/>
      <c r="F528" s="9"/>
      <c r="G528" s="9"/>
      <c r="H528" s="9"/>
      <c r="I528" s="9"/>
      <c r="J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 t="s">
        <v>239</v>
      </c>
      <c r="B529" s="59">
        <v>86914.0</v>
      </c>
      <c r="C529" s="28">
        <v>8.8988E8</v>
      </c>
      <c r="D529" s="9"/>
      <c r="E529" s="9"/>
      <c r="F529" s="9"/>
      <c r="G529" s="9"/>
      <c r="H529" s="9"/>
      <c r="I529" s="9"/>
      <c r="J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 t="s">
        <v>338</v>
      </c>
      <c r="B530" s="59">
        <v>102790.0</v>
      </c>
      <c r="C530" s="28">
        <v>6.81006488E8</v>
      </c>
      <c r="D530" s="9"/>
      <c r="E530" s="9"/>
      <c r="F530" s="9"/>
      <c r="G530" s="9"/>
      <c r="H530" s="9"/>
      <c r="I530" s="9"/>
      <c r="J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 t="s">
        <v>294</v>
      </c>
      <c r="B531" s="59">
        <v>95840.0</v>
      </c>
      <c r="C531" s="28">
        <v>6.1126E8</v>
      </c>
      <c r="D531" s="9"/>
      <c r="E531" s="9"/>
      <c r="F531" s="9"/>
      <c r="G531" s="9"/>
      <c r="H531" s="9"/>
      <c r="I531" s="9"/>
      <c r="J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 t="s">
        <v>368</v>
      </c>
      <c r="B532" s="59">
        <v>112714.0</v>
      </c>
      <c r="C532" s="28">
        <v>5.08004868E8</v>
      </c>
      <c r="D532" s="9"/>
      <c r="E532" s="9"/>
      <c r="F532" s="9"/>
      <c r="G532" s="9"/>
      <c r="H532" s="9"/>
      <c r="I532" s="9"/>
      <c r="J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 t="s">
        <v>202</v>
      </c>
      <c r="B533" s="59">
        <v>87833.0</v>
      </c>
      <c r="C533" s="28">
        <v>6.564E8</v>
      </c>
      <c r="D533" s="9"/>
      <c r="E533" s="9"/>
      <c r="F533" s="9"/>
      <c r="G533" s="9"/>
      <c r="H533" s="9"/>
      <c r="I533" s="9"/>
      <c r="J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 t="s">
        <v>191</v>
      </c>
      <c r="B534" s="59">
        <v>77370.0</v>
      </c>
      <c r="C534" s="28">
        <v>9.68003067E8</v>
      </c>
      <c r="D534" s="9"/>
      <c r="E534" s="9"/>
      <c r="F534" s="9"/>
      <c r="G534" s="9"/>
      <c r="H534" s="9"/>
      <c r="I534" s="9"/>
      <c r="J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 t="s">
        <v>340</v>
      </c>
      <c r="B535" s="59">
        <v>55115.0</v>
      </c>
      <c r="C535" s="28">
        <v>2.42009808E8</v>
      </c>
      <c r="D535" s="9"/>
      <c r="E535" s="9"/>
      <c r="F535" s="9"/>
      <c r="G535" s="9"/>
      <c r="H535" s="9"/>
      <c r="I535" s="9"/>
      <c r="J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 t="s">
        <v>180</v>
      </c>
      <c r="B536" s="59">
        <v>117448.0</v>
      </c>
      <c r="C536" s="28">
        <v>4.24006871E8</v>
      </c>
      <c r="D536" s="9"/>
      <c r="E536" s="9"/>
      <c r="F536" s="9"/>
      <c r="G536" s="9"/>
      <c r="H536" s="9"/>
      <c r="I536" s="9"/>
      <c r="J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 t="s">
        <v>317</v>
      </c>
      <c r="B537" s="59">
        <v>117929.0</v>
      </c>
      <c r="C537" s="28">
        <v>6.91003425E8</v>
      </c>
      <c r="D537" s="9"/>
      <c r="E537" s="9"/>
      <c r="F537" s="9"/>
      <c r="G537" s="9"/>
      <c r="H537" s="9"/>
      <c r="I537" s="9"/>
      <c r="J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 t="s">
        <v>364</v>
      </c>
      <c r="B538" s="59">
        <v>97308.0</v>
      </c>
      <c r="C538" s="28">
        <v>5.1800406E8</v>
      </c>
      <c r="D538" s="9"/>
      <c r="E538" s="9"/>
      <c r="F538" s="9"/>
      <c r="G538" s="9"/>
      <c r="H538" s="9"/>
      <c r="I538" s="9"/>
      <c r="J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 t="s">
        <v>269</v>
      </c>
      <c r="B539" s="59">
        <v>128198.0</v>
      </c>
      <c r="C539" s="28">
        <v>3.00005168E8</v>
      </c>
      <c r="D539" s="9"/>
      <c r="E539" s="9"/>
      <c r="F539" s="9"/>
      <c r="G539" s="9"/>
      <c r="H539" s="9"/>
      <c r="I539" s="9"/>
      <c r="J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 t="s">
        <v>275</v>
      </c>
      <c r="B540" s="59">
        <v>44165.0</v>
      </c>
      <c r="C540" s="28">
        <v>6.66375527E8</v>
      </c>
      <c r="D540" s="9"/>
      <c r="E540" s="9"/>
      <c r="F540" s="9"/>
      <c r="G540" s="9"/>
      <c r="H540" s="9"/>
      <c r="I540" s="9"/>
      <c r="J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 t="s">
        <v>318</v>
      </c>
      <c r="B541" s="59">
        <v>117357.0</v>
      </c>
      <c r="C541" s="28">
        <v>6.66809638E8</v>
      </c>
      <c r="D541" s="9"/>
      <c r="E541" s="9"/>
      <c r="F541" s="9"/>
      <c r="G541" s="9"/>
      <c r="H541" s="9"/>
      <c r="I541" s="9"/>
      <c r="J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 t="s">
        <v>293</v>
      </c>
      <c r="B542" s="59">
        <v>74870.0</v>
      </c>
      <c r="C542" s="28">
        <v>5.5927E8</v>
      </c>
      <c r="D542" s="9"/>
      <c r="E542" s="9"/>
      <c r="F542" s="9"/>
      <c r="G542" s="9"/>
      <c r="H542" s="9"/>
      <c r="I542" s="9"/>
      <c r="J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 t="s">
        <v>281</v>
      </c>
      <c r="B543" s="59">
        <v>107920.0</v>
      </c>
      <c r="C543" s="28">
        <v>6.66202015E8</v>
      </c>
      <c r="D543" s="9"/>
      <c r="E543" s="9"/>
      <c r="F543" s="9"/>
      <c r="G543" s="9"/>
      <c r="H543" s="9"/>
      <c r="I543" s="9"/>
      <c r="J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 t="s">
        <v>258</v>
      </c>
      <c r="B544" s="59">
        <v>116313.0</v>
      </c>
      <c r="C544" s="28">
        <v>2.3212E8</v>
      </c>
      <c r="D544" s="9"/>
      <c r="E544" s="9"/>
      <c r="F544" s="9"/>
      <c r="G544" s="9"/>
      <c r="H544" s="9"/>
      <c r="I544" s="9"/>
      <c r="J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 t="s">
        <v>233</v>
      </c>
      <c r="B545" s="59">
        <v>123101.0</v>
      </c>
      <c r="C545" s="28">
        <v>6.66907835E8</v>
      </c>
      <c r="D545" s="9"/>
      <c r="E545" s="9"/>
      <c r="F545" s="9"/>
      <c r="G545" s="9"/>
      <c r="H545" s="9"/>
      <c r="I545" s="9"/>
      <c r="J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 t="s">
        <v>291</v>
      </c>
      <c r="B546" s="59">
        <v>107873.0</v>
      </c>
      <c r="C546" s="28">
        <v>4.53004297E8</v>
      </c>
      <c r="D546" s="9"/>
      <c r="E546" s="9"/>
      <c r="F546" s="9"/>
      <c r="G546" s="9"/>
      <c r="H546" s="9"/>
      <c r="I546" s="9"/>
      <c r="J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 t="s">
        <v>210</v>
      </c>
      <c r="B547" s="59">
        <v>91090.0</v>
      </c>
      <c r="C547" s="28">
        <v>5.22003325E8</v>
      </c>
      <c r="D547" s="9"/>
      <c r="E547" s="9"/>
      <c r="F547" s="9"/>
      <c r="G547" s="9"/>
      <c r="H547" s="9"/>
      <c r="I547" s="9"/>
      <c r="J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 t="s">
        <v>323</v>
      </c>
      <c r="B548" s="59">
        <v>75709.0</v>
      </c>
      <c r="C548" s="28">
        <v>6.47005686E8</v>
      </c>
      <c r="D548" s="9"/>
      <c r="E548" s="9"/>
      <c r="F548" s="9"/>
      <c r="G548" s="9"/>
      <c r="H548" s="9"/>
      <c r="I548" s="9"/>
      <c r="J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 t="s">
        <v>183</v>
      </c>
      <c r="B549" s="59">
        <v>54259.0</v>
      </c>
      <c r="C549" s="28">
        <v>9.3434E8</v>
      </c>
      <c r="D549" s="9"/>
      <c r="E549" s="9"/>
      <c r="F549" s="9"/>
      <c r="G549" s="9"/>
      <c r="H549" s="9"/>
      <c r="I549" s="9"/>
      <c r="J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 t="s">
        <v>231</v>
      </c>
      <c r="B550" s="59">
        <v>110124.0</v>
      </c>
      <c r="C550" s="28">
        <v>9.22009929E8</v>
      </c>
      <c r="D550" s="9"/>
      <c r="E550" s="9"/>
      <c r="F550" s="9"/>
      <c r="G550" s="9"/>
      <c r="H550" s="9"/>
      <c r="I550" s="9"/>
      <c r="J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 t="s">
        <v>367</v>
      </c>
      <c r="B551" s="59">
        <v>70064.0</v>
      </c>
      <c r="C551" s="28">
        <v>4.3466E8</v>
      </c>
      <c r="D551" s="9"/>
      <c r="E551" s="9"/>
      <c r="F551" s="9"/>
      <c r="G551" s="9"/>
      <c r="H551" s="9"/>
      <c r="I551" s="9"/>
      <c r="J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 t="s">
        <v>250</v>
      </c>
      <c r="B552" s="59">
        <v>50244.0</v>
      </c>
      <c r="C552" s="28">
        <v>9.9282E8</v>
      </c>
      <c r="D552" s="9"/>
      <c r="E552" s="9"/>
      <c r="F552" s="9"/>
      <c r="G552" s="9"/>
      <c r="H552" s="9"/>
      <c r="I552" s="9"/>
      <c r="J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 t="s">
        <v>359</v>
      </c>
      <c r="B553" s="59">
        <v>122378.0</v>
      </c>
      <c r="C553" s="28">
        <v>4.24002249E8</v>
      </c>
      <c r="D553" s="9"/>
      <c r="E553" s="9"/>
      <c r="F553" s="9"/>
      <c r="G553" s="9"/>
      <c r="H553" s="9"/>
      <c r="I553" s="9"/>
      <c r="J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 t="s">
        <v>332</v>
      </c>
      <c r="B554" s="59">
        <v>90464.0</v>
      </c>
      <c r="C554" s="28">
        <v>9.7400612E8</v>
      </c>
      <c r="D554" s="9"/>
      <c r="E554" s="9"/>
      <c r="F554" s="9"/>
      <c r="G554" s="9"/>
      <c r="H554" s="9"/>
      <c r="I554" s="9"/>
      <c r="J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 t="s">
        <v>324</v>
      </c>
      <c r="B555" s="59">
        <v>98997.0</v>
      </c>
      <c r="C555" s="28">
        <v>3.57007263E8</v>
      </c>
      <c r="D555" s="9"/>
      <c r="E555" s="9"/>
      <c r="F555" s="9"/>
      <c r="G555" s="9"/>
      <c r="H555" s="9"/>
      <c r="I555" s="9"/>
      <c r="J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 t="s">
        <v>229</v>
      </c>
      <c r="B556" s="59">
        <v>74109.0</v>
      </c>
      <c r="C556" s="28">
        <v>6.9535E8</v>
      </c>
      <c r="D556" s="9"/>
      <c r="E556" s="9"/>
      <c r="F556" s="9"/>
      <c r="G556" s="9"/>
      <c r="H556" s="9"/>
      <c r="I556" s="9"/>
      <c r="J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 t="s">
        <v>190</v>
      </c>
      <c r="B557" s="59">
        <v>80561.0</v>
      </c>
      <c r="C557" s="28">
        <v>2.65005557E8</v>
      </c>
      <c r="D557" s="9"/>
      <c r="E557" s="9"/>
      <c r="F557" s="9"/>
      <c r="G557" s="9"/>
      <c r="H557" s="9"/>
      <c r="I557" s="9"/>
      <c r="J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 t="s">
        <v>1372</v>
      </c>
      <c r="B558" s="59">
        <v>47399.0</v>
      </c>
      <c r="C558" s="28">
        <v>9.5986E8</v>
      </c>
      <c r="D558" s="9"/>
      <c r="E558" s="9"/>
      <c r="F558" s="9"/>
      <c r="G558" s="9"/>
      <c r="H558" s="9"/>
      <c r="I558" s="9"/>
      <c r="J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 t="s">
        <v>298</v>
      </c>
      <c r="B559" s="59">
        <v>91599.0</v>
      </c>
      <c r="C559" s="28">
        <v>8.7218E8</v>
      </c>
      <c r="D559" s="9"/>
      <c r="E559" s="9"/>
      <c r="F559" s="9"/>
      <c r="G559" s="9"/>
      <c r="H559" s="9"/>
      <c r="I559" s="9"/>
      <c r="J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 t="s">
        <v>192</v>
      </c>
      <c r="B560" s="59">
        <v>92998.0</v>
      </c>
      <c r="C560" s="28">
        <v>1.53003328E8</v>
      </c>
      <c r="D560" s="9"/>
      <c r="E560" s="9"/>
      <c r="F560" s="9"/>
      <c r="G560" s="9"/>
      <c r="H560" s="9"/>
      <c r="I560" s="9"/>
      <c r="J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 t="s">
        <v>376</v>
      </c>
      <c r="B561" s="59">
        <v>110165.0</v>
      </c>
      <c r="C561" s="28">
        <v>3.27007487E8</v>
      </c>
      <c r="D561" s="9"/>
      <c r="E561" s="9"/>
      <c r="F561" s="9"/>
      <c r="G561" s="9"/>
      <c r="H561" s="9"/>
      <c r="I561" s="9"/>
      <c r="J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 t="s">
        <v>199</v>
      </c>
      <c r="B562" s="59">
        <v>73160.0</v>
      </c>
      <c r="C562" s="28">
        <v>6.66347937E8</v>
      </c>
      <c r="D562" s="9"/>
      <c r="E562" s="9"/>
      <c r="F562" s="9"/>
      <c r="G562" s="9"/>
      <c r="H562" s="9"/>
      <c r="I562" s="9"/>
      <c r="J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 t="s">
        <v>247</v>
      </c>
      <c r="B563" s="59">
        <v>103367.0</v>
      </c>
      <c r="C563" s="28">
        <v>6.1185E8</v>
      </c>
      <c r="D563" s="9"/>
      <c r="E563" s="9"/>
      <c r="F563" s="9"/>
      <c r="G563" s="9"/>
      <c r="H563" s="9"/>
      <c r="I563" s="9"/>
      <c r="J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 t="s">
        <v>195</v>
      </c>
      <c r="B564" s="59">
        <v>123762.0</v>
      </c>
      <c r="C564" s="28">
        <v>6.26007398E8</v>
      </c>
      <c r="D564" s="9"/>
      <c r="E564" s="9"/>
      <c r="F564" s="9"/>
      <c r="G564" s="9"/>
      <c r="H564" s="9"/>
      <c r="I564" s="9"/>
      <c r="J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 t="s">
        <v>322</v>
      </c>
      <c r="B565" s="59">
        <v>76088.0</v>
      </c>
      <c r="C565" s="28">
        <v>8.1567E8</v>
      </c>
      <c r="D565" s="9"/>
      <c r="E565" s="9"/>
      <c r="F565" s="9"/>
      <c r="G565" s="9"/>
      <c r="H565" s="9"/>
      <c r="I565" s="9"/>
      <c r="J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 t="s">
        <v>235</v>
      </c>
      <c r="B566" s="59">
        <v>110121.0</v>
      </c>
      <c r="C566" s="28">
        <v>6.66001913E8</v>
      </c>
      <c r="D566" s="9"/>
      <c r="E566" s="9"/>
      <c r="F566" s="9"/>
      <c r="G566" s="9"/>
      <c r="H566" s="9"/>
      <c r="I566" s="9"/>
      <c r="J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 t="s">
        <v>194</v>
      </c>
      <c r="B567" s="59">
        <v>127865.0</v>
      </c>
      <c r="C567" s="28">
        <v>1.32001469E8</v>
      </c>
      <c r="D567" s="9"/>
      <c r="E567" s="9"/>
      <c r="F567" s="9"/>
      <c r="G567" s="9"/>
      <c r="H567" s="9"/>
      <c r="I567" s="9"/>
      <c r="J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 t="s">
        <v>371</v>
      </c>
      <c r="B568" s="59">
        <v>99667.0</v>
      </c>
      <c r="C568" s="28">
        <v>5.54003879E8</v>
      </c>
      <c r="D568" s="9"/>
      <c r="E568" s="9"/>
      <c r="F568" s="9"/>
      <c r="G568" s="9"/>
      <c r="H568" s="9"/>
      <c r="I568" s="9"/>
      <c r="J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 t="s">
        <v>1373</v>
      </c>
      <c r="B569" s="59">
        <v>102126.0</v>
      </c>
      <c r="C569" s="28">
        <v>6.66489323E8</v>
      </c>
      <c r="D569" s="9"/>
      <c r="E569" s="9"/>
      <c r="F569" s="9"/>
      <c r="G569" s="9"/>
      <c r="H569" s="9"/>
      <c r="I569" s="9"/>
      <c r="J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 t="s">
        <v>288</v>
      </c>
      <c r="B570" s="59">
        <v>70870.0</v>
      </c>
      <c r="C570" s="28">
        <v>1.155E8</v>
      </c>
      <c r="D570" s="9"/>
      <c r="E570" s="9"/>
      <c r="F570" s="9"/>
      <c r="G570" s="9"/>
      <c r="H570" s="9"/>
      <c r="I570" s="9"/>
      <c r="J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 t="s">
        <v>207</v>
      </c>
      <c r="B571" s="59">
        <v>115741.0</v>
      </c>
      <c r="C571" s="28">
        <v>6.829E8</v>
      </c>
      <c r="D571" s="9"/>
      <c r="E571" s="9"/>
      <c r="F571" s="9"/>
      <c r="G571" s="9"/>
      <c r="H571" s="9"/>
      <c r="I571" s="9"/>
      <c r="J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 t="s">
        <v>228</v>
      </c>
      <c r="B572" s="59">
        <v>80740.0</v>
      </c>
      <c r="C572" s="28">
        <v>1.2573E8</v>
      </c>
      <c r="D572" s="9"/>
      <c r="E572" s="9"/>
      <c r="F572" s="9"/>
      <c r="G572" s="9"/>
      <c r="H572" s="9"/>
      <c r="I572" s="9"/>
      <c r="J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 t="s">
        <v>225</v>
      </c>
      <c r="B573" s="59">
        <v>54868.0</v>
      </c>
      <c r="C573" s="28">
        <v>6.80004453E8</v>
      </c>
      <c r="D573" s="9"/>
      <c r="E573" s="9"/>
      <c r="F573" s="9"/>
      <c r="G573" s="9"/>
      <c r="H573" s="9"/>
      <c r="I573" s="9"/>
      <c r="J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 t="s">
        <v>372</v>
      </c>
      <c r="B574" s="59">
        <v>60224.0</v>
      </c>
      <c r="C574" s="28">
        <v>6.66988324E8</v>
      </c>
      <c r="D574" s="9"/>
      <c r="E574" s="9"/>
      <c r="F574" s="9"/>
      <c r="G574" s="9"/>
      <c r="H574" s="9"/>
      <c r="I574" s="9"/>
      <c r="J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 t="s">
        <v>339</v>
      </c>
      <c r="B575" s="59">
        <v>72572.0</v>
      </c>
      <c r="C575" s="28">
        <v>2.108E8</v>
      </c>
      <c r="D575" s="9"/>
      <c r="E575" s="9"/>
      <c r="F575" s="9"/>
      <c r="G575" s="9"/>
      <c r="H575" s="9"/>
      <c r="I575" s="9"/>
      <c r="J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 t="s">
        <v>358</v>
      </c>
      <c r="B576" s="59">
        <v>93740.0</v>
      </c>
      <c r="C576" s="28">
        <v>6.66674737E8</v>
      </c>
      <c r="D576" s="9"/>
      <c r="E576" s="9"/>
      <c r="F576" s="9"/>
      <c r="G576" s="9"/>
      <c r="H576" s="9"/>
      <c r="I576" s="9"/>
      <c r="J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 t="s">
        <v>196</v>
      </c>
      <c r="B577" s="59">
        <v>133202.0</v>
      </c>
      <c r="C577" s="28">
        <v>6.96006349E8</v>
      </c>
      <c r="D577" s="9"/>
      <c r="E577" s="9"/>
      <c r="F577" s="9"/>
      <c r="G577" s="9"/>
      <c r="H577" s="9"/>
      <c r="I577" s="9"/>
      <c r="J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 t="s">
        <v>312</v>
      </c>
      <c r="B578" s="59">
        <v>68487.0</v>
      </c>
      <c r="C578" s="28">
        <v>7.7900803E8</v>
      </c>
      <c r="D578" s="9"/>
      <c r="E578" s="9"/>
      <c r="F578" s="9"/>
      <c r="G578" s="9"/>
      <c r="H578" s="9"/>
      <c r="I578" s="9"/>
      <c r="J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 t="s">
        <v>334</v>
      </c>
      <c r="B579" s="59">
        <v>62332.0</v>
      </c>
      <c r="C579" s="28">
        <v>2.43001902E8</v>
      </c>
      <c r="D579" s="9"/>
      <c r="E579" s="9"/>
      <c r="F579" s="9"/>
      <c r="G579" s="9"/>
      <c r="H579" s="9"/>
      <c r="I579" s="9"/>
      <c r="J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 t="s">
        <v>336</v>
      </c>
      <c r="B580" s="59">
        <v>44976.0</v>
      </c>
      <c r="C580" s="28">
        <v>6.069E8</v>
      </c>
      <c r="D580" s="9"/>
      <c r="E580" s="9"/>
      <c r="F580" s="9"/>
      <c r="G580" s="9"/>
      <c r="H580" s="9"/>
      <c r="I580" s="9"/>
      <c r="J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 t="s">
        <v>313</v>
      </c>
      <c r="B581" s="59">
        <v>126828.0</v>
      </c>
      <c r="C581" s="28">
        <v>5.45006414E8</v>
      </c>
      <c r="D581" s="9"/>
      <c r="E581" s="9"/>
      <c r="F581" s="9"/>
      <c r="G581" s="9"/>
      <c r="H581" s="9"/>
      <c r="I581" s="9"/>
      <c r="J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 t="s">
        <v>238</v>
      </c>
      <c r="B582" s="59">
        <v>89669.0</v>
      </c>
      <c r="C582" s="28">
        <v>6.6627134E8</v>
      </c>
      <c r="D582" s="9"/>
      <c r="E582" s="9"/>
      <c r="F582" s="9"/>
      <c r="G582" s="9"/>
      <c r="H582" s="9"/>
      <c r="I582" s="9"/>
      <c r="J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 t="s">
        <v>213</v>
      </c>
      <c r="B583" s="59">
        <v>83461.0</v>
      </c>
      <c r="C583" s="28">
        <v>4.7265E8</v>
      </c>
      <c r="D583" s="9"/>
      <c r="E583" s="9"/>
      <c r="F583" s="9"/>
      <c r="G583" s="9"/>
      <c r="H583" s="9"/>
      <c r="I583" s="9"/>
      <c r="J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 t="s">
        <v>377</v>
      </c>
      <c r="B584" s="59">
        <v>96887.0</v>
      </c>
      <c r="C584" s="28">
        <v>1.43009969E8</v>
      </c>
      <c r="D584" s="9"/>
      <c r="E584" s="9"/>
      <c r="F584" s="9"/>
      <c r="G584" s="9"/>
      <c r="H584" s="9"/>
      <c r="I584" s="9"/>
      <c r="J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 t="s">
        <v>333</v>
      </c>
      <c r="B585" s="59">
        <v>119375.0</v>
      </c>
      <c r="C585" s="28">
        <v>8.38004006E8</v>
      </c>
      <c r="D585" s="9"/>
      <c r="E585" s="9"/>
      <c r="F585" s="9"/>
      <c r="G585" s="9"/>
      <c r="H585" s="9"/>
      <c r="I585" s="9"/>
      <c r="J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 t="s">
        <v>337</v>
      </c>
      <c r="B586" s="59">
        <v>46624.0</v>
      </c>
      <c r="C586" s="28">
        <v>6.31001225E8</v>
      </c>
      <c r="D586" s="9"/>
      <c r="E586" s="9"/>
      <c r="F586" s="9"/>
      <c r="G586" s="9"/>
      <c r="H586" s="9"/>
      <c r="I586" s="9"/>
      <c r="J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 t="s">
        <v>311</v>
      </c>
      <c r="B587" s="59">
        <v>53843.0</v>
      </c>
      <c r="C587" s="28">
        <v>4.56006424E8</v>
      </c>
      <c r="D587" s="9"/>
      <c r="E587" s="9"/>
      <c r="F587" s="9"/>
      <c r="G587" s="9"/>
      <c r="H587" s="9"/>
      <c r="I587" s="9"/>
      <c r="J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 t="s">
        <v>223</v>
      </c>
      <c r="B588" s="59">
        <v>69115.0</v>
      </c>
      <c r="C588" s="28">
        <v>8.51006207E8</v>
      </c>
      <c r="D588" s="9"/>
      <c r="E588" s="9"/>
      <c r="F588" s="9"/>
      <c r="G588" s="9"/>
      <c r="H588" s="9"/>
      <c r="I588" s="9"/>
      <c r="J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 t="s">
        <v>306</v>
      </c>
      <c r="B589" s="59">
        <v>84675.0</v>
      </c>
      <c r="C589" s="28">
        <v>8.8987E8</v>
      </c>
      <c r="D589" s="9"/>
      <c r="E589" s="9"/>
      <c r="F589" s="9"/>
      <c r="G589" s="9"/>
      <c r="H589" s="9"/>
      <c r="I589" s="9"/>
      <c r="J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 t="s">
        <v>342</v>
      </c>
      <c r="B590" s="59">
        <v>104722.0</v>
      </c>
      <c r="C590" s="28">
        <v>6.81002081E8</v>
      </c>
      <c r="D590" s="9"/>
      <c r="E590" s="9"/>
      <c r="F590" s="9"/>
      <c r="G590" s="9"/>
      <c r="H590" s="9"/>
      <c r="I590" s="9"/>
      <c r="J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 t="s">
        <v>266</v>
      </c>
      <c r="B591" s="59">
        <v>114013.0</v>
      </c>
      <c r="C591" s="28">
        <v>9.80003045E8</v>
      </c>
      <c r="D591" s="9"/>
      <c r="E591" s="9"/>
      <c r="F591" s="9"/>
      <c r="G591" s="9"/>
      <c r="H591" s="9"/>
      <c r="I591" s="9"/>
      <c r="J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 t="s">
        <v>241</v>
      </c>
      <c r="B592" s="59">
        <v>110021.0</v>
      </c>
      <c r="C592" s="28">
        <v>5.1500572E8</v>
      </c>
      <c r="D592" s="9"/>
      <c r="E592" s="9"/>
      <c r="F592" s="9"/>
      <c r="G592" s="9"/>
      <c r="H592" s="9"/>
      <c r="I592" s="9"/>
      <c r="J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 t="s">
        <v>300</v>
      </c>
      <c r="B593" s="59">
        <v>69968.0</v>
      </c>
      <c r="C593" s="28">
        <v>6.66368365E8</v>
      </c>
      <c r="D593" s="9"/>
      <c r="E593" s="9"/>
      <c r="F593" s="9"/>
      <c r="G593" s="9"/>
      <c r="H593" s="9"/>
      <c r="I593" s="9"/>
      <c r="J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 t="s">
        <v>205</v>
      </c>
      <c r="B594" s="59">
        <v>73540.0</v>
      </c>
      <c r="C594" s="28">
        <v>1.45004338E8</v>
      </c>
      <c r="D594" s="9"/>
      <c r="E594" s="9"/>
      <c r="F594" s="9"/>
      <c r="G594" s="9"/>
      <c r="H594" s="9"/>
      <c r="I594" s="9"/>
      <c r="J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 t="s">
        <v>314</v>
      </c>
      <c r="B595" s="59">
        <v>107475.0</v>
      </c>
      <c r="C595" s="28">
        <v>6.66471484E8</v>
      </c>
      <c r="D595" s="9"/>
      <c r="E595" s="9"/>
      <c r="F595" s="9"/>
      <c r="G595" s="9"/>
      <c r="H595" s="9"/>
      <c r="I595" s="9"/>
      <c r="J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 t="s">
        <v>185</v>
      </c>
      <c r="B596" s="59">
        <v>115587.0</v>
      </c>
      <c r="C596" s="28">
        <v>4.6141E8</v>
      </c>
      <c r="D596" s="9"/>
      <c r="E596" s="9"/>
      <c r="F596" s="9"/>
      <c r="G596" s="9"/>
      <c r="H596" s="9"/>
      <c r="I596" s="9"/>
      <c r="J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 t="s">
        <v>309</v>
      </c>
      <c r="B597" s="59">
        <v>124413.0</v>
      </c>
      <c r="C597" s="28">
        <v>1.6767E8</v>
      </c>
      <c r="D597" s="9"/>
      <c r="E597" s="9"/>
      <c r="F597" s="9"/>
      <c r="G597" s="9"/>
      <c r="H597" s="9"/>
      <c r="I597" s="9"/>
      <c r="J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 t="s">
        <v>252</v>
      </c>
      <c r="B598" s="59">
        <v>79659.0</v>
      </c>
      <c r="C598" s="28">
        <v>6.66646232E8</v>
      </c>
      <c r="D598" s="9"/>
      <c r="E598" s="9"/>
      <c r="F598" s="9"/>
      <c r="G598" s="9"/>
      <c r="H598" s="9"/>
      <c r="I598" s="9"/>
      <c r="J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 t="s">
        <v>257</v>
      </c>
      <c r="B599" s="59">
        <v>101337.0</v>
      </c>
      <c r="C599" s="28">
        <v>2.8066E8</v>
      </c>
      <c r="D599" s="9"/>
      <c r="E599" s="9"/>
      <c r="F599" s="9"/>
      <c r="G599" s="9"/>
      <c r="H599" s="9"/>
      <c r="I599" s="9"/>
      <c r="J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 t="s">
        <v>330</v>
      </c>
      <c r="B600" s="59">
        <v>95720.0</v>
      </c>
      <c r="C600" s="28">
        <v>2.94004018E8</v>
      </c>
      <c r="D600" s="9"/>
      <c r="E600" s="9"/>
      <c r="F600" s="9"/>
      <c r="G600" s="9"/>
      <c r="H600" s="9"/>
      <c r="I600" s="9"/>
      <c r="J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 t="s">
        <v>212</v>
      </c>
      <c r="B601" s="59">
        <v>72210.0</v>
      </c>
      <c r="C601" s="28">
        <v>9.4973E8</v>
      </c>
      <c r="D601" s="9"/>
      <c r="E601" s="9"/>
      <c r="F601" s="9"/>
      <c r="G601" s="9"/>
      <c r="H601" s="9"/>
      <c r="I601" s="9"/>
      <c r="J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 t="s">
        <v>218</v>
      </c>
      <c r="B602" s="59">
        <v>78656.0</v>
      </c>
      <c r="C602" s="28">
        <v>6.66639811E8</v>
      </c>
      <c r="D602" s="9"/>
      <c r="E602" s="9"/>
      <c r="F602" s="9"/>
      <c r="G602" s="9"/>
      <c r="H602" s="9"/>
      <c r="I602" s="9"/>
      <c r="J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 t="s">
        <v>354</v>
      </c>
      <c r="B603" s="59">
        <v>61202.0</v>
      </c>
      <c r="C603" s="28">
        <v>6.66864968E8</v>
      </c>
      <c r="D603" s="9"/>
      <c r="E603" s="9"/>
      <c r="F603" s="9"/>
      <c r="G603" s="9"/>
      <c r="H603" s="9"/>
      <c r="I603" s="9"/>
      <c r="J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 t="s">
        <v>270</v>
      </c>
      <c r="B604" s="59">
        <v>93836.0</v>
      </c>
      <c r="C604" s="28">
        <v>9.42003054E8</v>
      </c>
      <c r="D604" s="9"/>
      <c r="E604" s="9"/>
      <c r="F604" s="9"/>
      <c r="G604" s="9"/>
      <c r="H604" s="9"/>
      <c r="I604" s="9"/>
      <c r="J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 t="s">
        <v>283</v>
      </c>
      <c r="B605" s="59">
        <v>53507.0</v>
      </c>
      <c r="C605" s="28">
        <v>5.6074E8</v>
      </c>
      <c r="D605" s="9"/>
      <c r="E605" s="9"/>
      <c r="F605" s="9"/>
      <c r="G605" s="9"/>
      <c r="H605" s="9"/>
      <c r="I605" s="9"/>
      <c r="J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 t="s">
        <v>193</v>
      </c>
      <c r="B606" s="59">
        <v>131421.0</v>
      </c>
      <c r="C606" s="28">
        <v>6.66891799E8</v>
      </c>
      <c r="D606" s="9"/>
      <c r="E606" s="9"/>
      <c r="F606" s="9"/>
      <c r="G606" s="9"/>
      <c r="H606" s="9"/>
      <c r="I606" s="9"/>
      <c r="J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 t="s">
        <v>209</v>
      </c>
      <c r="B607" s="59">
        <v>59360.0</v>
      </c>
      <c r="C607" s="28">
        <v>8.3275E8</v>
      </c>
      <c r="D607" s="9"/>
      <c r="E607" s="9"/>
      <c r="F607" s="9"/>
      <c r="G607" s="9"/>
      <c r="H607" s="9"/>
      <c r="I607" s="9"/>
      <c r="J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 t="s">
        <v>186</v>
      </c>
      <c r="B608" s="59">
        <v>46262.0</v>
      </c>
      <c r="C608" s="28">
        <v>6.66756658E8</v>
      </c>
      <c r="D608" s="9"/>
      <c r="E608" s="9"/>
      <c r="F608" s="9"/>
      <c r="G608" s="9"/>
      <c r="H608" s="9"/>
      <c r="I608" s="9"/>
      <c r="J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 t="s">
        <v>325</v>
      </c>
      <c r="B609" s="59">
        <v>68685.0</v>
      </c>
      <c r="C609" s="28">
        <v>9.4079E8</v>
      </c>
      <c r="D609" s="9"/>
      <c r="E609" s="9"/>
      <c r="F609" s="9"/>
      <c r="G609" s="9"/>
      <c r="H609" s="9"/>
      <c r="I609" s="9"/>
      <c r="J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 t="s">
        <v>251</v>
      </c>
      <c r="B610" s="59">
        <v>63032.0</v>
      </c>
      <c r="C610" s="28">
        <v>6.66149965E8</v>
      </c>
      <c r="D610" s="9"/>
      <c r="E610" s="9"/>
      <c r="F610" s="9"/>
      <c r="G610" s="9"/>
      <c r="H610" s="9"/>
      <c r="I610" s="9"/>
      <c r="J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 t="s">
        <v>286</v>
      </c>
      <c r="B611" s="59">
        <v>97532.0</v>
      </c>
      <c r="C611" s="28">
        <v>7.2596E8</v>
      </c>
      <c r="D611" s="9"/>
      <c r="E611" s="9"/>
      <c r="F611" s="9"/>
      <c r="G611" s="9"/>
      <c r="H611" s="9"/>
      <c r="I611" s="9"/>
      <c r="J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 t="s">
        <v>264</v>
      </c>
      <c r="B612" s="59">
        <v>91054.0</v>
      </c>
      <c r="C612" s="28">
        <v>3.38009875E8</v>
      </c>
      <c r="D612" s="9"/>
      <c r="E612" s="9"/>
      <c r="F612" s="9"/>
      <c r="G612" s="9"/>
      <c r="H612" s="9"/>
      <c r="I612" s="9"/>
      <c r="J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 t="s">
        <v>382</v>
      </c>
      <c r="B613" s="59">
        <v>53021.0</v>
      </c>
      <c r="C613" s="28">
        <v>3.45005489E8</v>
      </c>
      <c r="D613" s="9"/>
      <c r="E613" s="9"/>
      <c r="F613" s="9"/>
      <c r="G613" s="9"/>
      <c r="H613" s="9"/>
      <c r="I613" s="9"/>
      <c r="J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 t="s">
        <v>206</v>
      </c>
      <c r="B614" s="59">
        <v>57475.0</v>
      </c>
      <c r="C614" s="28">
        <v>3.71009726E8</v>
      </c>
      <c r="D614" s="9"/>
      <c r="E614" s="9"/>
      <c r="F614" s="9"/>
      <c r="G614" s="9"/>
      <c r="H614" s="9"/>
      <c r="I614" s="9"/>
      <c r="J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 t="s">
        <v>272</v>
      </c>
      <c r="B615" s="59">
        <v>107856.0</v>
      </c>
      <c r="C615" s="28">
        <v>5.9392E8</v>
      </c>
      <c r="D615" s="9"/>
      <c r="E615" s="9"/>
      <c r="F615" s="9"/>
      <c r="G615" s="9"/>
      <c r="H615" s="9"/>
      <c r="I615" s="9"/>
      <c r="J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 t="s">
        <v>230</v>
      </c>
      <c r="B616" s="59">
        <v>99702.0</v>
      </c>
      <c r="C616" s="28">
        <v>6.12004095E8</v>
      </c>
      <c r="D616" s="9"/>
      <c r="E616" s="9"/>
      <c r="F616" s="9"/>
      <c r="G616" s="9"/>
      <c r="H616" s="9"/>
      <c r="I616" s="9"/>
      <c r="J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 t="s">
        <v>237</v>
      </c>
      <c r="B617" s="59">
        <v>113750.0</v>
      </c>
      <c r="C617" s="28">
        <v>1.2285E8</v>
      </c>
      <c r="D617" s="9"/>
      <c r="E617" s="9"/>
      <c r="F617" s="9"/>
      <c r="G617" s="9"/>
      <c r="H617" s="9"/>
      <c r="I617" s="9"/>
      <c r="J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 t="s">
        <v>232</v>
      </c>
      <c r="B618" s="59">
        <v>116842.0</v>
      </c>
      <c r="C618" s="28">
        <v>6.66307222E8</v>
      </c>
      <c r="D618" s="9"/>
      <c r="E618" s="9"/>
      <c r="F618" s="9"/>
      <c r="G618" s="9"/>
      <c r="H618" s="9"/>
      <c r="I618" s="9"/>
      <c r="J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 t="s">
        <v>242</v>
      </c>
      <c r="B619" s="59">
        <v>73704.0</v>
      </c>
      <c r="C619" s="28">
        <v>7.41008738E8</v>
      </c>
      <c r="D619" s="9"/>
      <c r="E619" s="9"/>
      <c r="F619" s="9"/>
      <c r="G619" s="9"/>
      <c r="H619" s="9"/>
      <c r="I619" s="9"/>
      <c r="J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 t="s">
        <v>240</v>
      </c>
      <c r="B620" s="59">
        <v>127532.0</v>
      </c>
      <c r="C620" s="28">
        <v>3.8681E8</v>
      </c>
      <c r="D620" s="9"/>
      <c r="E620" s="9"/>
      <c r="F620" s="9"/>
      <c r="G620" s="9"/>
      <c r="H620" s="9"/>
      <c r="I620" s="9"/>
      <c r="J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 t="s">
        <v>290</v>
      </c>
      <c r="B621" s="59">
        <v>43239.0</v>
      </c>
      <c r="C621" s="28">
        <v>1.8624E8</v>
      </c>
      <c r="D621" s="9"/>
      <c r="E621" s="9"/>
      <c r="F621" s="9"/>
      <c r="G621" s="9"/>
      <c r="H621" s="9"/>
      <c r="I621" s="9"/>
      <c r="J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 t="s">
        <v>335</v>
      </c>
      <c r="B622" s="59">
        <v>74676.0</v>
      </c>
      <c r="C622" s="28">
        <v>5.69004056E8</v>
      </c>
      <c r="D622" s="9"/>
      <c r="E622" s="9"/>
      <c r="F622" s="9"/>
      <c r="G622" s="9"/>
      <c r="H622" s="9"/>
      <c r="I622" s="9"/>
      <c r="J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 t="s">
        <v>274</v>
      </c>
      <c r="B623" s="59">
        <v>62891.0</v>
      </c>
      <c r="C623" s="28">
        <v>3.75003523E8</v>
      </c>
      <c r="D623" s="9"/>
      <c r="E623" s="9"/>
      <c r="F623" s="9"/>
      <c r="G623" s="9"/>
      <c r="H623" s="9"/>
      <c r="I623" s="9"/>
      <c r="J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 t="s">
        <v>345</v>
      </c>
      <c r="B624" s="59">
        <v>130434.0</v>
      </c>
      <c r="C624" s="28">
        <v>7.76007225E8</v>
      </c>
      <c r="D624" s="9"/>
      <c r="E624" s="9"/>
      <c r="F624" s="9"/>
      <c r="G624" s="9"/>
      <c r="H624" s="9"/>
      <c r="I624" s="9"/>
      <c r="J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 t="s">
        <v>380</v>
      </c>
      <c r="B625" s="59">
        <v>126726.0</v>
      </c>
      <c r="C625" s="28">
        <v>7.6612E8</v>
      </c>
      <c r="D625" s="9"/>
      <c r="E625" s="9"/>
      <c r="F625" s="9"/>
      <c r="G625" s="9"/>
      <c r="H625" s="9"/>
      <c r="I625" s="9"/>
      <c r="J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 t="s">
        <v>261</v>
      </c>
      <c r="B626" s="59">
        <v>50949.0</v>
      </c>
      <c r="C626" s="28">
        <v>7.08006968E8</v>
      </c>
      <c r="D626" s="9"/>
      <c r="E626" s="9"/>
      <c r="F626" s="9"/>
      <c r="G626" s="9"/>
      <c r="H626" s="9"/>
      <c r="I626" s="9"/>
      <c r="J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 t="s">
        <v>1374</v>
      </c>
      <c r="B627" s="59">
        <v>87303.0</v>
      </c>
      <c r="C627" s="28">
        <v>5.40002417E8</v>
      </c>
      <c r="D627" s="9"/>
      <c r="E627" s="9"/>
      <c r="F627" s="9"/>
      <c r="G627" s="9"/>
      <c r="H627" s="9"/>
      <c r="I627" s="9"/>
      <c r="J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 t="s">
        <v>260</v>
      </c>
      <c r="B628" s="59">
        <v>111224.0</v>
      </c>
      <c r="C628" s="28">
        <v>2.61006511E8</v>
      </c>
      <c r="D628" s="9"/>
      <c r="E628" s="9"/>
      <c r="F628" s="9"/>
      <c r="G628" s="9"/>
      <c r="H628" s="9"/>
      <c r="I628" s="9"/>
      <c r="J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 t="s">
        <v>1375</v>
      </c>
      <c r="B629" s="59">
        <v>62018.0</v>
      </c>
      <c r="C629" s="28">
        <v>8.3800563E8</v>
      </c>
      <c r="D629" s="9"/>
      <c r="E629" s="9"/>
      <c r="F629" s="9"/>
      <c r="G629" s="9"/>
      <c r="H629" s="9"/>
      <c r="I629" s="9"/>
      <c r="J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 t="s">
        <v>234</v>
      </c>
      <c r="B630" s="59">
        <v>95403.0</v>
      </c>
      <c r="C630" s="28">
        <v>6.66974933E8</v>
      </c>
      <c r="D630" s="9"/>
      <c r="E630" s="9"/>
      <c r="F630" s="9"/>
      <c r="G630" s="9"/>
      <c r="H630" s="9"/>
      <c r="I630" s="9"/>
      <c r="J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 t="s">
        <v>352</v>
      </c>
      <c r="B631" s="59">
        <v>96252.0</v>
      </c>
      <c r="C631" s="28">
        <v>9.44005964E8</v>
      </c>
      <c r="D631" s="9"/>
      <c r="E631" s="9"/>
      <c r="F631" s="9"/>
      <c r="G631" s="9"/>
      <c r="H631" s="9"/>
      <c r="I631" s="9"/>
      <c r="J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 t="s">
        <v>222</v>
      </c>
      <c r="B632" s="59">
        <v>111188.0</v>
      </c>
      <c r="C632" s="28">
        <v>6.66704033E8</v>
      </c>
      <c r="D632" s="9"/>
      <c r="E632" s="9"/>
      <c r="F632" s="9"/>
      <c r="G632" s="9"/>
      <c r="H632" s="9"/>
      <c r="I632" s="9"/>
      <c r="J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 t="s">
        <v>348</v>
      </c>
      <c r="B633" s="59">
        <v>78509.0</v>
      </c>
      <c r="C633" s="28">
        <v>6.66235538E8</v>
      </c>
      <c r="D633" s="9"/>
      <c r="E633" s="9"/>
      <c r="F633" s="9"/>
      <c r="G633" s="9"/>
      <c r="H633" s="9"/>
      <c r="I633" s="9"/>
      <c r="J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 t="s">
        <v>245</v>
      </c>
      <c r="B634" s="59">
        <v>59103.0</v>
      </c>
      <c r="C634" s="28">
        <v>4.8545E8</v>
      </c>
      <c r="D634" s="9"/>
      <c r="E634" s="9"/>
      <c r="F634" s="9"/>
      <c r="G634" s="9"/>
      <c r="H634" s="9"/>
      <c r="I634" s="9"/>
      <c r="J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 t="s">
        <v>329</v>
      </c>
      <c r="B635" s="59">
        <v>97174.0</v>
      </c>
      <c r="C635" s="28">
        <v>3.11009483E8</v>
      </c>
      <c r="D635" s="9"/>
      <c r="E635" s="9"/>
      <c r="F635" s="9"/>
      <c r="G635" s="9"/>
      <c r="H635" s="9"/>
      <c r="I635" s="9"/>
      <c r="J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 t="s">
        <v>344</v>
      </c>
      <c r="B636" s="59">
        <v>109124.0</v>
      </c>
      <c r="C636" s="28">
        <v>3.78007904E8</v>
      </c>
      <c r="D636" s="9"/>
      <c r="E636" s="9"/>
      <c r="F636" s="9"/>
      <c r="G636" s="9"/>
      <c r="H636" s="9"/>
      <c r="I636" s="9"/>
      <c r="J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 t="s">
        <v>215</v>
      </c>
      <c r="B637" s="59">
        <v>92989.0</v>
      </c>
      <c r="C637" s="28">
        <v>7.24008056E8</v>
      </c>
      <c r="D637" s="9"/>
      <c r="E637" s="9"/>
      <c r="F637" s="9"/>
      <c r="G637" s="9"/>
      <c r="H637" s="9"/>
      <c r="I637" s="9"/>
      <c r="J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 t="s">
        <v>262</v>
      </c>
      <c r="B638" s="59">
        <v>84428.0</v>
      </c>
      <c r="C638" s="28">
        <v>6.66142532E8</v>
      </c>
      <c r="D638" s="9"/>
      <c r="E638" s="9"/>
      <c r="F638" s="9"/>
      <c r="G638" s="9"/>
      <c r="H638" s="9"/>
      <c r="I638" s="9"/>
      <c r="J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 t="s">
        <v>226</v>
      </c>
      <c r="B639" s="59">
        <v>79755.0</v>
      </c>
      <c r="C639" s="28">
        <v>9.97004186E8</v>
      </c>
      <c r="D639" s="9"/>
      <c r="E639" s="9"/>
      <c r="F639" s="9"/>
      <c r="G639" s="9"/>
      <c r="H639" s="9"/>
      <c r="I639" s="9"/>
      <c r="J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 t="s">
        <v>267</v>
      </c>
      <c r="B640" s="59">
        <v>122171.0</v>
      </c>
      <c r="C640" s="28">
        <v>4.9049E8</v>
      </c>
      <c r="D640" s="9"/>
      <c r="E640" s="9"/>
      <c r="F640" s="9"/>
      <c r="G640" s="9"/>
      <c r="H640" s="9"/>
      <c r="I640" s="9"/>
      <c r="J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 t="s">
        <v>357</v>
      </c>
      <c r="B641" s="59">
        <v>70507.0</v>
      </c>
      <c r="C641" s="28">
        <v>1.65008904E8</v>
      </c>
      <c r="D641" s="9"/>
      <c r="E641" s="9"/>
      <c r="F641" s="9"/>
      <c r="G641" s="9"/>
      <c r="H641" s="9"/>
      <c r="I641" s="9"/>
      <c r="J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 t="s">
        <v>255</v>
      </c>
      <c r="B642" s="59">
        <v>43279.0</v>
      </c>
      <c r="C642" s="28">
        <v>5.05002396E8</v>
      </c>
      <c r="D642" s="9"/>
      <c r="E642" s="9"/>
      <c r="F642" s="9"/>
      <c r="G642" s="9"/>
      <c r="H642" s="9"/>
      <c r="I642" s="9"/>
      <c r="J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 t="s">
        <v>1376</v>
      </c>
      <c r="B643" s="59">
        <v>116187.0</v>
      </c>
      <c r="C643" s="28">
        <v>8.87007988E8</v>
      </c>
      <c r="D643" s="9"/>
      <c r="E643" s="9"/>
      <c r="F643" s="9"/>
      <c r="G643" s="9"/>
      <c r="H643" s="9"/>
      <c r="I643" s="9"/>
      <c r="J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 t="s">
        <v>1377</v>
      </c>
      <c r="B644" s="59">
        <v>49674.0</v>
      </c>
      <c r="C644" s="28">
        <v>7.1100601E8</v>
      </c>
      <c r="D644" s="9"/>
      <c r="E644" s="9"/>
      <c r="F644" s="9"/>
      <c r="G644" s="9"/>
      <c r="H644" s="9"/>
      <c r="I644" s="9"/>
      <c r="J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 t="s">
        <v>1378</v>
      </c>
      <c r="B645" s="59">
        <v>69098.0</v>
      </c>
      <c r="C645" s="28">
        <v>2.57007039E8</v>
      </c>
      <c r="D645" s="9"/>
      <c r="E645" s="9"/>
      <c r="F645" s="9"/>
      <c r="G645" s="9"/>
      <c r="H645" s="9"/>
      <c r="I645" s="9"/>
      <c r="J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 t="s">
        <v>1379</v>
      </c>
      <c r="B646" s="59">
        <v>97252.0</v>
      </c>
      <c r="C646" s="28">
        <v>7.02006287E8</v>
      </c>
      <c r="D646" s="9"/>
      <c r="E646" s="9"/>
      <c r="F646" s="9"/>
      <c r="G646" s="9"/>
      <c r="H646" s="9"/>
      <c r="I646" s="9"/>
      <c r="J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 t="s">
        <v>1380</v>
      </c>
      <c r="B647" s="59">
        <v>83110.0</v>
      </c>
      <c r="C647" s="28">
        <v>7.8100163E8</v>
      </c>
      <c r="D647" s="9"/>
      <c r="E647" s="9"/>
      <c r="F647" s="9"/>
      <c r="G647" s="9"/>
      <c r="H647" s="9"/>
      <c r="I647" s="9"/>
      <c r="J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 t="s">
        <v>1381</v>
      </c>
      <c r="B648" s="59">
        <v>103833.0</v>
      </c>
      <c r="C648" s="28">
        <v>6.6623821E8</v>
      </c>
      <c r="D648" s="9"/>
      <c r="E648" s="9"/>
      <c r="F648" s="9"/>
      <c r="G648" s="9"/>
      <c r="H648" s="9"/>
      <c r="I648" s="9"/>
      <c r="J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 t="s">
        <v>1382</v>
      </c>
      <c r="B649" s="59">
        <v>73342.0</v>
      </c>
      <c r="C649" s="28">
        <v>8.6416E8</v>
      </c>
      <c r="D649" s="9"/>
      <c r="E649" s="9"/>
      <c r="F649" s="9"/>
      <c r="G649" s="9"/>
      <c r="H649" s="9"/>
      <c r="I649" s="9"/>
      <c r="J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 t="s">
        <v>1383</v>
      </c>
      <c r="B650" s="59">
        <v>93512.0</v>
      </c>
      <c r="C650" s="28">
        <v>4.44006022E8</v>
      </c>
      <c r="D650" s="9"/>
      <c r="E650" s="9"/>
      <c r="F650" s="9"/>
      <c r="G650" s="9"/>
      <c r="H650" s="9"/>
      <c r="I650" s="9"/>
      <c r="J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 t="s">
        <v>1384</v>
      </c>
      <c r="B651" s="59">
        <v>61081.0</v>
      </c>
      <c r="C651" s="28">
        <v>2.7900552E8</v>
      </c>
      <c r="D651" s="9"/>
      <c r="E651" s="9"/>
      <c r="F651" s="9"/>
      <c r="G651" s="9"/>
      <c r="H651" s="9"/>
      <c r="I651" s="9"/>
      <c r="J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59"/>
      <c r="C652" s="28"/>
      <c r="D652" s="9"/>
      <c r="E652" s="9"/>
      <c r="F652" s="9"/>
      <c r="G652" s="9"/>
      <c r="H652" s="9"/>
      <c r="I652" s="9"/>
      <c r="J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59"/>
      <c r="C653" s="28"/>
      <c r="D653" s="9"/>
      <c r="E653" s="9"/>
      <c r="F653" s="9"/>
      <c r="G653" s="9"/>
      <c r="H653" s="9"/>
      <c r="I653" s="9"/>
      <c r="J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59"/>
      <c r="C654" s="28"/>
      <c r="D654" s="9"/>
      <c r="E654" s="9"/>
      <c r="F654" s="9"/>
      <c r="G654" s="9"/>
      <c r="H654" s="9"/>
      <c r="I654" s="9"/>
      <c r="J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59"/>
      <c r="C655" s="28"/>
      <c r="D655" s="9"/>
      <c r="E655" s="9"/>
      <c r="F655" s="9"/>
      <c r="G655" s="9"/>
      <c r="H655" s="9"/>
      <c r="I655" s="9"/>
      <c r="J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59"/>
      <c r="C656" s="28"/>
      <c r="D656" s="9"/>
      <c r="E656" s="9"/>
      <c r="F656" s="9"/>
      <c r="G656" s="9"/>
      <c r="H656" s="9"/>
      <c r="I656" s="9"/>
      <c r="J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59"/>
      <c r="C657" s="28"/>
      <c r="D657" s="9"/>
      <c r="E657" s="9"/>
      <c r="F657" s="9"/>
      <c r="G657" s="9"/>
      <c r="H657" s="9"/>
      <c r="I657" s="9"/>
      <c r="J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59"/>
      <c r="C658" s="28"/>
      <c r="D658" s="9"/>
      <c r="E658" s="9"/>
      <c r="F658" s="9"/>
      <c r="G658" s="9"/>
      <c r="H658" s="9"/>
      <c r="I658" s="9"/>
      <c r="J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59"/>
      <c r="C659" s="28"/>
      <c r="D659" s="9"/>
      <c r="E659" s="9"/>
      <c r="F659" s="9"/>
      <c r="G659" s="9"/>
      <c r="H659" s="9"/>
      <c r="I659" s="9"/>
      <c r="J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59"/>
      <c r="C660" s="28"/>
      <c r="D660" s="9"/>
      <c r="E660" s="9"/>
      <c r="F660" s="9"/>
      <c r="G660" s="9"/>
      <c r="H660" s="9"/>
      <c r="I660" s="9"/>
      <c r="J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59"/>
      <c r="C661" s="28"/>
      <c r="D661" s="9"/>
      <c r="E661" s="9"/>
      <c r="F661" s="9"/>
      <c r="G661" s="9"/>
      <c r="H661" s="9"/>
      <c r="I661" s="9"/>
      <c r="J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59"/>
      <c r="C662" s="28"/>
      <c r="D662" s="9"/>
      <c r="E662" s="9"/>
      <c r="F662" s="9"/>
      <c r="G662" s="9"/>
      <c r="H662" s="9"/>
      <c r="I662" s="9"/>
      <c r="J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59"/>
      <c r="C663" s="28"/>
      <c r="D663" s="9"/>
      <c r="E663" s="9"/>
      <c r="F663" s="9"/>
      <c r="G663" s="9"/>
      <c r="H663" s="9"/>
      <c r="I663" s="9"/>
      <c r="J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59"/>
      <c r="C664" s="28"/>
      <c r="D664" s="9"/>
      <c r="E664" s="9"/>
      <c r="F664" s="9"/>
      <c r="G664" s="9"/>
      <c r="H664" s="9"/>
      <c r="I664" s="9"/>
      <c r="J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59"/>
      <c r="C665" s="28"/>
      <c r="D665" s="9"/>
      <c r="E665" s="9"/>
      <c r="F665" s="9"/>
      <c r="G665" s="9"/>
      <c r="H665" s="9"/>
      <c r="I665" s="9"/>
      <c r="J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59"/>
      <c r="C666" s="28"/>
      <c r="D666" s="9"/>
      <c r="E666" s="9"/>
      <c r="F666" s="9"/>
      <c r="G666" s="9"/>
      <c r="H666" s="9"/>
      <c r="I666" s="9"/>
      <c r="J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59"/>
      <c r="C667" s="28"/>
      <c r="D667" s="9"/>
      <c r="E667" s="9"/>
      <c r="F667" s="9"/>
      <c r="G667" s="9"/>
      <c r="H667" s="9"/>
      <c r="I667" s="9"/>
      <c r="J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59"/>
      <c r="C668" s="28"/>
      <c r="D668" s="9"/>
      <c r="E668" s="9"/>
      <c r="F668" s="9"/>
      <c r="G668" s="9"/>
      <c r="H668" s="9"/>
      <c r="I668" s="9"/>
      <c r="J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59"/>
      <c r="C669" s="28"/>
      <c r="D669" s="9"/>
      <c r="E669" s="9"/>
      <c r="F669" s="9"/>
      <c r="G669" s="9"/>
      <c r="H669" s="9"/>
      <c r="I669" s="9"/>
      <c r="J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59"/>
      <c r="C670" s="28"/>
      <c r="D670" s="9"/>
      <c r="E670" s="9"/>
      <c r="F670" s="9"/>
      <c r="G670" s="9"/>
      <c r="H670" s="9"/>
      <c r="I670" s="9"/>
      <c r="J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59"/>
      <c r="C671" s="28"/>
      <c r="D671" s="9"/>
      <c r="E671" s="9"/>
      <c r="F671" s="9"/>
      <c r="G671" s="9"/>
      <c r="H671" s="9"/>
      <c r="I671" s="9"/>
      <c r="J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59"/>
      <c r="C672" s="28"/>
      <c r="D672" s="9"/>
      <c r="E672" s="9"/>
      <c r="F672" s="9"/>
      <c r="G672" s="9"/>
      <c r="H672" s="9"/>
      <c r="I672" s="9"/>
      <c r="J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59"/>
      <c r="C673" s="28"/>
      <c r="D673" s="9"/>
      <c r="E673" s="9"/>
      <c r="F673" s="9"/>
      <c r="G673" s="9"/>
      <c r="H673" s="9"/>
      <c r="I673" s="9"/>
      <c r="J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59"/>
      <c r="C674" s="28"/>
      <c r="D674" s="9"/>
      <c r="E674" s="9"/>
      <c r="F674" s="9"/>
      <c r="G674" s="9"/>
      <c r="H674" s="9"/>
      <c r="I674" s="9"/>
      <c r="J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59"/>
      <c r="C675" s="28"/>
      <c r="D675" s="9"/>
      <c r="E675" s="9"/>
      <c r="F675" s="9"/>
      <c r="G675" s="9"/>
      <c r="H675" s="9"/>
      <c r="I675" s="9"/>
      <c r="J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59"/>
      <c r="C676" s="28"/>
      <c r="D676" s="9"/>
      <c r="E676" s="9"/>
      <c r="F676" s="9"/>
      <c r="G676" s="9"/>
      <c r="H676" s="9"/>
      <c r="I676" s="9"/>
      <c r="J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59"/>
      <c r="C677" s="28"/>
      <c r="D677" s="9"/>
      <c r="E677" s="9"/>
      <c r="F677" s="9"/>
      <c r="G677" s="9"/>
      <c r="H677" s="9"/>
      <c r="I677" s="9"/>
      <c r="J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59"/>
      <c r="C678" s="28"/>
      <c r="D678" s="9"/>
      <c r="E678" s="9"/>
      <c r="F678" s="9"/>
      <c r="G678" s="9"/>
      <c r="H678" s="9"/>
      <c r="I678" s="9"/>
      <c r="J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59"/>
      <c r="C679" s="28"/>
      <c r="D679" s="9"/>
      <c r="E679" s="9"/>
      <c r="F679" s="9"/>
      <c r="G679" s="9"/>
      <c r="H679" s="9"/>
      <c r="I679" s="9"/>
      <c r="J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59"/>
      <c r="C680" s="28"/>
      <c r="D680" s="9"/>
      <c r="E680" s="9"/>
      <c r="F680" s="9"/>
      <c r="G680" s="9"/>
      <c r="H680" s="9"/>
      <c r="I680" s="9"/>
      <c r="J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59"/>
      <c r="C681" s="28"/>
      <c r="D681" s="9"/>
      <c r="E681" s="9"/>
      <c r="F681" s="9"/>
      <c r="G681" s="9"/>
      <c r="H681" s="9"/>
      <c r="I681" s="9"/>
      <c r="J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59"/>
      <c r="C682" s="28"/>
      <c r="D682" s="9"/>
      <c r="E682" s="9"/>
      <c r="F682" s="9"/>
      <c r="G682" s="9"/>
      <c r="H682" s="9"/>
      <c r="I682" s="9"/>
      <c r="J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59"/>
      <c r="C683" s="28"/>
      <c r="D683" s="9"/>
      <c r="E683" s="9"/>
      <c r="F683" s="9"/>
      <c r="G683" s="9"/>
      <c r="H683" s="9"/>
      <c r="I683" s="9"/>
      <c r="J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59"/>
      <c r="C684" s="28"/>
      <c r="D684" s="9"/>
      <c r="E684" s="9"/>
      <c r="F684" s="9"/>
      <c r="G684" s="9"/>
      <c r="H684" s="9"/>
      <c r="I684" s="9"/>
      <c r="J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59"/>
      <c r="C685" s="28"/>
      <c r="D685" s="9"/>
      <c r="E685" s="9"/>
      <c r="F685" s="9"/>
      <c r="G685" s="9"/>
      <c r="H685" s="9"/>
      <c r="I685" s="9"/>
      <c r="J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59"/>
      <c r="C686" s="28"/>
      <c r="D686" s="9"/>
      <c r="E686" s="9"/>
      <c r="F686" s="9"/>
      <c r="G686" s="9"/>
      <c r="H686" s="9"/>
      <c r="I686" s="9"/>
      <c r="J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59"/>
      <c r="C687" s="28"/>
      <c r="D687" s="9"/>
      <c r="E687" s="9"/>
      <c r="F687" s="9"/>
      <c r="G687" s="9"/>
      <c r="H687" s="9"/>
      <c r="I687" s="9"/>
      <c r="J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59"/>
      <c r="C688" s="28"/>
      <c r="D688" s="9"/>
      <c r="E688" s="9"/>
      <c r="F688" s="9"/>
      <c r="G688" s="9"/>
      <c r="H688" s="9"/>
      <c r="I688" s="9"/>
      <c r="J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59"/>
      <c r="C689" s="28"/>
      <c r="D689" s="9"/>
      <c r="E689" s="9"/>
      <c r="F689" s="9"/>
      <c r="G689" s="9"/>
      <c r="H689" s="9"/>
      <c r="I689" s="9"/>
      <c r="J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59"/>
      <c r="C690" s="28"/>
      <c r="D690" s="9"/>
      <c r="E690" s="9"/>
      <c r="F690" s="9"/>
      <c r="G690" s="9"/>
      <c r="H690" s="9"/>
      <c r="I690" s="9"/>
      <c r="J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59"/>
      <c r="C691" s="28"/>
      <c r="D691" s="9"/>
      <c r="E691" s="9"/>
      <c r="F691" s="9"/>
      <c r="G691" s="9"/>
      <c r="H691" s="9"/>
      <c r="I691" s="9"/>
      <c r="J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59"/>
      <c r="C692" s="28"/>
      <c r="D692" s="9"/>
      <c r="E692" s="9"/>
      <c r="F692" s="9"/>
      <c r="G692" s="9"/>
      <c r="H692" s="9"/>
      <c r="I692" s="9"/>
      <c r="J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59"/>
      <c r="C693" s="28"/>
      <c r="D693" s="9"/>
      <c r="E693" s="9"/>
      <c r="F693" s="9"/>
      <c r="G693" s="9"/>
      <c r="H693" s="9"/>
      <c r="I693" s="9"/>
      <c r="J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59"/>
      <c r="C694" s="28"/>
      <c r="D694" s="9"/>
      <c r="E694" s="9"/>
      <c r="F694" s="9"/>
      <c r="G694" s="9"/>
      <c r="H694" s="9"/>
      <c r="I694" s="9"/>
      <c r="J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59"/>
      <c r="C695" s="28"/>
      <c r="D695" s="9"/>
      <c r="E695" s="9"/>
      <c r="F695" s="9"/>
      <c r="G695" s="9"/>
      <c r="H695" s="9"/>
      <c r="I695" s="9"/>
      <c r="J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59"/>
      <c r="C696" s="28"/>
      <c r="D696" s="9"/>
      <c r="E696" s="9"/>
      <c r="F696" s="9"/>
      <c r="G696" s="9"/>
      <c r="H696" s="9"/>
      <c r="I696" s="9"/>
      <c r="J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59"/>
      <c r="C697" s="28"/>
      <c r="D697" s="9"/>
      <c r="E697" s="9"/>
      <c r="F697" s="9"/>
      <c r="G697" s="9"/>
      <c r="H697" s="9"/>
      <c r="I697" s="9"/>
      <c r="J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59"/>
      <c r="C698" s="28"/>
      <c r="D698" s="9"/>
      <c r="E698" s="9"/>
      <c r="F698" s="9"/>
      <c r="G698" s="9"/>
      <c r="H698" s="9"/>
      <c r="I698" s="9"/>
      <c r="J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59"/>
      <c r="C699" s="28"/>
      <c r="D699" s="9"/>
      <c r="E699" s="9"/>
      <c r="F699" s="9"/>
      <c r="G699" s="9"/>
      <c r="H699" s="9"/>
      <c r="I699" s="9"/>
      <c r="J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59"/>
      <c r="C700" s="28"/>
      <c r="D700" s="9"/>
      <c r="E700" s="9"/>
      <c r="F700" s="9"/>
      <c r="G700" s="9"/>
      <c r="H700" s="9"/>
      <c r="I700" s="9"/>
      <c r="J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59"/>
      <c r="C701" s="28"/>
      <c r="D701" s="9"/>
      <c r="E701" s="9"/>
      <c r="F701" s="9"/>
      <c r="G701" s="9"/>
      <c r="H701" s="9"/>
      <c r="I701" s="9"/>
      <c r="J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59"/>
      <c r="C702" s="28"/>
      <c r="D702" s="9"/>
      <c r="E702" s="9"/>
      <c r="F702" s="9"/>
      <c r="G702" s="9"/>
      <c r="H702" s="9"/>
      <c r="I702" s="9"/>
      <c r="J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59"/>
      <c r="C703" s="28"/>
      <c r="D703" s="9"/>
      <c r="E703" s="9"/>
      <c r="F703" s="9"/>
      <c r="G703" s="9"/>
      <c r="H703" s="9"/>
      <c r="I703" s="9"/>
      <c r="J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59"/>
      <c r="C704" s="28"/>
      <c r="D704" s="9"/>
      <c r="E704" s="9"/>
      <c r="F704" s="9"/>
      <c r="G704" s="9"/>
      <c r="H704" s="9"/>
      <c r="I704" s="9"/>
      <c r="J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59"/>
      <c r="C705" s="28"/>
      <c r="D705" s="9"/>
      <c r="E705" s="9"/>
      <c r="F705" s="9"/>
      <c r="G705" s="9"/>
      <c r="H705" s="9"/>
      <c r="I705" s="9"/>
      <c r="J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59"/>
      <c r="C706" s="28"/>
      <c r="D706" s="9"/>
      <c r="E706" s="9"/>
      <c r="F706" s="9"/>
      <c r="G706" s="9"/>
      <c r="H706" s="9"/>
      <c r="I706" s="9"/>
      <c r="J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59"/>
      <c r="C707" s="28"/>
      <c r="D707" s="9"/>
      <c r="E707" s="9"/>
      <c r="F707" s="9"/>
      <c r="G707" s="9"/>
      <c r="H707" s="9"/>
      <c r="I707" s="9"/>
      <c r="J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59"/>
      <c r="C708" s="28"/>
      <c r="D708" s="9"/>
      <c r="E708" s="9"/>
      <c r="F708" s="9"/>
      <c r="G708" s="9"/>
      <c r="H708" s="9"/>
      <c r="I708" s="9"/>
      <c r="J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59"/>
      <c r="C709" s="28"/>
      <c r="D709" s="9"/>
      <c r="E709" s="9"/>
      <c r="F709" s="9"/>
      <c r="G709" s="9"/>
      <c r="H709" s="9"/>
      <c r="I709" s="9"/>
      <c r="J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59"/>
      <c r="C710" s="28"/>
      <c r="D710" s="9"/>
      <c r="E710" s="9"/>
      <c r="F710" s="9"/>
      <c r="G710" s="9"/>
      <c r="H710" s="9"/>
      <c r="I710" s="9"/>
      <c r="J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59"/>
      <c r="C711" s="28"/>
      <c r="D711" s="9"/>
      <c r="E711" s="9"/>
      <c r="F711" s="9"/>
      <c r="G711" s="9"/>
      <c r="H711" s="9"/>
      <c r="I711" s="9"/>
      <c r="J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59"/>
      <c r="C712" s="28"/>
      <c r="D712" s="9"/>
      <c r="E712" s="9"/>
      <c r="F712" s="9"/>
      <c r="G712" s="9"/>
      <c r="H712" s="9"/>
      <c r="I712" s="9"/>
      <c r="J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59"/>
      <c r="C713" s="28"/>
      <c r="D713" s="9"/>
      <c r="E713" s="9"/>
      <c r="F713" s="9"/>
      <c r="G713" s="9"/>
      <c r="H713" s="9"/>
      <c r="I713" s="9"/>
      <c r="J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59"/>
      <c r="C714" s="28"/>
      <c r="D714" s="9"/>
      <c r="E714" s="9"/>
      <c r="F714" s="9"/>
      <c r="G714" s="9"/>
      <c r="H714" s="9"/>
      <c r="I714" s="9"/>
      <c r="J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59"/>
      <c r="C715" s="28"/>
      <c r="D715" s="9"/>
      <c r="E715" s="9"/>
      <c r="F715" s="9"/>
      <c r="G715" s="9"/>
      <c r="H715" s="9"/>
      <c r="I715" s="9"/>
      <c r="J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59"/>
      <c r="C716" s="28"/>
      <c r="D716" s="9"/>
      <c r="E716" s="9"/>
      <c r="F716" s="9"/>
      <c r="G716" s="9"/>
      <c r="H716" s="9"/>
      <c r="I716" s="9"/>
      <c r="J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59"/>
      <c r="C717" s="28"/>
      <c r="D717" s="9"/>
      <c r="E717" s="9"/>
      <c r="F717" s="9"/>
      <c r="G717" s="9"/>
      <c r="H717" s="9"/>
      <c r="I717" s="9"/>
      <c r="J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59"/>
      <c r="C718" s="28"/>
      <c r="D718" s="9"/>
      <c r="E718" s="9"/>
      <c r="F718" s="9"/>
      <c r="G718" s="9"/>
      <c r="H718" s="9"/>
      <c r="I718" s="9"/>
      <c r="J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59"/>
      <c r="C719" s="28"/>
      <c r="D719" s="9"/>
      <c r="E719" s="9"/>
      <c r="F719" s="9"/>
      <c r="G719" s="9"/>
      <c r="H719" s="9"/>
      <c r="I719" s="9"/>
      <c r="J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59"/>
      <c r="C720" s="28"/>
      <c r="D720" s="9"/>
      <c r="E720" s="9"/>
      <c r="F720" s="9"/>
      <c r="G720" s="9"/>
      <c r="H720" s="9"/>
      <c r="I720" s="9"/>
      <c r="J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59"/>
      <c r="C721" s="28"/>
      <c r="D721" s="9"/>
      <c r="E721" s="9"/>
      <c r="F721" s="9"/>
      <c r="G721" s="9"/>
      <c r="H721" s="9"/>
      <c r="I721" s="9"/>
      <c r="J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59"/>
      <c r="C722" s="28"/>
      <c r="D722" s="9"/>
      <c r="E722" s="9"/>
      <c r="F722" s="9"/>
      <c r="G722" s="9"/>
      <c r="H722" s="9"/>
      <c r="I722" s="9"/>
      <c r="J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59"/>
      <c r="C723" s="28"/>
      <c r="D723" s="9"/>
      <c r="E723" s="9"/>
      <c r="F723" s="9"/>
      <c r="G723" s="9"/>
      <c r="H723" s="9"/>
      <c r="I723" s="9"/>
      <c r="J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59"/>
      <c r="C724" s="28"/>
      <c r="D724" s="9"/>
      <c r="E724" s="9"/>
      <c r="F724" s="9"/>
      <c r="G724" s="9"/>
      <c r="H724" s="9"/>
      <c r="I724" s="9"/>
      <c r="J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59"/>
      <c r="C725" s="28"/>
      <c r="D725" s="9"/>
      <c r="E725" s="9"/>
      <c r="F725" s="9"/>
      <c r="G725" s="9"/>
      <c r="H725" s="9"/>
      <c r="I725" s="9"/>
      <c r="J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59"/>
      <c r="C726" s="28"/>
      <c r="D726" s="9"/>
      <c r="E726" s="9"/>
      <c r="F726" s="9"/>
      <c r="G726" s="9"/>
      <c r="H726" s="9"/>
      <c r="I726" s="9"/>
      <c r="J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59"/>
      <c r="C727" s="28"/>
      <c r="D727" s="9"/>
      <c r="E727" s="9"/>
      <c r="F727" s="9"/>
      <c r="G727" s="9"/>
      <c r="H727" s="9"/>
      <c r="I727" s="9"/>
      <c r="J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59"/>
      <c r="C728" s="28"/>
      <c r="D728" s="9"/>
      <c r="E728" s="9"/>
      <c r="F728" s="9"/>
      <c r="G728" s="9"/>
      <c r="H728" s="9"/>
      <c r="I728" s="9"/>
      <c r="J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59"/>
      <c r="C729" s="28"/>
      <c r="D729" s="9"/>
      <c r="E729" s="9"/>
      <c r="F729" s="9"/>
      <c r="G729" s="9"/>
      <c r="H729" s="9"/>
      <c r="I729" s="9"/>
      <c r="J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59"/>
      <c r="C730" s="28"/>
      <c r="D730" s="9"/>
      <c r="E730" s="9"/>
      <c r="F730" s="9"/>
      <c r="G730" s="9"/>
      <c r="H730" s="9"/>
      <c r="I730" s="9"/>
      <c r="J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59"/>
      <c r="C731" s="28"/>
      <c r="D731" s="9"/>
      <c r="E731" s="9"/>
      <c r="F731" s="9"/>
      <c r="G731" s="9"/>
      <c r="H731" s="9"/>
      <c r="I731" s="9"/>
      <c r="J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59"/>
      <c r="C732" s="28"/>
      <c r="D732" s="9"/>
      <c r="E732" s="9"/>
      <c r="F732" s="9"/>
      <c r="G732" s="9"/>
      <c r="H732" s="9"/>
      <c r="I732" s="9"/>
      <c r="J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59"/>
      <c r="C733" s="28"/>
      <c r="D733" s="9"/>
      <c r="E733" s="9"/>
      <c r="F733" s="9"/>
      <c r="G733" s="9"/>
      <c r="H733" s="9"/>
      <c r="I733" s="9"/>
      <c r="J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59"/>
      <c r="C734" s="28"/>
      <c r="D734" s="9"/>
      <c r="E734" s="9"/>
      <c r="F734" s="9"/>
      <c r="G734" s="9"/>
      <c r="H734" s="9"/>
      <c r="I734" s="9"/>
      <c r="J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59"/>
      <c r="C735" s="28"/>
      <c r="D735" s="9"/>
      <c r="E735" s="9"/>
      <c r="F735" s="9"/>
      <c r="G735" s="9"/>
      <c r="H735" s="9"/>
      <c r="I735" s="9"/>
      <c r="J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59"/>
      <c r="C736" s="28"/>
      <c r="D736" s="9"/>
      <c r="E736" s="9"/>
      <c r="F736" s="9"/>
      <c r="G736" s="9"/>
      <c r="H736" s="9"/>
      <c r="I736" s="9"/>
      <c r="J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59"/>
      <c r="C737" s="28"/>
      <c r="D737" s="9"/>
      <c r="E737" s="9"/>
      <c r="F737" s="9"/>
      <c r="G737" s="9"/>
      <c r="H737" s="9"/>
      <c r="I737" s="9"/>
      <c r="J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59"/>
      <c r="C738" s="28"/>
      <c r="D738" s="9"/>
      <c r="E738" s="9"/>
      <c r="F738" s="9"/>
      <c r="G738" s="9"/>
      <c r="H738" s="9"/>
      <c r="I738" s="9"/>
      <c r="J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59"/>
      <c r="C739" s="28"/>
      <c r="D739" s="9"/>
      <c r="E739" s="9"/>
      <c r="F739" s="9"/>
      <c r="G739" s="9"/>
      <c r="H739" s="9"/>
      <c r="I739" s="9"/>
      <c r="J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59"/>
      <c r="C740" s="28"/>
      <c r="D740" s="9"/>
      <c r="E740" s="9"/>
      <c r="F740" s="9"/>
      <c r="G740" s="9"/>
      <c r="H740" s="9"/>
      <c r="I740" s="9"/>
      <c r="J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59"/>
      <c r="C741" s="28"/>
      <c r="D741" s="9"/>
      <c r="E741" s="9"/>
      <c r="F741" s="9"/>
      <c r="G741" s="9"/>
      <c r="H741" s="9"/>
      <c r="I741" s="9"/>
      <c r="J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59"/>
      <c r="C742" s="28"/>
      <c r="D742" s="9"/>
      <c r="E742" s="9"/>
      <c r="F742" s="9"/>
      <c r="G742" s="9"/>
      <c r="H742" s="9"/>
      <c r="I742" s="9"/>
      <c r="J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59"/>
      <c r="C743" s="28"/>
      <c r="D743" s="9"/>
      <c r="E743" s="9"/>
      <c r="F743" s="9"/>
      <c r="G743" s="9"/>
      <c r="H743" s="9"/>
      <c r="I743" s="9"/>
      <c r="J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59"/>
      <c r="C744" s="28"/>
      <c r="D744" s="9"/>
      <c r="E744" s="9"/>
      <c r="F744" s="9"/>
      <c r="G744" s="9"/>
      <c r="H744" s="9"/>
      <c r="I744" s="9"/>
      <c r="J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59"/>
      <c r="C745" s="28"/>
      <c r="D745" s="9"/>
      <c r="E745" s="9"/>
      <c r="F745" s="9"/>
      <c r="G745" s="9"/>
      <c r="H745" s="9"/>
      <c r="I745" s="9"/>
      <c r="J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59"/>
      <c r="C746" s="28"/>
      <c r="D746" s="9"/>
      <c r="E746" s="9"/>
      <c r="F746" s="9"/>
      <c r="G746" s="9"/>
      <c r="H746" s="9"/>
      <c r="I746" s="9"/>
      <c r="J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59"/>
      <c r="C747" s="28"/>
      <c r="D747" s="9"/>
      <c r="E747" s="9"/>
      <c r="F747" s="9"/>
      <c r="G747" s="9"/>
      <c r="H747" s="9"/>
      <c r="I747" s="9"/>
      <c r="J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59"/>
      <c r="C748" s="28"/>
      <c r="D748" s="9"/>
      <c r="E748" s="9"/>
      <c r="F748" s="9"/>
      <c r="G748" s="9"/>
      <c r="H748" s="9"/>
      <c r="I748" s="9"/>
      <c r="J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59"/>
      <c r="C749" s="28"/>
      <c r="D749" s="9"/>
      <c r="E749" s="9"/>
      <c r="F749" s="9"/>
      <c r="G749" s="9"/>
      <c r="H749" s="9"/>
      <c r="I749" s="9"/>
      <c r="J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59"/>
      <c r="C750" s="28"/>
      <c r="D750" s="9"/>
      <c r="E750" s="9"/>
      <c r="F750" s="9"/>
      <c r="G750" s="9"/>
      <c r="H750" s="9"/>
      <c r="I750" s="9"/>
      <c r="J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59"/>
      <c r="C751" s="28"/>
      <c r="D751" s="9"/>
      <c r="E751" s="9"/>
      <c r="F751" s="9"/>
      <c r="G751" s="9"/>
      <c r="H751" s="9"/>
      <c r="I751" s="9"/>
      <c r="J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59"/>
      <c r="C752" s="28"/>
      <c r="D752" s="9"/>
      <c r="E752" s="9"/>
      <c r="F752" s="9"/>
      <c r="G752" s="9"/>
      <c r="H752" s="9"/>
      <c r="I752" s="9"/>
      <c r="J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59"/>
      <c r="C753" s="28"/>
      <c r="D753" s="9"/>
      <c r="E753" s="9"/>
      <c r="F753" s="9"/>
      <c r="G753" s="9"/>
      <c r="H753" s="9"/>
      <c r="I753" s="9"/>
      <c r="J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59"/>
      <c r="C754" s="28"/>
      <c r="D754" s="9"/>
      <c r="E754" s="9"/>
      <c r="F754" s="9"/>
      <c r="G754" s="9"/>
      <c r="H754" s="9"/>
      <c r="I754" s="9"/>
      <c r="J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59"/>
      <c r="C755" s="28"/>
      <c r="D755" s="9"/>
      <c r="E755" s="9"/>
      <c r="F755" s="9"/>
      <c r="G755" s="9"/>
      <c r="H755" s="9"/>
      <c r="I755" s="9"/>
      <c r="J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59"/>
      <c r="C756" s="28"/>
      <c r="D756" s="9"/>
      <c r="E756" s="9"/>
      <c r="F756" s="9"/>
      <c r="G756" s="9"/>
      <c r="H756" s="9"/>
      <c r="I756" s="9"/>
      <c r="J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59"/>
      <c r="C757" s="28"/>
      <c r="D757" s="9"/>
      <c r="E757" s="9"/>
      <c r="F757" s="9"/>
      <c r="G757" s="9"/>
      <c r="H757" s="9"/>
      <c r="I757" s="9"/>
      <c r="J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59"/>
      <c r="C758" s="28"/>
      <c r="D758" s="9"/>
      <c r="E758" s="9"/>
      <c r="F758" s="9"/>
      <c r="G758" s="9"/>
      <c r="H758" s="9"/>
      <c r="I758" s="9"/>
      <c r="J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59"/>
      <c r="C759" s="28"/>
      <c r="D759" s="9"/>
      <c r="E759" s="9"/>
      <c r="F759" s="9"/>
      <c r="G759" s="9"/>
      <c r="H759" s="9"/>
      <c r="I759" s="9"/>
      <c r="J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59"/>
      <c r="C760" s="28"/>
      <c r="D760" s="9"/>
      <c r="E760" s="9"/>
      <c r="F760" s="9"/>
      <c r="G760" s="9"/>
      <c r="H760" s="9"/>
      <c r="I760" s="9"/>
      <c r="J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59"/>
      <c r="C761" s="28"/>
      <c r="D761" s="9"/>
      <c r="E761" s="9"/>
      <c r="F761" s="9"/>
      <c r="G761" s="9"/>
      <c r="H761" s="9"/>
      <c r="I761" s="9"/>
      <c r="J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59"/>
      <c r="C762" s="28"/>
      <c r="D762" s="9"/>
      <c r="E762" s="9"/>
      <c r="F762" s="9"/>
      <c r="G762" s="9"/>
      <c r="H762" s="9"/>
      <c r="I762" s="9"/>
      <c r="J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59"/>
      <c r="C763" s="28"/>
      <c r="D763" s="9"/>
      <c r="E763" s="9"/>
      <c r="F763" s="9"/>
      <c r="G763" s="9"/>
      <c r="H763" s="9"/>
      <c r="I763" s="9"/>
      <c r="J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59"/>
      <c r="C764" s="28"/>
      <c r="D764" s="9"/>
      <c r="E764" s="9"/>
      <c r="F764" s="9"/>
      <c r="G764" s="9"/>
      <c r="H764" s="9"/>
      <c r="I764" s="9"/>
      <c r="J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59"/>
      <c r="C765" s="28"/>
      <c r="D765" s="9"/>
      <c r="E765" s="9"/>
      <c r="F765" s="9"/>
      <c r="G765" s="9"/>
      <c r="H765" s="9"/>
      <c r="I765" s="9"/>
      <c r="J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59"/>
      <c r="C766" s="28"/>
      <c r="D766" s="9"/>
      <c r="E766" s="9"/>
      <c r="F766" s="9"/>
      <c r="G766" s="9"/>
      <c r="H766" s="9"/>
      <c r="I766" s="9"/>
      <c r="J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59"/>
      <c r="C767" s="28"/>
      <c r="D767" s="9"/>
      <c r="E767" s="9"/>
      <c r="F767" s="9"/>
      <c r="G767" s="9"/>
      <c r="H767" s="9"/>
      <c r="I767" s="9"/>
      <c r="J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59"/>
      <c r="C768" s="28"/>
      <c r="D768" s="9"/>
      <c r="E768" s="9"/>
      <c r="F768" s="9"/>
      <c r="G768" s="9"/>
      <c r="H768" s="9"/>
      <c r="I768" s="9"/>
      <c r="J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59"/>
      <c r="C769" s="28"/>
      <c r="D769" s="9"/>
      <c r="E769" s="9"/>
      <c r="F769" s="9"/>
      <c r="G769" s="9"/>
      <c r="H769" s="9"/>
      <c r="I769" s="9"/>
      <c r="J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59"/>
      <c r="C770" s="28"/>
      <c r="D770" s="9"/>
      <c r="E770" s="9"/>
      <c r="F770" s="9"/>
      <c r="G770" s="9"/>
      <c r="H770" s="9"/>
      <c r="I770" s="9"/>
      <c r="J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59"/>
      <c r="C771" s="28"/>
      <c r="D771" s="9"/>
      <c r="E771" s="9"/>
      <c r="F771" s="9"/>
      <c r="G771" s="9"/>
      <c r="H771" s="9"/>
      <c r="I771" s="9"/>
      <c r="J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59"/>
      <c r="C772" s="28"/>
      <c r="D772" s="9"/>
      <c r="E772" s="9"/>
      <c r="F772" s="9"/>
      <c r="G772" s="9"/>
      <c r="H772" s="9"/>
      <c r="I772" s="9"/>
      <c r="J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59"/>
      <c r="C773" s="28"/>
      <c r="D773" s="9"/>
      <c r="E773" s="9"/>
      <c r="F773" s="9"/>
      <c r="G773" s="9"/>
      <c r="H773" s="9"/>
      <c r="I773" s="9"/>
      <c r="J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59"/>
      <c r="C774" s="28"/>
      <c r="D774" s="9"/>
      <c r="E774" s="9"/>
      <c r="F774" s="9"/>
      <c r="G774" s="9"/>
      <c r="H774" s="9"/>
      <c r="I774" s="9"/>
      <c r="J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59"/>
      <c r="C775" s="28"/>
      <c r="D775" s="9"/>
      <c r="E775" s="9"/>
      <c r="F775" s="9"/>
      <c r="G775" s="9"/>
      <c r="H775" s="9"/>
      <c r="I775" s="9"/>
      <c r="J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59"/>
      <c r="C776" s="28"/>
      <c r="D776" s="9"/>
      <c r="E776" s="9"/>
      <c r="F776" s="9"/>
      <c r="G776" s="9"/>
      <c r="H776" s="9"/>
      <c r="I776" s="9"/>
      <c r="J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59"/>
      <c r="C777" s="28"/>
      <c r="D777" s="9"/>
      <c r="E777" s="9"/>
      <c r="F777" s="9"/>
      <c r="G777" s="9"/>
      <c r="H777" s="9"/>
      <c r="I777" s="9"/>
      <c r="J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59"/>
      <c r="C778" s="28"/>
      <c r="D778" s="9"/>
      <c r="E778" s="9"/>
      <c r="F778" s="9"/>
      <c r="G778" s="9"/>
      <c r="H778" s="9"/>
      <c r="I778" s="9"/>
      <c r="J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59"/>
      <c r="C779" s="28"/>
      <c r="D779" s="9"/>
      <c r="E779" s="9"/>
      <c r="F779" s="9"/>
      <c r="G779" s="9"/>
      <c r="H779" s="9"/>
      <c r="I779" s="9"/>
      <c r="J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59"/>
      <c r="C780" s="28"/>
      <c r="D780" s="9"/>
      <c r="E780" s="9"/>
      <c r="F780" s="9"/>
      <c r="G780" s="9"/>
      <c r="H780" s="9"/>
      <c r="I780" s="9"/>
      <c r="J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59"/>
      <c r="C781" s="28"/>
      <c r="D781" s="9"/>
      <c r="E781" s="9"/>
      <c r="F781" s="9"/>
      <c r="G781" s="9"/>
      <c r="H781" s="9"/>
      <c r="I781" s="9"/>
      <c r="J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59"/>
      <c r="C782" s="28"/>
      <c r="D782" s="9"/>
      <c r="E782" s="9"/>
      <c r="F782" s="9"/>
      <c r="G782" s="9"/>
      <c r="H782" s="9"/>
      <c r="I782" s="9"/>
      <c r="J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59"/>
      <c r="C783" s="28"/>
      <c r="D783" s="9"/>
      <c r="E783" s="9"/>
      <c r="F783" s="9"/>
      <c r="G783" s="9"/>
      <c r="H783" s="9"/>
      <c r="I783" s="9"/>
      <c r="J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59"/>
      <c r="C784" s="28"/>
      <c r="D784" s="9"/>
      <c r="E784" s="9"/>
      <c r="F784" s="9"/>
      <c r="G784" s="9"/>
      <c r="H784" s="9"/>
      <c r="I784" s="9"/>
      <c r="J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59"/>
      <c r="C785" s="28"/>
      <c r="D785" s="9"/>
      <c r="E785" s="9"/>
      <c r="F785" s="9"/>
      <c r="G785" s="9"/>
      <c r="H785" s="9"/>
      <c r="I785" s="9"/>
      <c r="J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59"/>
      <c r="C786" s="28"/>
      <c r="D786" s="9"/>
      <c r="E786" s="9"/>
      <c r="F786" s="9"/>
      <c r="G786" s="9"/>
      <c r="H786" s="9"/>
      <c r="I786" s="9"/>
      <c r="J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59"/>
      <c r="C787" s="28"/>
      <c r="D787" s="9"/>
      <c r="E787" s="9"/>
      <c r="F787" s="9"/>
      <c r="G787" s="9"/>
      <c r="H787" s="9"/>
      <c r="I787" s="9"/>
      <c r="J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59"/>
      <c r="C788" s="28"/>
      <c r="D788" s="9"/>
      <c r="E788" s="9"/>
      <c r="F788" s="9"/>
      <c r="G788" s="9"/>
      <c r="H788" s="9"/>
      <c r="I788" s="9"/>
      <c r="J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59"/>
      <c r="C789" s="28"/>
      <c r="D789" s="9"/>
      <c r="E789" s="9"/>
      <c r="F789" s="9"/>
      <c r="G789" s="9"/>
      <c r="H789" s="9"/>
      <c r="I789" s="9"/>
      <c r="J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59"/>
      <c r="C790" s="28"/>
      <c r="D790" s="9"/>
      <c r="E790" s="9"/>
      <c r="F790" s="9"/>
      <c r="G790" s="9"/>
      <c r="H790" s="9"/>
      <c r="I790" s="9"/>
      <c r="J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59"/>
      <c r="C791" s="28"/>
      <c r="D791" s="9"/>
      <c r="E791" s="9"/>
      <c r="F791" s="9"/>
      <c r="G791" s="9"/>
      <c r="H791" s="9"/>
      <c r="I791" s="9"/>
      <c r="J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59"/>
      <c r="C792" s="28"/>
      <c r="D792" s="9"/>
      <c r="E792" s="9"/>
      <c r="F792" s="9"/>
      <c r="G792" s="9"/>
      <c r="H792" s="9"/>
      <c r="I792" s="9"/>
      <c r="J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59"/>
      <c r="C793" s="28"/>
      <c r="D793" s="9"/>
      <c r="E793" s="9"/>
      <c r="F793" s="9"/>
      <c r="G793" s="9"/>
      <c r="H793" s="9"/>
      <c r="I793" s="9"/>
      <c r="J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59"/>
      <c r="C794" s="28"/>
      <c r="D794" s="9"/>
      <c r="E794" s="9"/>
      <c r="F794" s="9"/>
      <c r="G794" s="9"/>
      <c r="H794" s="9"/>
      <c r="I794" s="9"/>
      <c r="J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59"/>
      <c r="C795" s="28"/>
      <c r="D795" s="9"/>
      <c r="E795" s="9"/>
      <c r="F795" s="9"/>
      <c r="G795" s="9"/>
      <c r="H795" s="9"/>
      <c r="I795" s="9"/>
      <c r="J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59"/>
      <c r="C796" s="28"/>
      <c r="D796" s="9"/>
      <c r="E796" s="9"/>
      <c r="F796" s="9"/>
      <c r="G796" s="9"/>
      <c r="H796" s="9"/>
      <c r="I796" s="9"/>
      <c r="J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59"/>
      <c r="C797" s="28"/>
      <c r="D797" s="9"/>
      <c r="E797" s="9"/>
      <c r="F797" s="9"/>
      <c r="G797" s="9"/>
      <c r="H797" s="9"/>
      <c r="I797" s="9"/>
      <c r="J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59"/>
      <c r="C798" s="28"/>
      <c r="D798" s="9"/>
      <c r="E798" s="9"/>
      <c r="F798" s="9"/>
      <c r="G798" s="9"/>
      <c r="H798" s="9"/>
      <c r="I798" s="9"/>
      <c r="J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59"/>
      <c r="C799" s="28"/>
      <c r="D799" s="9"/>
      <c r="E799" s="9"/>
      <c r="F799" s="9"/>
      <c r="G799" s="9"/>
      <c r="H799" s="9"/>
      <c r="I799" s="9"/>
      <c r="J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59"/>
      <c r="C800" s="28"/>
      <c r="D800" s="9"/>
      <c r="E800" s="9"/>
      <c r="F800" s="9"/>
      <c r="G800" s="9"/>
      <c r="H800" s="9"/>
      <c r="I800" s="9"/>
      <c r="J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59"/>
      <c r="C801" s="28"/>
      <c r="D801" s="9"/>
      <c r="E801" s="9"/>
      <c r="F801" s="9"/>
      <c r="G801" s="9"/>
      <c r="H801" s="9"/>
      <c r="I801" s="9"/>
      <c r="J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59"/>
      <c r="C802" s="28"/>
      <c r="D802" s="9"/>
      <c r="E802" s="9"/>
      <c r="F802" s="9"/>
      <c r="G802" s="9"/>
      <c r="H802" s="9"/>
      <c r="I802" s="9"/>
      <c r="J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59"/>
      <c r="C803" s="28"/>
      <c r="D803" s="9"/>
      <c r="E803" s="9"/>
      <c r="F803" s="9"/>
      <c r="G803" s="9"/>
      <c r="H803" s="9"/>
      <c r="I803" s="9"/>
      <c r="J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59"/>
      <c r="C804" s="28"/>
      <c r="D804" s="9"/>
      <c r="E804" s="9"/>
      <c r="F804" s="9"/>
      <c r="G804" s="9"/>
      <c r="H804" s="9"/>
      <c r="I804" s="9"/>
      <c r="J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59"/>
      <c r="C805" s="28"/>
      <c r="D805" s="9"/>
      <c r="E805" s="9"/>
      <c r="F805" s="9"/>
      <c r="G805" s="9"/>
      <c r="H805" s="9"/>
      <c r="I805" s="9"/>
      <c r="J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59"/>
      <c r="C806" s="28"/>
      <c r="D806" s="9"/>
      <c r="E806" s="9"/>
      <c r="F806" s="9"/>
      <c r="G806" s="9"/>
      <c r="H806" s="9"/>
      <c r="I806" s="9"/>
      <c r="J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59"/>
      <c r="C807" s="28"/>
      <c r="D807" s="9"/>
      <c r="E807" s="9"/>
      <c r="F807" s="9"/>
      <c r="G807" s="9"/>
      <c r="H807" s="9"/>
      <c r="I807" s="9"/>
      <c r="J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59"/>
      <c r="C808" s="28"/>
      <c r="D808" s="9"/>
      <c r="E808" s="9"/>
      <c r="F808" s="9"/>
      <c r="G808" s="9"/>
      <c r="H808" s="9"/>
      <c r="I808" s="9"/>
      <c r="J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59"/>
      <c r="C809" s="28"/>
      <c r="D809" s="9"/>
      <c r="E809" s="9"/>
      <c r="F809" s="9"/>
      <c r="G809" s="9"/>
      <c r="H809" s="9"/>
      <c r="I809" s="9"/>
      <c r="J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59"/>
      <c r="C810" s="28"/>
      <c r="D810" s="9"/>
      <c r="E810" s="9"/>
      <c r="F810" s="9"/>
      <c r="G810" s="9"/>
      <c r="H810" s="9"/>
      <c r="I810" s="9"/>
      <c r="J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59"/>
      <c r="C811" s="28"/>
      <c r="D811" s="9"/>
      <c r="E811" s="9"/>
      <c r="F811" s="9"/>
      <c r="G811" s="9"/>
      <c r="H811" s="9"/>
      <c r="I811" s="9"/>
      <c r="J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59"/>
      <c r="C812" s="28"/>
      <c r="D812" s="9"/>
      <c r="E812" s="9"/>
      <c r="F812" s="9"/>
      <c r="G812" s="9"/>
      <c r="H812" s="9"/>
      <c r="I812" s="9"/>
      <c r="J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59"/>
      <c r="C813" s="28"/>
      <c r="D813" s="9"/>
      <c r="E813" s="9"/>
      <c r="F813" s="9"/>
      <c r="G813" s="9"/>
      <c r="H813" s="9"/>
      <c r="I813" s="9"/>
      <c r="J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59"/>
      <c r="C814" s="28"/>
      <c r="D814" s="9"/>
      <c r="E814" s="9"/>
      <c r="F814" s="9"/>
      <c r="G814" s="9"/>
      <c r="H814" s="9"/>
      <c r="I814" s="9"/>
      <c r="J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59"/>
      <c r="C815" s="28"/>
      <c r="D815" s="9"/>
      <c r="E815" s="9"/>
      <c r="F815" s="9"/>
      <c r="G815" s="9"/>
      <c r="H815" s="9"/>
      <c r="I815" s="9"/>
      <c r="J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59"/>
      <c r="C816" s="28"/>
      <c r="D816" s="9"/>
      <c r="E816" s="9"/>
      <c r="F816" s="9"/>
      <c r="G816" s="9"/>
      <c r="H816" s="9"/>
      <c r="I816" s="9"/>
      <c r="J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59"/>
      <c r="C817" s="28"/>
      <c r="D817" s="9"/>
      <c r="E817" s="9"/>
      <c r="F817" s="9"/>
      <c r="G817" s="9"/>
      <c r="H817" s="9"/>
      <c r="I817" s="9"/>
      <c r="J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59"/>
      <c r="C818" s="28"/>
      <c r="D818" s="9"/>
      <c r="E818" s="9"/>
      <c r="F818" s="9"/>
      <c r="G818" s="9"/>
      <c r="H818" s="9"/>
      <c r="I818" s="9"/>
      <c r="J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59"/>
      <c r="C819" s="28"/>
      <c r="D819" s="9"/>
      <c r="E819" s="9"/>
      <c r="F819" s="9"/>
      <c r="G819" s="9"/>
      <c r="H819" s="9"/>
      <c r="I819" s="9"/>
      <c r="J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59"/>
      <c r="C820" s="28"/>
      <c r="D820" s="9"/>
      <c r="E820" s="9"/>
      <c r="F820" s="9"/>
      <c r="G820" s="9"/>
      <c r="H820" s="9"/>
      <c r="I820" s="9"/>
      <c r="J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59"/>
      <c r="C821" s="28"/>
      <c r="D821" s="9"/>
      <c r="E821" s="9"/>
      <c r="F821" s="9"/>
      <c r="G821" s="9"/>
      <c r="H821" s="9"/>
      <c r="I821" s="9"/>
      <c r="J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59"/>
      <c r="C822" s="28"/>
      <c r="D822" s="9"/>
      <c r="E822" s="9"/>
      <c r="F822" s="9"/>
      <c r="G822" s="9"/>
      <c r="H822" s="9"/>
      <c r="I822" s="9"/>
      <c r="J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59"/>
      <c r="C823" s="28"/>
      <c r="D823" s="9"/>
      <c r="E823" s="9"/>
      <c r="F823" s="9"/>
      <c r="G823" s="9"/>
      <c r="H823" s="9"/>
      <c r="I823" s="9"/>
      <c r="J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59"/>
      <c r="C824" s="28"/>
      <c r="D824" s="9"/>
      <c r="E824" s="9"/>
      <c r="F824" s="9"/>
      <c r="G824" s="9"/>
      <c r="H824" s="9"/>
      <c r="I824" s="9"/>
      <c r="J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59"/>
      <c r="C825" s="28"/>
      <c r="D825" s="9"/>
      <c r="E825" s="9"/>
      <c r="F825" s="9"/>
      <c r="G825" s="9"/>
      <c r="H825" s="9"/>
      <c r="I825" s="9"/>
      <c r="J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59"/>
      <c r="C826" s="28"/>
      <c r="D826" s="9"/>
      <c r="E826" s="9"/>
      <c r="F826" s="9"/>
      <c r="G826" s="9"/>
      <c r="H826" s="9"/>
      <c r="I826" s="9"/>
      <c r="J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59"/>
      <c r="C827" s="28"/>
      <c r="D827" s="9"/>
      <c r="E827" s="9"/>
      <c r="F827" s="9"/>
      <c r="G827" s="9"/>
      <c r="H827" s="9"/>
      <c r="I827" s="9"/>
      <c r="J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59"/>
      <c r="C828" s="28"/>
      <c r="D828" s="9"/>
      <c r="E828" s="9"/>
      <c r="F828" s="9"/>
      <c r="G828" s="9"/>
      <c r="H828" s="9"/>
      <c r="I828" s="9"/>
      <c r="J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59"/>
      <c r="C829" s="28"/>
      <c r="D829" s="9"/>
      <c r="E829" s="9"/>
      <c r="F829" s="9"/>
      <c r="G829" s="9"/>
      <c r="H829" s="9"/>
      <c r="I829" s="9"/>
      <c r="J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59"/>
      <c r="C830" s="28"/>
      <c r="D830" s="9"/>
      <c r="E830" s="9"/>
      <c r="F830" s="9"/>
      <c r="G830" s="9"/>
      <c r="H830" s="9"/>
      <c r="I830" s="9"/>
      <c r="J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59"/>
      <c r="C831" s="28"/>
      <c r="D831" s="9"/>
      <c r="E831" s="9"/>
      <c r="F831" s="9"/>
      <c r="G831" s="9"/>
      <c r="H831" s="9"/>
      <c r="I831" s="9"/>
      <c r="J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59"/>
      <c r="C832" s="28"/>
      <c r="D832" s="9"/>
      <c r="E832" s="9"/>
      <c r="F832" s="9"/>
      <c r="G832" s="9"/>
      <c r="H832" s="9"/>
      <c r="I832" s="9"/>
      <c r="J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59"/>
      <c r="C833" s="28"/>
      <c r="D833" s="9"/>
      <c r="E833" s="9"/>
      <c r="F833" s="9"/>
      <c r="G833" s="9"/>
      <c r="H833" s="9"/>
      <c r="I833" s="9"/>
      <c r="J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59"/>
      <c r="C834" s="28"/>
      <c r="D834" s="9"/>
      <c r="E834" s="9"/>
      <c r="F834" s="9"/>
      <c r="G834" s="9"/>
      <c r="H834" s="9"/>
      <c r="I834" s="9"/>
      <c r="J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59"/>
      <c r="C835" s="28"/>
      <c r="D835" s="9"/>
      <c r="E835" s="9"/>
      <c r="F835" s="9"/>
      <c r="G835" s="9"/>
      <c r="H835" s="9"/>
      <c r="I835" s="9"/>
      <c r="J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59"/>
      <c r="C836" s="28"/>
      <c r="D836" s="9"/>
      <c r="E836" s="9"/>
      <c r="F836" s="9"/>
      <c r="G836" s="9"/>
      <c r="H836" s="9"/>
      <c r="I836" s="9"/>
      <c r="J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59"/>
      <c r="C837" s="28"/>
      <c r="D837" s="9"/>
      <c r="E837" s="9"/>
      <c r="F837" s="9"/>
      <c r="G837" s="9"/>
      <c r="H837" s="9"/>
      <c r="I837" s="9"/>
      <c r="J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59"/>
      <c r="C838" s="28"/>
      <c r="D838" s="9"/>
      <c r="E838" s="9"/>
      <c r="F838" s="9"/>
      <c r="G838" s="9"/>
      <c r="H838" s="9"/>
      <c r="I838" s="9"/>
      <c r="J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59"/>
      <c r="C839" s="28"/>
      <c r="D839" s="9"/>
      <c r="E839" s="9"/>
      <c r="F839" s="9"/>
      <c r="G839" s="9"/>
      <c r="H839" s="9"/>
      <c r="I839" s="9"/>
      <c r="J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59"/>
      <c r="C840" s="28"/>
      <c r="D840" s="9"/>
      <c r="E840" s="9"/>
      <c r="F840" s="9"/>
      <c r="G840" s="9"/>
      <c r="H840" s="9"/>
      <c r="I840" s="9"/>
      <c r="J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59"/>
      <c r="C841" s="28"/>
      <c r="D841" s="9"/>
      <c r="E841" s="9"/>
      <c r="F841" s="9"/>
      <c r="G841" s="9"/>
      <c r="H841" s="9"/>
      <c r="I841" s="9"/>
      <c r="J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59"/>
      <c r="C842" s="28"/>
      <c r="D842" s="9"/>
      <c r="E842" s="9"/>
      <c r="F842" s="9"/>
      <c r="G842" s="9"/>
      <c r="H842" s="9"/>
      <c r="I842" s="9"/>
      <c r="J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59"/>
      <c r="C843" s="28"/>
      <c r="D843" s="9"/>
      <c r="E843" s="9"/>
      <c r="F843" s="9"/>
      <c r="G843" s="9"/>
      <c r="H843" s="9"/>
      <c r="I843" s="9"/>
      <c r="J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59"/>
      <c r="C844" s="28"/>
      <c r="D844" s="9"/>
      <c r="E844" s="9"/>
      <c r="F844" s="9"/>
      <c r="G844" s="9"/>
      <c r="H844" s="9"/>
      <c r="I844" s="9"/>
      <c r="J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59"/>
      <c r="C845" s="28"/>
      <c r="D845" s="9"/>
      <c r="E845" s="9"/>
      <c r="F845" s="9"/>
      <c r="G845" s="9"/>
      <c r="H845" s="9"/>
      <c r="I845" s="9"/>
      <c r="J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59"/>
      <c r="C846" s="28"/>
      <c r="D846" s="9"/>
      <c r="E846" s="9"/>
      <c r="F846" s="9"/>
      <c r="G846" s="9"/>
      <c r="H846" s="9"/>
      <c r="I846" s="9"/>
      <c r="J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59"/>
      <c r="C847" s="28"/>
      <c r="D847" s="9"/>
      <c r="E847" s="9"/>
      <c r="F847" s="9"/>
      <c r="G847" s="9"/>
      <c r="H847" s="9"/>
      <c r="I847" s="9"/>
      <c r="J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59"/>
      <c r="C848" s="28"/>
      <c r="D848" s="9"/>
      <c r="E848" s="9"/>
      <c r="F848" s="9"/>
      <c r="G848" s="9"/>
      <c r="H848" s="9"/>
      <c r="I848" s="9"/>
      <c r="J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59"/>
      <c r="C849" s="28"/>
      <c r="D849" s="9"/>
      <c r="E849" s="9"/>
      <c r="F849" s="9"/>
      <c r="G849" s="9"/>
      <c r="H849" s="9"/>
      <c r="I849" s="9"/>
      <c r="J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59"/>
      <c r="C850" s="28"/>
      <c r="D850" s="9"/>
      <c r="E850" s="9"/>
      <c r="F850" s="9"/>
      <c r="G850" s="9"/>
      <c r="H850" s="9"/>
      <c r="I850" s="9"/>
      <c r="J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59"/>
      <c r="C851" s="28"/>
      <c r="D851" s="9"/>
      <c r="E851" s="9"/>
      <c r="F851" s="9"/>
      <c r="G851" s="9"/>
      <c r="H851" s="9"/>
      <c r="I851" s="9"/>
      <c r="J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59"/>
      <c r="C852" s="9"/>
      <c r="D852" s="9"/>
      <c r="E852" s="9"/>
      <c r="F852" s="9"/>
      <c r="G852" s="9"/>
      <c r="H852" s="9"/>
      <c r="I852" s="9"/>
      <c r="J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59"/>
      <c r="C853" s="9"/>
      <c r="D853" s="9"/>
      <c r="E853" s="9"/>
      <c r="F853" s="9"/>
      <c r="G853" s="9"/>
      <c r="H853" s="9"/>
      <c r="I853" s="9"/>
      <c r="J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59"/>
      <c r="C854" s="9"/>
      <c r="D854" s="9"/>
      <c r="E854" s="9"/>
      <c r="F854" s="9"/>
      <c r="G854" s="9"/>
      <c r="H854" s="9"/>
      <c r="I854" s="9"/>
      <c r="J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59"/>
      <c r="C855" s="9"/>
      <c r="D855" s="9"/>
      <c r="E855" s="9"/>
      <c r="F855" s="9"/>
      <c r="G855" s="9"/>
      <c r="H855" s="9"/>
      <c r="I855" s="9"/>
      <c r="J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59"/>
      <c r="C856" s="9"/>
      <c r="D856" s="9"/>
      <c r="E856" s="9"/>
      <c r="F856" s="9"/>
      <c r="G856" s="9"/>
      <c r="H856" s="9"/>
      <c r="I856" s="9"/>
      <c r="J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59"/>
      <c r="C857" s="9"/>
      <c r="D857" s="9"/>
      <c r="E857" s="9"/>
      <c r="F857" s="9"/>
      <c r="G857" s="9"/>
      <c r="H857" s="9"/>
      <c r="I857" s="9"/>
      <c r="J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59"/>
      <c r="C858" s="9"/>
      <c r="D858" s="9"/>
      <c r="E858" s="9"/>
      <c r="F858" s="9"/>
      <c r="G858" s="9"/>
      <c r="H858" s="9"/>
      <c r="I858" s="9"/>
      <c r="J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59"/>
      <c r="C859" s="9"/>
      <c r="D859" s="9"/>
      <c r="E859" s="9"/>
      <c r="F859" s="9"/>
      <c r="G859" s="9"/>
      <c r="H859" s="9"/>
      <c r="I859" s="9"/>
      <c r="J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59"/>
      <c r="C860" s="9"/>
      <c r="D860" s="9"/>
      <c r="E860" s="9"/>
      <c r="F860" s="9"/>
      <c r="G860" s="9"/>
      <c r="H860" s="9"/>
      <c r="I860" s="9"/>
      <c r="J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59"/>
      <c r="C861" s="9"/>
      <c r="D861" s="9"/>
      <c r="E861" s="9"/>
      <c r="F861" s="9"/>
      <c r="G861" s="9"/>
      <c r="H861" s="9"/>
      <c r="I861" s="9"/>
      <c r="J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59"/>
      <c r="C862" s="9"/>
      <c r="D862" s="9"/>
      <c r="E862" s="9"/>
      <c r="F862" s="9"/>
      <c r="G862" s="9"/>
      <c r="H862" s="9"/>
      <c r="I862" s="9"/>
      <c r="J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59"/>
      <c r="C863" s="9"/>
      <c r="D863" s="9"/>
      <c r="E863" s="9"/>
      <c r="F863" s="9"/>
      <c r="G863" s="9"/>
      <c r="H863" s="9"/>
      <c r="I863" s="9"/>
      <c r="J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59"/>
      <c r="C864" s="9"/>
      <c r="D864" s="9"/>
      <c r="E864" s="9"/>
      <c r="F864" s="9"/>
      <c r="G864" s="9"/>
      <c r="H864" s="9"/>
      <c r="I864" s="9"/>
      <c r="J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59"/>
      <c r="C865" s="9"/>
      <c r="D865" s="9"/>
      <c r="E865" s="9"/>
      <c r="F865" s="9"/>
      <c r="G865" s="9"/>
      <c r="H865" s="9"/>
      <c r="I865" s="9"/>
      <c r="J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59"/>
      <c r="C866" s="9"/>
      <c r="D866" s="9"/>
      <c r="E866" s="9"/>
      <c r="F866" s="9"/>
      <c r="G866" s="9"/>
      <c r="H866" s="9"/>
      <c r="I866" s="9"/>
      <c r="J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59"/>
      <c r="C867" s="9"/>
      <c r="D867" s="9"/>
      <c r="E867" s="9"/>
      <c r="F867" s="9"/>
      <c r="G867" s="9"/>
      <c r="H867" s="9"/>
      <c r="I867" s="9"/>
      <c r="J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59"/>
      <c r="C868" s="9"/>
      <c r="D868" s="9"/>
      <c r="E868" s="9"/>
      <c r="F868" s="9"/>
      <c r="G868" s="9"/>
      <c r="H868" s="9"/>
      <c r="I868" s="9"/>
      <c r="J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59"/>
      <c r="C869" s="9"/>
      <c r="D869" s="9"/>
      <c r="E869" s="9"/>
      <c r="F869" s="9"/>
      <c r="G869" s="9"/>
      <c r="H869" s="9"/>
      <c r="I869" s="9"/>
      <c r="J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59"/>
      <c r="C870" s="9"/>
      <c r="D870" s="9"/>
      <c r="E870" s="9"/>
      <c r="F870" s="9"/>
      <c r="G870" s="9"/>
      <c r="H870" s="9"/>
      <c r="I870" s="9"/>
      <c r="J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59"/>
      <c r="C871" s="9"/>
      <c r="D871" s="9"/>
      <c r="E871" s="9"/>
      <c r="F871" s="9"/>
      <c r="G871" s="9"/>
      <c r="H871" s="9"/>
      <c r="I871" s="9"/>
      <c r="J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59"/>
      <c r="C872" s="9"/>
      <c r="D872" s="9"/>
      <c r="E872" s="9"/>
      <c r="F872" s="9"/>
      <c r="G872" s="9"/>
      <c r="H872" s="9"/>
      <c r="I872" s="9"/>
      <c r="J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59"/>
      <c r="C873" s="9"/>
      <c r="D873" s="9"/>
      <c r="E873" s="9"/>
      <c r="F873" s="9"/>
      <c r="G873" s="9"/>
      <c r="H873" s="9"/>
      <c r="I873" s="9"/>
      <c r="J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59"/>
      <c r="C874" s="9"/>
      <c r="D874" s="9"/>
      <c r="E874" s="9"/>
      <c r="F874" s="9"/>
      <c r="G874" s="9"/>
      <c r="H874" s="9"/>
      <c r="I874" s="9"/>
      <c r="J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59"/>
      <c r="C875" s="9"/>
      <c r="D875" s="9"/>
      <c r="E875" s="9"/>
      <c r="F875" s="9"/>
      <c r="G875" s="9"/>
      <c r="H875" s="9"/>
      <c r="I875" s="9"/>
      <c r="J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59"/>
      <c r="C876" s="9"/>
      <c r="D876" s="9"/>
      <c r="E876" s="9"/>
      <c r="F876" s="9"/>
      <c r="G876" s="9"/>
      <c r="H876" s="9"/>
      <c r="I876" s="9"/>
      <c r="J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59"/>
      <c r="C877" s="9"/>
      <c r="D877" s="9"/>
      <c r="E877" s="9"/>
      <c r="F877" s="9"/>
      <c r="G877" s="9"/>
      <c r="H877" s="9"/>
      <c r="I877" s="9"/>
      <c r="J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59"/>
      <c r="C878" s="9"/>
      <c r="D878" s="9"/>
      <c r="E878" s="9"/>
      <c r="F878" s="9"/>
      <c r="G878" s="9"/>
      <c r="H878" s="9"/>
      <c r="I878" s="9"/>
      <c r="J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59"/>
      <c r="C879" s="9"/>
      <c r="D879" s="9"/>
      <c r="E879" s="9"/>
      <c r="F879" s="9"/>
      <c r="G879" s="9"/>
      <c r="H879" s="9"/>
      <c r="I879" s="9"/>
      <c r="J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59"/>
      <c r="C880" s="9"/>
      <c r="D880" s="9"/>
      <c r="E880" s="9"/>
      <c r="F880" s="9"/>
      <c r="G880" s="9"/>
      <c r="H880" s="9"/>
      <c r="I880" s="9"/>
      <c r="J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59"/>
      <c r="C881" s="9"/>
      <c r="D881" s="9"/>
      <c r="E881" s="9"/>
      <c r="F881" s="9"/>
      <c r="G881" s="9"/>
      <c r="H881" s="9"/>
      <c r="I881" s="9"/>
      <c r="J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59"/>
      <c r="C882" s="9"/>
      <c r="D882" s="9"/>
      <c r="E882" s="9"/>
      <c r="F882" s="9"/>
      <c r="G882" s="9"/>
      <c r="H882" s="9"/>
      <c r="I882" s="9"/>
      <c r="J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59"/>
      <c r="C883" s="9"/>
      <c r="D883" s="9"/>
      <c r="E883" s="9"/>
      <c r="F883" s="9"/>
      <c r="G883" s="9"/>
      <c r="H883" s="9"/>
      <c r="I883" s="9"/>
      <c r="J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59"/>
      <c r="C884" s="9"/>
      <c r="D884" s="9"/>
      <c r="E884" s="9"/>
      <c r="F884" s="9"/>
      <c r="G884" s="9"/>
      <c r="H884" s="9"/>
      <c r="I884" s="9"/>
      <c r="J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59"/>
      <c r="C885" s="9"/>
      <c r="D885" s="9"/>
      <c r="E885" s="9"/>
      <c r="F885" s="9"/>
      <c r="G885" s="9"/>
      <c r="H885" s="9"/>
      <c r="I885" s="9"/>
      <c r="J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59"/>
      <c r="C886" s="9"/>
      <c r="D886" s="9"/>
      <c r="E886" s="9"/>
      <c r="F886" s="9"/>
      <c r="G886" s="9"/>
      <c r="H886" s="9"/>
      <c r="I886" s="9"/>
      <c r="J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59"/>
      <c r="C887" s="9"/>
      <c r="D887" s="9"/>
      <c r="E887" s="9"/>
      <c r="F887" s="9"/>
      <c r="G887" s="9"/>
      <c r="H887" s="9"/>
      <c r="I887" s="9"/>
      <c r="J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59"/>
      <c r="C888" s="9"/>
      <c r="D888" s="9"/>
      <c r="E888" s="9"/>
      <c r="F888" s="9"/>
      <c r="G888" s="9"/>
      <c r="H888" s="9"/>
      <c r="I888" s="9"/>
      <c r="J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59"/>
      <c r="C889" s="9"/>
      <c r="D889" s="9"/>
      <c r="E889" s="9"/>
      <c r="F889" s="9"/>
      <c r="G889" s="9"/>
      <c r="H889" s="9"/>
      <c r="I889" s="9"/>
      <c r="J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59"/>
      <c r="C890" s="9"/>
      <c r="D890" s="9"/>
      <c r="E890" s="9"/>
      <c r="F890" s="9"/>
      <c r="G890" s="9"/>
      <c r="H890" s="9"/>
      <c r="I890" s="9"/>
      <c r="J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59"/>
      <c r="C891" s="9"/>
      <c r="D891" s="9"/>
      <c r="E891" s="9"/>
      <c r="F891" s="9"/>
      <c r="G891" s="9"/>
      <c r="H891" s="9"/>
      <c r="I891" s="9"/>
      <c r="J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59"/>
      <c r="C892" s="9"/>
      <c r="D892" s="9"/>
      <c r="E892" s="9"/>
      <c r="F892" s="9"/>
      <c r="G892" s="9"/>
      <c r="H892" s="9"/>
      <c r="I892" s="9"/>
      <c r="J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59"/>
      <c r="C893" s="9"/>
      <c r="D893" s="9"/>
      <c r="E893" s="9"/>
      <c r="F893" s="9"/>
      <c r="G893" s="9"/>
      <c r="H893" s="9"/>
      <c r="I893" s="9"/>
      <c r="J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59"/>
      <c r="C894" s="9"/>
      <c r="D894" s="9"/>
      <c r="E894" s="9"/>
      <c r="F894" s="9"/>
      <c r="G894" s="9"/>
      <c r="H894" s="9"/>
      <c r="I894" s="9"/>
      <c r="J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59"/>
      <c r="C895" s="9"/>
      <c r="D895" s="9"/>
      <c r="E895" s="9"/>
      <c r="F895" s="9"/>
      <c r="G895" s="9"/>
      <c r="H895" s="9"/>
      <c r="I895" s="9"/>
      <c r="J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59"/>
      <c r="C896" s="9"/>
      <c r="D896" s="9"/>
      <c r="E896" s="9"/>
      <c r="F896" s="9"/>
      <c r="G896" s="9"/>
      <c r="H896" s="9"/>
      <c r="I896" s="9"/>
      <c r="J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59"/>
      <c r="C897" s="9"/>
      <c r="D897" s="9"/>
      <c r="E897" s="9"/>
      <c r="F897" s="9"/>
      <c r="G897" s="9"/>
      <c r="H897" s="9"/>
      <c r="I897" s="9"/>
      <c r="J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59"/>
      <c r="C898" s="9"/>
      <c r="D898" s="9"/>
      <c r="E898" s="9"/>
      <c r="F898" s="9"/>
      <c r="G898" s="9"/>
      <c r="H898" s="9"/>
      <c r="I898" s="9"/>
      <c r="J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59"/>
      <c r="C899" s="9"/>
      <c r="D899" s="9"/>
      <c r="E899" s="9"/>
      <c r="F899" s="9"/>
      <c r="G899" s="9"/>
      <c r="H899" s="9"/>
      <c r="I899" s="9"/>
      <c r="J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59"/>
      <c r="C900" s="9"/>
      <c r="D900" s="9"/>
      <c r="E900" s="9"/>
      <c r="F900" s="9"/>
      <c r="G900" s="9"/>
      <c r="H900" s="9"/>
      <c r="I900" s="9"/>
      <c r="J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59"/>
      <c r="C901" s="9"/>
      <c r="D901" s="9"/>
      <c r="E901" s="9"/>
      <c r="F901" s="9"/>
      <c r="G901" s="9"/>
      <c r="H901" s="9"/>
      <c r="I901" s="9"/>
      <c r="J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59"/>
      <c r="C902" s="9"/>
      <c r="D902" s="9"/>
      <c r="E902" s="9"/>
      <c r="F902" s="9"/>
      <c r="G902" s="9"/>
      <c r="H902" s="9"/>
      <c r="I902" s="9"/>
      <c r="J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59"/>
      <c r="C903" s="9"/>
      <c r="D903" s="9"/>
      <c r="E903" s="9"/>
      <c r="F903" s="9"/>
      <c r="G903" s="9"/>
      <c r="H903" s="9"/>
      <c r="I903" s="9"/>
      <c r="J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59"/>
      <c r="C904" s="9"/>
      <c r="D904" s="9"/>
      <c r="E904" s="9"/>
      <c r="F904" s="9"/>
      <c r="G904" s="9"/>
      <c r="H904" s="9"/>
      <c r="I904" s="9"/>
      <c r="J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59"/>
      <c r="C905" s="9"/>
      <c r="D905" s="9"/>
      <c r="E905" s="9"/>
      <c r="F905" s="9"/>
      <c r="G905" s="9"/>
      <c r="H905" s="9"/>
      <c r="I905" s="9"/>
      <c r="J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59"/>
      <c r="C906" s="9"/>
      <c r="D906" s="9"/>
      <c r="E906" s="9"/>
      <c r="F906" s="9"/>
      <c r="G906" s="9"/>
      <c r="H906" s="9"/>
      <c r="I906" s="9"/>
      <c r="J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59"/>
      <c r="C907" s="9"/>
      <c r="D907" s="9"/>
      <c r="E907" s="9"/>
      <c r="F907" s="9"/>
      <c r="G907" s="9"/>
      <c r="H907" s="9"/>
      <c r="I907" s="9"/>
      <c r="J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59"/>
      <c r="C908" s="9"/>
      <c r="D908" s="9"/>
      <c r="E908" s="9"/>
      <c r="F908" s="9"/>
      <c r="G908" s="9"/>
      <c r="H908" s="9"/>
      <c r="I908" s="9"/>
      <c r="J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59"/>
      <c r="C909" s="9"/>
      <c r="D909" s="9"/>
      <c r="E909" s="9"/>
      <c r="F909" s="9"/>
      <c r="G909" s="9"/>
      <c r="H909" s="9"/>
      <c r="I909" s="9"/>
      <c r="J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59"/>
      <c r="C910" s="9"/>
      <c r="D910" s="9"/>
      <c r="E910" s="9"/>
      <c r="F910" s="9"/>
      <c r="G910" s="9"/>
      <c r="H910" s="9"/>
      <c r="I910" s="9"/>
      <c r="J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59"/>
      <c r="C911" s="9"/>
      <c r="D911" s="9"/>
      <c r="E911" s="9"/>
      <c r="F911" s="9"/>
      <c r="G911" s="9"/>
      <c r="H911" s="9"/>
      <c r="I911" s="9"/>
      <c r="J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59"/>
      <c r="C912" s="9"/>
      <c r="D912" s="9"/>
      <c r="E912" s="9"/>
      <c r="F912" s="9"/>
      <c r="G912" s="9"/>
      <c r="H912" s="9"/>
      <c r="I912" s="9"/>
      <c r="J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59"/>
      <c r="C913" s="9"/>
      <c r="D913" s="9"/>
      <c r="E913" s="9"/>
      <c r="F913" s="9"/>
      <c r="G913" s="9"/>
      <c r="H913" s="9"/>
      <c r="I913" s="9"/>
      <c r="J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59"/>
      <c r="C914" s="9"/>
      <c r="D914" s="9"/>
      <c r="E914" s="9"/>
      <c r="F914" s="9"/>
      <c r="G914" s="9"/>
      <c r="H914" s="9"/>
      <c r="I914" s="9"/>
      <c r="J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59"/>
      <c r="C915" s="9"/>
      <c r="D915" s="9"/>
      <c r="E915" s="9"/>
      <c r="F915" s="9"/>
      <c r="G915" s="9"/>
      <c r="H915" s="9"/>
      <c r="I915" s="9"/>
      <c r="J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59"/>
      <c r="C916" s="9"/>
      <c r="D916" s="9"/>
      <c r="E916" s="9"/>
      <c r="F916" s="9"/>
      <c r="G916" s="9"/>
      <c r="H916" s="9"/>
      <c r="I916" s="9"/>
      <c r="J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59"/>
      <c r="C917" s="9"/>
      <c r="D917" s="9"/>
      <c r="E917" s="9"/>
      <c r="F917" s="9"/>
      <c r="G917" s="9"/>
      <c r="H917" s="9"/>
      <c r="I917" s="9"/>
      <c r="J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59"/>
      <c r="C918" s="9"/>
      <c r="D918" s="9"/>
      <c r="E918" s="9"/>
      <c r="F918" s="9"/>
      <c r="G918" s="9"/>
      <c r="H918" s="9"/>
      <c r="I918" s="9"/>
      <c r="J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59"/>
      <c r="C919" s="9"/>
      <c r="D919" s="9"/>
      <c r="E919" s="9"/>
      <c r="F919" s="9"/>
      <c r="G919" s="9"/>
      <c r="H919" s="9"/>
      <c r="I919" s="9"/>
      <c r="J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59"/>
      <c r="C920" s="9"/>
      <c r="D920" s="9"/>
      <c r="E920" s="9"/>
      <c r="F920" s="9"/>
      <c r="G920" s="9"/>
      <c r="H920" s="9"/>
      <c r="I920" s="9"/>
      <c r="J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59"/>
      <c r="C921" s="9"/>
      <c r="D921" s="9"/>
      <c r="E921" s="9"/>
      <c r="F921" s="9"/>
      <c r="G921" s="9"/>
      <c r="H921" s="9"/>
      <c r="I921" s="9"/>
      <c r="J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59"/>
      <c r="C922" s="9"/>
      <c r="D922" s="9"/>
      <c r="E922" s="9"/>
      <c r="F922" s="9"/>
      <c r="G922" s="9"/>
      <c r="H922" s="9"/>
      <c r="I922" s="9"/>
      <c r="J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59"/>
      <c r="C923" s="9"/>
      <c r="D923" s="9"/>
      <c r="E923" s="9"/>
      <c r="F923" s="9"/>
      <c r="G923" s="9"/>
      <c r="H923" s="9"/>
      <c r="I923" s="9"/>
      <c r="J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59"/>
      <c r="C924" s="9"/>
      <c r="D924" s="9"/>
      <c r="E924" s="9"/>
      <c r="F924" s="9"/>
      <c r="G924" s="9"/>
      <c r="H924" s="9"/>
      <c r="I924" s="9"/>
      <c r="J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59"/>
      <c r="C925" s="9"/>
      <c r="D925" s="9"/>
      <c r="E925" s="9"/>
      <c r="F925" s="9"/>
      <c r="G925" s="9"/>
      <c r="H925" s="9"/>
      <c r="I925" s="9"/>
      <c r="J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59"/>
      <c r="C926" s="9"/>
      <c r="D926" s="9"/>
      <c r="E926" s="9"/>
      <c r="F926" s="9"/>
      <c r="G926" s="9"/>
      <c r="H926" s="9"/>
      <c r="I926" s="9"/>
      <c r="J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59"/>
      <c r="C927" s="9"/>
      <c r="D927" s="9"/>
      <c r="E927" s="9"/>
      <c r="F927" s="9"/>
      <c r="G927" s="9"/>
      <c r="H927" s="9"/>
      <c r="I927" s="9"/>
      <c r="J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59"/>
      <c r="C928" s="9"/>
      <c r="D928" s="9"/>
      <c r="E928" s="9"/>
      <c r="F928" s="9"/>
      <c r="G928" s="9"/>
      <c r="H928" s="9"/>
      <c r="I928" s="9"/>
      <c r="J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59"/>
      <c r="C929" s="9"/>
      <c r="D929" s="9"/>
      <c r="E929" s="9"/>
      <c r="F929" s="9"/>
      <c r="G929" s="9"/>
      <c r="H929" s="9"/>
      <c r="I929" s="9"/>
      <c r="J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59"/>
      <c r="C930" s="9"/>
      <c r="D930" s="9"/>
      <c r="E930" s="9"/>
      <c r="F930" s="9"/>
      <c r="G930" s="9"/>
      <c r="H930" s="9"/>
      <c r="I930" s="9"/>
      <c r="J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59"/>
      <c r="C931" s="9"/>
      <c r="D931" s="9"/>
      <c r="E931" s="9"/>
      <c r="F931" s="9"/>
      <c r="G931" s="9"/>
      <c r="H931" s="9"/>
      <c r="I931" s="9"/>
      <c r="J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59"/>
      <c r="C932" s="9"/>
      <c r="D932" s="9"/>
      <c r="E932" s="9"/>
      <c r="F932" s="9"/>
      <c r="G932" s="9"/>
      <c r="H932" s="9"/>
      <c r="I932" s="9"/>
      <c r="J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59"/>
      <c r="C933" s="9"/>
      <c r="D933" s="9"/>
      <c r="E933" s="9"/>
      <c r="F933" s="9"/>
      <c r="G933" s="9"/>
      <c r="H933" s="9"/>
      <c r="I933" s="9"/>
      <c r="J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59"/>
      <c r="C934" s="9"/>
      <c r="D934" s="9"/>
      <c r="E934" s="9"/>
      <c r="F934" s="9"/>
      <c r="G934" s="9"/>
      <c r="H934" s="9"/>
      <c r="I934" s="9"/>
      <c r="J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59"/>
      <c r="C935" s="9"/>
      <c r="D935" s="9"/>
      <c r="E935" s="9"/>
      <c r="F935" s="9"/>
      <c r="G935" s="9"/>
      <c r="H935" s="9"/>
      <c r="I935" s="9"/>
      <c r="J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59"/>
      <c r="C936" s="9"/>
      <c r="D936" s="9"/>
      <c r="E936" s="9"/>
      <c r="F936" s="9"/>
      <c r="G936" s="9"/>
      <c r="H936" s="9"/>
      <c r="I936" s="9"/>
      <c r="J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59"/>
      <c r="C937" s="9"/>
      <c r="D937" s="9"/>
      <c r="E937" s="9"/>
      <c r="F937" s="9"/>
      <c r="G937" s="9"/>
      <c r="H937" s="9"/>
      <c r="I937" s="9"/>
      <c r="J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59"/>
      <c r="C938" s="9"/>
      <c r="D938" s="9"/>
      <c r="E938" s="9"/>
      <c r="F938" s="9"/>
      <c r="G938" s="9"/>
      <c r="H938" s="9"/>
      <c r="I938" s="9"/>
      <c r="J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59"/>
      <c r="C939" s="9"/>
      <c r="D939" s="9"/>
      <c r="E939" s="9"/>
      <c r="F939" s="9"/>
      <c r="G939" s="9"/>
      <c r="H939" s="9"/>
      <c r="I939" s="9"/>
      <c r="J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59"/>
      <c r="C940" s="9"/>
      <c r="D940" s="9"/>
      <c r="E940" s="9"/>
      <c r="F940" s="9"/>
      <c r="G940" s="9"/>
      <c r="H940" s="9"/>
      <c r="I940" s="9"/>
      <c r="J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59"/>
      <c r="C941" s="9"/>
      <c r="D941" s="9"/>
      <c r="E941" s="9"/>
      <c r="F941" s="9"/>
      <c r="G941" s="9"/>
      <c r="H941" s="9"/>
      <c r="I941" s="9"/>
      <c r="J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59"/>
      <c r="C942" s="9"/>
      <c r="D942" s="9"/>
      <c r="E942" s="9"/>
      <c r="F942" s="9"/>
      <c r="G942" s="9"/>
      <c r="H942" s="9"/>
      <c r="I942" s="9"/>
      <c r="J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59"/>
      <c r="C943" s="9"/>
      <c r="D943" s="9"/>
      <c r="E943" s="9"/>
      <c r="F943" s="9"/>
      <c r="G943" s="9"/>
      <c r="H943" s="9"/>
      <c r="I943" s="9"/>
      <c r="J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59"/>
      <c r="C944" s="9"/>
      <c r="D944" s="9"/>
      <c r="E944" s="9"/>
      <c r="F944" s="9"/>
      <c r="G944" s="9"/>
      <c r="H944" s="9"/>
      <c r="I944" s="9"/>
      <c r="J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59"/>
      <c r="C945" s="9"/>
      <c r="D945" s="9"/>
      <c r="E945" s="9"/>
      <c r="F945" s="9"/>
      <c r="G945" s="9"/>
      <c r="H945" s="9"/>
      <c r="I945" s="9"/>
      <c r="J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59"/>
      <c r="C946" s="9"/>
      <c r="D946" s="9"/>
      <c r="E946" s="9"/>
      <c r="F946" s="9"/>
      <c r="G946" s="9"/>
      <c r="H946" s="9"/>
      <c r="I946" s="9"/>
      <c r="J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59"/>
      <c r="C947" s="9"/>
      <c r="D947" s="9"/>
      <c r="E947" s="9"/>
      <c r="F947" s="9"/>
      <c r="G947" s="9"/>
      <c r="H947" s="9"/>
      <c r="I947" s="9"/>
      <c r="J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59"/>
      <c r="C948" s="9"/>
      <c r="D948" s="9"/>
      <c r="E948" s="9"/>
      <c r="F948" s="9"/>
      <c r="G948" s="9"/>
      <c r="H948" s="9"/>
      <c r="I948" s="9"/>
      <c r="J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59"/>
      <c r="C949" s="9"/>
      <c r="D949" s="9"/>
      <c r="E949" s="9"/>
      <c r="F949" s="9"/>
      <c r="G949" s="9"/>
      <c r="H949" s="9"/>
      <c r="I949" s="9"/>
      <c r="J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59"/>
      <c r="C950" s="9"/>
      <c r="D950" s="9"/>
      <c r="E950" s="9"/>
      <c r="F950" s="9"/>
      <c r="G950" s="9"/>
      <c r="H950" s="9"/>
      <c r="I950" s="9"/>
      <c r="J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59"/>
      <c r="C951" s="9"/>
      <c r="D951" s="9"/>
      <c r="E951" s="9"/>
      <c r="F951" s="9"/>
      <c r="G951" s="9"/>
      <c r="H951" s="9"/>
      <c r="I951" s="9"/>
      <c r="J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59"/>
      <c r="C952" s="9"/>
      <c r="D952" s="9"/>
      <c r="E952" s="9"/>
      <c r="F952" s="9"/>
      <c r="G952" s="9"/>
      <c r="H952" s="9"/>
      <c r="I952" s="9"/>
      <c r="J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59"/>
      <c r="C953" s="9"/>
      <c r="D953" s="9"/>
      <c r="E953" s="9"/>
      <c r="F953" s="9"/>
      <c r="G953" s="9"/>
      <c r="H953" s="9"/>
      <c r="I953" s="9"/>
      <c r="J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59"/>
      <c r="C954" s="9"/>
      <c r="D954" s="9"/>
      <c r="E954" s="9"/>
      <c r="F954" s="9"/>
      <c r="G954" s="9"/>
      <c r="H954" s="9"/>
      <c r="I954" s="9"/>
      <c r="J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59"/>
      <c r="C955" s="9"/>
      <c r="D955" s="9"/>
      <c r="E955" s="9"/>
      <c r="F955" s="9"/>
      <c r="G955" s="9"/>
      <c r="H955" s="9"/>
      <c r="I955" s="9"/>
      <c r="J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59"/>
      <c r="C956" s="9"/>
      <c r="D956" s="9"/>
      <c r="E956" s="9"/>
      <c r="F956" s="9"/>
      <c r="G956" s="9"/>
      <c r="H956" s="9"/>
      <c r="I956" s="9"/>
      <c r="J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59"/>
      <c r="C957" s="9"/>
      <c r="D957" s="9"/>
      <c r="E957" s="9"/>
      <c r="F957" s="9"/>
      <c r="G957" s="9"/>
      <c r="H957" s="9"/>
      <c r="I957" s="9"/>
      <c r="J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59"/>
      <c r="C958" s="9"/>
      <c r="D958" s="9"/>
      <c r="E958" s="9"/>
      <c r="F958" s="9"/>
      <c r="G958" s="9"/>
      <c r="H958" s="9"/>
      <c r="I958" s="9"/>
      <c r="J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59"/>
      <c r="C959" s="9"/>
      <c r="D959" s="9"/>
      <c r="E959" s="9"/>
      <c r="F959" s="9"/>
      <c r="G959" s="9"/>
      <c r="H959" s="9"/>
      <c r="I959" s="9"/>
      <c r="J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59"/>
      <c r="C960" s="9"/>
      <c r="D960" s="9"/>
      <c r="E960" s="9"/>
      <c r="F960" s="9"/>
      <c r="G960" s="9"/>
      <c r="H960" s="9"/>
      <c r="I960" s="9"/>
      <c r="J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59"/>
      <c r="C961" s="9"/>
      <c r="D961" s="9"/>
      <c r="E961" s="9"/>
      <c r="F961" s="9"/>
      <c r="G961" s="9"/>
      <c r="H961" s="9"/>
      <c r="I961" s="9"/>
      <c r="J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59"/>
      <c r="C962" s="9"/>
      <c r="D962" s="9"/>
      <c r="E962" s="9"/>
      <c r="F962" s="9"/>
      <c r="G962" s="9"/>
      <c r="H962" s="9"/>
      <c r="I962" s="9"/>
      <c r="J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59"/>
      <c r="C963" s="9"/>
      <c r="D963" s="9"/>
      <c r="E963" s="9"/>
      <c r="F963" s="9"/>
      <c r="G963" s="9"/>
      <c r="H963" s="9"/>
      <c r="I963" s="9"/>
      <c r="J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59"/>
      <c r="C964" s="9"/>
      <c r="D964" s="9"/>
      <c r="E964" s="9"/>
      <c r="F964" s="9"/>
      <c r="G964" s="9"/>
      <c r="H964" s="9"/>
      <c r="I964" s="9"/>
      <c r="J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59"/>
      <c r="C965" s="9"/>
      <c r="D965" s="9"/>
      <c r="E965" s="9"/>
      <c r="F965" s="9"/>
      <c r="G965" s="9"/>
      <c r="H965" s="9"/>
      <c r="I965" s="9"/>
      <c r="J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59"/>
      <c r="C966" s="9"/>
      <c r="D966" s="9"/>
      <c r="E966" s="9"/>
      <c r="F966" s="9"/>
      <c r="G966" s="9"/>
      <c r="H966" s="9"/>
      <c r="I966" s="9"/>
      <c r="J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59"/>
      <c r="C967" s="9"/>
      <c r="D967" s="9"/>
      <c r="E967" s="9"/>
      <c r="F967" s="9"/>
      <c r="G967" s="9"/>
      <c r="H967" s="9"/>
      <c r="I967" s="9"/>
      <c r="J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59"/>
      <c r="C968" s="9"/>
      <c r="D968" s="9"/>
      <c r="E968" s="9"/>
      <c r="F968" s="9"/>
      <c r="G968" s="9"/>
      <c r="H968" s="9"/>
      <c r="I968" s="9"/>
      <c r="J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59"/>
      <c r="C969" s="9"/>
      <c r="D969" s="9"/>
      <c r="E969" s="9"/>
      <c r="F969" s="9"/>
      <c r="G969" s="9"/>
      <c r="H969" s="9"/>
      <c r="I969" s="9"/>
      <c r="J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59"/>
      <c r="C970" s="9"/>
      <c r="D970" s="9"/>
      <c r="E970" s="9"/>
      <c r="F970" s="9"/>
      <c r="G970" s="9"/>
      <c r="H970" s="9"/>
      <c r="I970" s="9"/>
      <c r="J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59"/>
      <c r="C971" s="9"/>
      <c r="D971" s="9"/>
      <c r="E971" s="9"/>
      <c r="F971" s="9"/>
      <c r="G971" s="9"/>
      <c r="H971" s="9"/>
      <c r="I971" s="9"/>
      <c r="J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59"/>
      <c r="C972" s="9"/>
      <c r="D972" s="9"/>
      <c r="E972" s="9"/>
      <c r="F972" s="9"/>
      <c r="G972" s="9"/>
      <c r="H972" s="9"/>
      <c r="I972" s="9"/>
      <c r="J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59"/>
      <c r="C973" s="9"/>
      <c r="D973" s="9"/>
      <c r="E973" s="9"/>
      <c r="F973" s="9"/>
      <c r="G973" s="9"/>
      <c r="H973" s="9"/>
      <c r="I973" s="9"/>
      <c r="J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59"/>
      <c r="C974" s="9"/>
      <c r="D974" s="9"/>
      <c r="E974" s="9"/>
      <c r="F974" s="9"/>
      <c r="G974" s="9"/>
      <c r="H974" s="9"/>
      <c r="I974" s="9"/>
      <c r="J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59"/>
      <c r="C975" s="9"/>
      <c r="D975" s="9"/>
      <c r="E975" s="9"/>
      <c r="F975" s="9"/>
      <c r="G975" s="9"/>
      <c r="H975" s="9"/>
      <c r="I975" s="9"/>
      <c r="J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59"/>
      <c r="C976" s="9"/>
      <c r="D976" s="9"/>
      <c r="E976" s="9"/>
      <c r="F976" s="9"/>
      <c r="G976" s="9"/>
      <c r="H976" s="9"/>
      <c r="I976" s="9"/>
      <c r="J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59"/>
      <c r="C977" s="9"/>
      <c r="D977" s="9"/>
      <c r="E977" s="9"/>
      <c r="F977" s="9"/>
      <c r="G977" s="9"/>
      <c r="H977" s="9"/>
      <c r="I977" s="9"/>
      <c r="J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59"/>
      <c r="C978" s="9"/>
      <c r="D978" s="9"/>
      <c r="E978" s="9"/>
      <c r="F978" s="9"/>
      <c r="G978" s="9"/>
      <c r="H978" s="9"/>
      <c r="I978" s="9"/>
      <c r="J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59"/>
      <c r="C979" s="9"/>
      <c r="D979" s="9"/>
      <c r="E979" s="9"/>
      <c r="F979" s="9"/>
      <c r="G979" s="9"/>
      <c r="H979" s="9"/>
      <c r="I979" s="9"/>
      <c r="J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59"/>
      <c r="C980" s="9"/>
      <c r="D980" s="9"/>
      <c r="E980" s="9"/>
      <c r="F980" s="9"/>
      <c r="G980" s="9"/>
      <c r="H980" s="9"/>
      <c r="I980" s="9"/>
      <c r="J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59"/>
      <c r="C981" s="9"/>
      <c r="D981" s="9"/>
      <c r="E981" s="9"/>
      <c r="F981" s="9"/>
      <c r="G981" s="9"/>
      <c r="H981" s="9"/>
      <c r="I981" s="9"/>
      <c r="J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59"/>
      <c r="C982" s="9"/>
      <c r="D982" s="9"/>
      <c r="E982" s="9"/>
      <c r="F982" s="9"/>
      <c r="G982" s="9"/>
      <c r="H982" s="9"/>
      <c r="I982" s="9"/>
      <c r="J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59"/>
      <c r="C983" s="9"/>
      <c r="D983" s="9"/>
      <c r="E983" s="9"/>
      <c r="F983" s="9"/>
      <c r="G983" s="9"/>
      <c r="H983" s="9"/>
      <c r="I983" s="9"/>
      <c r="J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59"/>
      <c r="C984" s="9"/>
      <c r="D984" s="9"/>
      <c r="E984" s="9"/>
      <c r="F984" s="9"/>
      <c r="G984" s="9"/>
      <c r="H984" s="9"/>
      <c r="I984" s="9"/>
      <c r="J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59"/>
      <c r="C985" s="9"/>
      <c r="D985" s="9"/>
      <c r="E985" s="9"/>
      <c r="F985" s="9"/>
      <c r="G985" s="9"/>
      <c r="H985" s="9"/>
      <c r="I985" s="9"/>
      <c r="J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59"/>
      <c r="C986" s="9"/>
      <c r="D986" s="9"/>
      <c r="E986" s="9"/>
      <c r="F986" s="9"/>
      <c r="G986" s="9"/>
      <c r="H986" s="9"/>
      <c r="I986" s="9"/>
      <c r="J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59"/>
      <c r="C987" s="9"/>
      <c r="D987" s="9"/>
      <c r="E987" s="9"/>
      <c r="F987" s="9"/>
      <c r="G987" s="9"/>
      <c r="H987" s="9"/>
      <c r="I987" s="9"/>
      <c r="J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59"/>
      <c r="C988" s="9"/>
      <c r="D988" s="9"/>
      <c r="E988" s="9"/>
      <c r="F988" s="9"/>
      <c r="G988" s="9"/>
      <c r="H988" s="9"/>
      <c r="I988" s="9"/>
      <c r="J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59"/>
      <c r="C989" s="9"/>
      <c r="D989" s="9"/>
      <c r="E989" s="9"/>
      <c r="F989" s="9"/>
      <c r="G989" s="9"/>
      <c r="H989" s="9"/>
      <c r="I989" s="9"/>
      <c r="J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59"/>
      <c r="C990" s="9"/>
      <c r="D990" s="9"/>
      <c r="E990" s="9"/>
      <c r="F990" s="9"/>
      <c r="G990" s="9"/>
      <c r="H990" s="9"/>
      <c r="I990" s="9"/>
      <c r="J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59"/>
      <c r="C991" s="9"/>
      <c r="D991" s="9"/>
      <c r="E991" s="9"/>
      <c r="F991" s="9"/>
      <c r="G991" s="9"/>
      <c r="H991" s="9"/>
      <c r="I991" s="9"/>
      <c r="J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59"/>
      <c r="C992" s="9"/>
      <c r="D992" s="9"/>
      <c r="E992" s="9"/>
      <c r="F992" s="9"/>
      <c r="G992" s="9"/>
      <c r="H992" s="9"/>
      <c r="I992" s="9"/>
      <c r="J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59"/>
      <c r="C993" s="9"/>
      <c r="D993" s="9"/>
      <c r="E993" s="9"/>
      <c r="F993" s="9"/>
      <c r="G993" s="9"/>
      <c r="H993" s="9"/>
      <c r="I993" s="9"/>
      <c r="J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59"/>
      <c r="C994" s="9"/>
      <c r="D994" s="9"/>
      <c r="E994" s="9"/>
      <c r="F994" s="9"/>
      <c r="G994" s="9"/>
      <c r="H994" s="9"/>
      <c r="I994" s="9"/>
      <c r="J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59"/>
      <c r="C995" s="9"/>
      <c r="D995" s="9"/>
      <c r="E995" s="9"/>
      <c r="F995" s="9"/>
      <c r="G995" s="9"/>
      <c r="H995" s="9"/>
      <c r="I995" s="9"/>
      <c r="J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59"/>
      <c r="C996" s="9"/>
      <c r="D996" s="9"/>
      <c r="E996" s="9"/>
      <c r="F996" s="9"/>
      <c r="G996" s="9"/>
      <c r="H996" s="9"/>
      <c r="I996" s="9"/>
      <c r="J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59"/>
      <c r="C997" s="9"/>
      <c r="D997" s="9"/>
      <c r="E997" s="9"/>
      <c r="F997" s="9"/>
      <c r="G997" s="9"/>
      <c r="H997" s="9"/>
      <c r="I997" s="9"/>
      <c r="J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59"/>
      <c r="C998" s="9"/>
      <c r="D998" s="9"/>
      <c r="E998" s="9"/>
      <c r="F998" s="9"/>
      <c r="G998" s="9"/>
      <c r="H998" s="9"/>
      <c r="I998" s="9"/>
      <c r="J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59"/>
      <c r="C999" s="9"/>
      <c r="D999" s="9"/>
      <c r="E999" s="9"/>
      <c r="F999" s="9"/>
      <c r="G999" s="9"/>
      <c r="H999" s="9"/>
      <c r="I999" s="9"/>
      <c r="J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59"/>
      <c r="C1000" s="9"/>
      <c r="D1000" s="9"/>
      <c r="E1000" s="9"/>
      <c r="F1000" s="9"/>
      <c r="G1000" s="9"/>
      <c r="H1000" s="9"/>
      <c r="I1000" s="9"/>
      <c r="J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1.0" footer="0.0" header="0.0" left="0.75" right="0.75" top="1.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75"/>
  <cols>
    <col customWidth="1" min="1" max="1" width="19.14"/>
    <col customWidth="1" min="2" max="2" width="12.14"/>
    <col customWidth="1" min="3" max="3" width="7.57"/>
    <col customWidth="1" min="4" max="4" width="11.14"/>
    <col customWidth="1" min="5" max="6" width="6.14"/>
    <col customWidth="1" min="7" max="7" width="25.29"/>
    <col customWidth="1" min="8" max="8" width="11.0"/>
    <col customWidth="1" min="9" max="9" width="19.71"/>
    <col customWidth="1" min="10" max="10" width="25.14"/>
    <col customWidth="1" min="11" max="26" width="9.29"/>
  </cols>
  <sheetData>
    <row r="1">
      <c r="A1" s="60" t="s">
        <v>1385</v>
      </c>
      <c r="B1" s="60" t="s">
        <v>1386</v>
      </c>
      <c r="C1" s="61" t="s">
        <v>1387</v>
      </c>
      <c r="D1" s="40" t="s">
        <v>1388</v>
      </c>
      <c r="E1" s="9"/>
      <c r="F1" s="9"/>
      <c r="G1" s="9"/>
      <c r="H1" s="9"/>
      <c r="I1" s="9"/>
      <c r="J1" s="27" t="s">
        <v>1389</v>
      </c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9" t="s">
        <v>1390</v>
      </c>
      <c r="B2" s="9" t="s">
        <v>1391</v>
      </c>
      <c r="C2" s="59">
        <v>9261.0</v>
      </c>
      <c r="D2" s="49">
        <v>43468.0</v>
      </c>
      <c r="E2" s="49"/>
      <c r="F2" s="49"/>
      <c r="G2" s="9" t="s">
        <v>1392</v>
      </c>
      <c r="H2" s="9" t="s">
        <v>1393</v>
      </c>
      <c r="I2" s="62">
        <f>XMATCH(H2,B:B,0)</f>
        <v>10</v>
      </c>
      <c r="J2" s="9" t="str">
        <f t="shared" ref="J2:J3" si="1">FORMULATEXT(I2)</f>
        <v>=XMATCH(H2,B:B,0)</v>
      </c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9" t="s">
        <v>909</v>
      </c>
      <c r="B3" s="9" t="s">
        <v>1394</v>
      </c>
      <c r="C3" s="59">
        <v>5577.0</v>
      </c>
      <c r="D3" s="49">
        <v>43468.0</v>
      </c>
      <c r="E3" s="49"/>
      <c r="F3" s="9"/>
      <c r="G3" s="9" t="s">
        <v>1395</v>
      </c>
      <c r="H3" s="9" t="s">
        <v>1393</v>
      </c>
      <c r="I3" s="62">
        <f>XMATCH(H3,B:B,0,-1)</f>
        <v>755</v>
      </c>
      <c r="J3" s="9" t="str">
        <f t="shared" si="1"/>
        <v>=XMATCH(H3,B:B,0,-1)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9" t="s">
        <v>1128</v>
      </c>
      <c r="B4" s="9" t="s">
        <v>1396</v>
      </c>
      <c r="C4" s="59">
        <v>6387.0</v>
      </c>
      <c r="D4" s="49">
        <v>43468.0</v>
      </c>
      <c r="E4" s="49"/>
      <c r="F4" s="9"/>
      <c r="G4" s="9"/>
      <c r="H4" s="9"/>
      <c r="I4" s="6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9" t="s">
        <v>1397</v>
      </c>
      <c r="B5" s="9" t="s">
        <v>1398</v>
      </c>
      <c r="C5" s="59">
        <v>5200.0</v>
      </c>
      <c r="D5" s="49">
        <v>43468.0</v>
      </c>
      <c r="E5" s="49"/>
      <c r="F5" s="9"/>
      <c r="G5" s="9" t="s">
        <v>1399</v>
      </c>
      <c r="H5" s="49">
        <v>43646.0</v>
      </c>
      <c r="I5" s="62">
        <f>XMATCH(H5,D:D,-1)</f>
        <v>405</v>
      </c>
      <c r="J5" s="9" t="str">
        <f t="shared" ref="J5:J6" si="2">FORMULATEXT(I5)</f>
        <v>=XMATCH(H5,D:D,-1)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9" t="s">
        <v>1400</v>
      </c>
      <c r="B6" s="9" t="s">
        <v>1401</v>
      </c>
      <c r="C6" s="59">
        <v>6949.0</v>
      </c>
      <c r="D6" s="49">
        <v>43469.0</v>
      </c>
      <c r="E6" s="49"/>
      <c r="F6" s="9"/>
      <c r="G6" s="9" t="s">
        <v>1402</v>
      </c>
      <c r="H6" s="49">
        <v>43647.0</v>
      </c>
      <c r="I6" s="62">
        <f>XMATCH(H6,D:D,1)</f>
        <v>406</v>
      </c>
      <c r="J6" s="9" t="str">
        <f t="shared" si="2"/>
        <v>=XMATCH(H6,D:D,1)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9" t="s">
        <v>283</v>
      </c>
      <c r="B7" s="9" t="s">
        <v>1396</v>
      </c>
      <c r="C7" s="59">
        <v>14349.0</v>
      </c>
      <c r="D7" s="49">
        <v>43469.0</v>
      </c>
      <c r="E7" s="49"/>
      <c r="F7" s="9"/>
      <c r="G7" s="9"/>
      <c r="H7" s="9"/>
      <c r="I7" s="6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9" t="s">
        <v>1403</v>
      </c>
      <c r="B8" s="9" t="s">
        <v>1398</v>
      </c>
      <c r="C8" s="59">
        <v>12774.0</v>
      </c>
      <c r="D8" s="49">
        <v>43469.0</v>
      </c>
      <c r="E8" s="49"/>
      <c r="F8" s="9"/>
      <c r="G8" s="9"/>
      <c r="H8" s="9" t="s">
        <v>1404</v>
      </c>
      <c r="I8" s="62">
        <f>XMATCH("*, "&amp;H8,A:A,2)</f>
        <v>18</v>
      </c>
      <c r="J8" s="9" t="str">
        <f>FORMULATEXT(I8)</f>
        <v>=XMATCH("*, "&amp;H8,A:A,2)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9" t="s">
        <v>1405</v>
      </c>
      <c r="B9" s="9" t="s">
        <v>1391</v>
      </c>
      <c r="C9" s="59">
        <v>7033.0</v>
      </c>
      <c r="D9" s="49">
        <v>43471.0</v>
      </c>
      <c r="E9" s="4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9" t="s">
        <v>1406</v>
      </c>
      <c r="B10" s="9" t="s">
        <v>1393</v>
      </c>
      <c r="C10" s="59">
        <v>9905.0</v>
      </c>
      <c r="D10" s="49">
        <v>43471.0</v>
      </c>
      <c r="E10" s="4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9" t="s">
        <v>384</v>
      </c>
      <c r="B11" s="9" t="s">
        <v>1391</v>
      </c>
      <c r="C11" s="59">
        <v>13018.0</v>
      </c>
      <c r="D11" s="49">
        <v>43471.0</v>
      </c>
      <c r="E11" s="4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9" t="s">
        <v>1407</v>
      </c>
      <c r="B12" s="9" t="s">
        <v>1408</v>
      </c>
      <c r="C12" s="59">
        <v>12371.0</v>
      </c>
      <c r="D12" s="49">
        <v>43471.0</v>
      </c>
      <c r="E12" s="4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9" t="s">
        <v>1409</v>
      </c>
      <c r="B13" s="9" t="s">
        <v>1393</v>
      </c>
      <c r="C13" s="59">
        <v>13742.0</v>
      </c>
      <c r="D13" s="49">
        <v>43471.0</v>
      </c>
      <c r="E13" s="4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63" t="s">
        <v>1410</v>
      </c>
      <c r="B14" s="9" t="s">
        <v>1391</v>
      </c>
      <c r="C14" s="59">
        <v>13579.0</v>
      </c>
      <c r="D14" s="49">
        <v>43472.0</v>
      </c>
      <c r="E14" s="4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9" t="s">
        <v>1254</v>
      </c>
      <c r="B15" s="9" t="s">
        <v>1391</v>
      </c>
      <c r="C15" s="59">
        <v>6294.0</v>
      </c>
      <c r="D15" s="49">
        <v>43472.0</v>
      </c>
      <c r="E15" s="4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63" t="s">
        <v>1411</v>
      </c>
      <c r="B16" s="9" t="s">
        <v>1408</v>
      </c>
      <c r="C16" s="59">
        <v>14014.0</v>
      </c>
      <c r="D16" s="49">
        <v>43472.0</v>
      </c>
      <c r="E16" s="4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9" t="s">
        <v>1322</v>
      </c>
      <c r="B17" s="9" t="s">
        <v>1391</v>
      </c>
      <c r="C17" s="59">
        <v>9271.0</v>
      </c>
      <c r="D17" s="49">
        <v>43473.0</v>
      </c>
      <c r="E17" s="4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9" t="s">
        <v>1412</v>
      </c>
      <c r="B18" s="9" t="s">
        <v>1396</v>
      </c>
      <c r="C18" s="59">
        <v>9965.0</v>
      </c>
      <c r="D18" s="49">
        <v>43473.0</v>
      </c>
      <c r="E18" s="4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9" t="s">
        <v>356</v>
      </c>
      <c r="B19" s="9" t="s">
        <v>1408</v>
      </c>
      <c r="C19" s="59">
        <v>14512.0</v>
      </c>
      <c r="D19" s="49">
        <v>43473.0</v>
      </c>
      <c r="E19" s="4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9" t="s">
        <v>913</v>
      </c>
      <c r="B20" s="9" t="s">
        <v>1401</v>
      </c>
      <c r="C20" s="59">
        <v>10770.0</v>
      </c>
      <c r="D20" s="49">
        <v>43474.0</v>
      </c>
      <c r="E20" s="4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9" t="s">
        <v>1221</v>
      </c>
      <c r="B21" s="9" t="s">
        <v>1408</v>
      </c>
      <c r="C21" s="59">
        <v>6865.0</v>
      </c>
      <c r="D21" s="49">
        <v>43474.0</v>
      </c>
      <c r="E21" s="4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9" t="s">
        <v>912</v>
      </c>
      <c r="B22" s="9" t="s">
        <v>1408</v>
      </c>
      <c r="C22" s="59">
        <v>15803.0</v>
      </c>
      <c r="D22" s="49">
        <v>43475.0</v>
      </c>
      <c r="E22" s="4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9" t="s">
        <v>287</v>
      </c>
      <c r="B23" s="9" t="s">
        <v>1391</v>
      </c>
      <c r="C23" s="59">
        <v>12494.0</v>
      </c>
      <c r="D23" s="49">
        <v>43476.0</v>
      </c>
      <c r="E23" s="4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9" t="s">
        <v>1086</v>
      </c>
      <c r="B24" s="9" t="s">
        <v>1391</v>
      </c>
      <c r="C24" s="59">
        <v>6917.0</v>
      </c>
      <c r="D24" s="49">
        <v>43476.0</v>
      </c>
      <c r="E24" s="4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9" t="s">
        <v>1001</v>
      </c>
      <c r="B25" s="9" t="s">
        <v>1391</v>
      </c>
      <c r="C25" s="59">
        <v>5807.0</v>
      </c>
      <c r="D25" s="49">
        <v>43476.0</v>
      </c>
      <c r="E25" s="4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9" t="s">
        <v>1050</v>
      </c>
      <c r="B26" s="9" t="s">
        <v>1394</v>
      </c>
      <c r="C26" s="59">
        <v>5045.0</v>
      </c>
      <c r="D26" s="49">
        <v>43476.0</v>
      </c>
      <c r="E26" s="4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9" t="s">
        <v>1206</v>
      </c>
      <c r="B27" s="9" t="s">
        <v>1396</v>
      </c>
      <c r="C27" s="59">
        <v>10212.0</v>
      </c>
      <c r="D27" s="49">
        <v>43476.0</v>
      </c>
      <c r="E27" s="4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 t="s">
        <v>1038</v>
      </c>
      <c r="B28" s="9" t="s">
        <v>1408</v>
      </c>
      <c r="C28" s="59">
        <v>10600.0</v>
      </c>
      <c r="D28" s="49">
        <v>43476.0</v>
      </c>
      <c r="E28" s="4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 t="s">
        <v>1413</v>
      </c>
      <c r="B29" s="9" t="s">
        <v>1408</v>
      </c>
      <c r="C29" s="59">
        <v>16860.0</v>
      </c>
      <c r="D29" s="49">
        <v>43477.0</v>
      </c>
      <c r="E29" s="4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 t="s">
        <v>1058</v>
      </c>
      <c r="B30" s="9" t="s">
        <v>1408</v>
      </c>
      <c r="C30" s="59">
        <v>7878.0</v>
      </c>
      <c r="D30" s="49">
        <v>43478.0</v>
      </c>
      <c r="E30" s="4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 t="s">
        <v>1414</v>
      </c>
      <c r="B31" s="9" t="s">
        <v>1398</v>
      </c>
      <c r="C31" s="59">
        <v>8856.0</v>
      </c>
      <c r="D31" s="49">
        <v>43478.0</v>
      </c>
      <c r="E31" s="4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 t="s">
        <v>1415</v>
      </c>
      <c r="B32" s="9" t="s">
        <v>1398</v>
      </c>
      <c r="C32" s="59">
        <v>15532.0</v>
      </c>
      <c r="D32" s="49">
        <v>43478.0</v>
      </c>
      <c r="E32" s="4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 t="s">
        <v>352</v>
      </c>
      <c r="B33" s="9" t="s">
        <v>1394</v>
      </c>
      <c r="C33" s="59">
        <v>16969.0</v>
      </c>
      <c r="D33" s="49">
        <v>43479.0</v>
      </c>
      <c r="E33" s="4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63" t="s">
        <v>1416</v>
      </c>
      <c r="B34" s="9" t="s">
        <v>1396</v>
      </c>
      <c r="C34" s="59">
        <v>10509.0</v>
      </c>
      <c r="D34" s="49">
        <v>43479.0</v>
      </c>
      <c r="E34" s="4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 t="s">
        <v>1033</v>
      </c>
      <c r="B35" s="9" t="s">
        <v>1391</v>
      </c>
      <c r="C35" s="59">
        <v>13224.0</v>
      </c>
      <c r="D35" s="49">
        <v>43480.0</v>
      </c>
      <c r="E35" s="4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 t="s">
        <v>373</v>
      </c>
      <c r="B36" s="9" t="s">
        <v>1398</v>
      </c>
      <c r="C36" s="59">
        <v>6702.0</v>
      </c>
      <c r="D36" s="49">
        <v>43480.0</v>
      </c>
      <c r="E36" s="4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 t="s">
        <v>378</v>
      </c>
      <c r="B37" s="9" t="s">
        <v>1394</v>
      </c>
      <c r="C37" s="59">
        <v>9123.0</v>
      </c>
      <c r="D37" s="49">
        <v>43481.0</v>
      </c>
      <c r="E37" s="4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 t="s">
        <v>1170</v>
      </c>
      <c r="B38" s="9" t="s">
        <v>1417</v>
      </c>
      <c r="C38" s="59">
        <v>11170.0</v>
      </c>
      <c r="D38" s="49">
        <v>43481.0</v>
      </c>
      <c r="E38" s="4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 t="s">
        <v>1303</v>
      </c>
      <c r="B39" s="9" t="s">
        <v>1396</v>
      </c>
      <c r="C39" s="59">
        <v>11190.0</v>
      </c>
      <c r="D39" s="49">
        <v>43481.0</v>
      </c>
      <c r="E39" s="4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 t="s">
        <v>1245</v>
      </c>
      <c r="B40" s="9" t="s">
        <v>1398</v>
      </c>
      <c r="C40" s="59">
        <v>15674.0</v>
      </c>
      <c r="D40" s="49">
        <v>43481.0</v>
      </c>
      <c r="E40" s="4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 t="s">
        <v>914</v>
      </c>
      <c r="B41" s="9" t="s">
        <v>1396</v>
      </c>
      <c r="C41" s="59">
        <v>12407.0</v>
      </c>
      <c r="D41" s="49">
        <v>43482.0</v>
      </c>
      <c r="E41" s="4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 t="s">
        <v>974</v>
      </c>
      <c r="B42" s="9" t="s">
        <v>1408</v>
      </c>
      <c r="C42" s="59">
        <v>9834.0</v>
      </c>
      <c r="D42" s="49">
        <v>43483.0</v>
      </c>
      <c r="E42" s="4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 t="s">
        <v>1319</v>
      </c>
      <c r="B43" s="9" t="s">
        <v>1408</v>
      </c>
      <c r="C43" s="59">
        <v>12211.0</v>
      </c>
      <c r="D43" s="49">
        <v>43483.0</v>
      </c>
      <c r="E43" s="4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 t="s">
        <v>1272</v>
      </c>
      <c r="B44" s="9" t="s">
        <v>1391</v>
      </c>
      <c r="C44" s="59">
        <v>10395.0</v>
      </c>
      <c r="D44" s="49">
        <v>43484.0</v>
      </c>
      <c r="E44" s="4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 t="s">
        <v>932</v>
      </c>
      <c r="B45" s="9" t="s">
        <v>1417</v>
      </c>
      <c r="C45" s="59">
        <v>12202.0</v>
      </c>
      <c r="D45" s="49">
        <v>43484.0</v>
      </c>
      <c r="E45" s="4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 t="s">
        <v>212</v>
      </c>
      <c r="B46" s="9" t="s">
        <v>1391</v>
      </c>
      <c r="C46" s="59">
        <v>6721.0</v>
      </c>
      <c r="D46" s="49">
        <v>43485.0</v>
      </c>
      <c r="E46" s="4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 t="s">
        <v>1010</v>
      </c>
      <c r="B47" s="9" t="s">
        <v>1391</v>
      </c>
      <c r="C47" s="59">
        <v>15338.0</v>
      </c>
      <c r="D47" s="49">
        <v>43485.0</v>
      </c>
      <c r="E47" s="4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 t="s">
        <v>1271</v>
      </c>
      <c r="B48" s="9" t="s">
        <v>1394</v>
      </c>
      <c r="C48" s="59">
        <v>7498.0</v>
      </c>
      <c r="D48" s="49">
        <v>43485.0</v>
      </c>
      <c r="E48" s="4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 t="s">
        <v>997</v>
      </c>
      <c r="B49" s="9" t="s">
        <v>1391</v>
      </c>
      <c r="C49" s="59">
        <v>7464.0</v>
      </c>
      <c r="D49" s="49">
        <v>43486.0</v>
      </c>
      <c r="E49" s="4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 t="s">
        <v>1286</v>
      </c>
      <c r="B50" s="9" t="s">
        <v>1391</v>
      </c>
      <c r="C50" s="59">
        <v>9861.0</v>
      </c>
      <c r="D50" s="49">
        <v>43486.0</v>
      </c>
      <c r="E50" s="4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 t="s">
        <v>1146</v>
      </c>
      <c r="B51" s="9" t="s">
        <v>1408</v>
      </c>
      <c r="C51" s="59">
        <v>13654.0</v>
      </c>
      <c r="D51" s="49">
        <v>43486.0</v>
      </c>
      <c r="E51" s="4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 t="s">
        <v>1048</v>
      </c>
      <c r="B52" s="9" t="s">
        <v>1391</v>
      </c>
      <c r="C52" s="59">
        <v>7411.0</v>
      </c>
      <c r="D52" s="49">
        <v>43487.0</v>
      </c>
      <c r="E52" s="4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 t="s">
        <v>382</v>
      </c>
      <c r="B53" s="9" t="s">
        <v>1391</v>
      </c>
      <c r="C53" s="59">
        <v>10629.0</v>
      </c>
      <c r="D53" s="49">
        <v>43487.0</v>
      </c>
      <c r="E53" s="4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 t="s">
        <v>1382</v>
      </c>
      <c r="B54" s="9" t="s">
        <v>1398</v>
      </c>
      <c r="C54" s="59">
        <v>8981.0</v>
      </c>
      <c r="D54" s="49">
        <v>43487.0</v>
      </c>
      <c r="E54" s="4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 t="s">
        <v>930</v>
      </c>
      <c r="B55" s="9" t="s">
        <v>1391</v>
      </c>
      <c r="C55" s="59">
        <v>12121.0</v>
      </c>
      <c r="D55" s="49">
        <v>43488.0</v>
      </c>
      <c r="E55" s="4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 t="s">
        <v>335</v>
      </c>
      <c r="B56" s="9" t="s">
        <v>1391</v>
      </c>
      <c r="C56" s="59">
        <v>5004.0</v>
      </c>
      <c r="D56" s="49">
        <v>43488.0</v>
      </c>
      <c r="E56" s="4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 t="s">
        <v>1418</v>
      </c>
      <c r="B57" s="9" t="s">
        <v>1396</v>
      </c>
      <c r="C57" s="59">
        <v>6273.0</v>
      </c>
      <c r="D57" s="49">
        <v>43488.0</v>
      </c>
      <c r="E57" s="4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 t="s">
        <v>311</v>
      </c>
      <c r="B58" s="9" t="s">
        <v>1396</v>
      </c>
      <c r="C58" s="59">
        <v>6701.0</v>
      </c>
      <c r="D58" s="49">
        <v>43488.0</v>
      </c>
      <c r="E58" s="4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 t="s">
        <v>1419</v>
      </c>
      <c r="B59" s="9" t="s">
        <v>1391</v>
      </c>
      <c r="C59" s="59">
        <v>10443.0</v>
      </c>
      <c r="D59" s="49">
        <v>43489.0</v>
      </c>
      <c r="E59" s="4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 t="s">
        <v>306</v>
      </c>
      <c r="B60" s="9" t="s">
        <v>1396</v>
      </c>
      <c r="C60" s="59">
        <v>14197.0</v>
      </c>
      <c r="D60" s="49">
        <v>43489.0</v>
      </c>
      <c r="E60" s="4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 t="s">
        <v>1327</v>
      </c>
      <c r="B61" s="9" t="s">
        <v>1396</v>
      </c>
      <c r="C61" s="59">
        <v>16934.0</v>
      </c>
      <c r="D61" s="49">
        <v>43489.0</v>
      </c>
      <c r="E61" s="4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 t="s">
        <v>1420</v>
      </c>
      <c r="B62" s="9" t="s">
        <v>1408</v>
      </c>
      <c r="C62" s="59">
        <v>7682.0</v>
      </c>
      <c r="D62" s="49">
        <v>43489.0</v>
      </c>
      <c r="E62" s="4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 t="s">
        <v>1270</v>
      </c>
      <c r="B63" s="9" t="s">
        <v>1408</v>
      </c>
      <c r="C63" s="59">
        <v>16828.0</v>
      </c>
      <c r="D63" s="49">
        <v>43489.0</v>
      </c>
      <c r="E63" s="4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 t="s">
        <v>1233</v>
      </c>
      <c r="B64" s="9" t="s">
        <v>1408</v>
      </c>
      <c r="C64" s="59">
        <v>9872.0</v>
      </c>
      <c r="D64" s="49">
        <v>43490.0</v>
      </c>
      <c r="E64" s="4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 t="s">
        <v>1032</v>
      </c>
      <c r="B65" s="9" t="s">
        <v>1408</v>
      </c>
      <c r="C65" s="59">
        <v>10411.0</v>
      </c>
      <c r="D65" s="49">
        <v>43490.0</v>
      </c>
      <c r="E65" s="4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 t="s">
        <v>1421</v>
      </c>
      <c r="B66" s="9" t="s">
        <v>1417</v>
      </c>
      <c r="C66" s="59">
        <v>7057.0</v>
      </c>
      <c r="D66" s="49">
        <v>43491.0</v>
      </c>
      <c r="E66" s="4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 t="s">
        <v>1422</v>
      </c>
      <c r="B67" s="9" t="s">
        <v>1396</v>
      </c>
      <c r="C67" s="59">
        <v>13540.0</v>
      </c>
      <c r="D67" s="49">
        <v>43492.0</v>
      </c>
      <c r="E67" s="4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 t="s">
        <v>262</v>
      </c>
      <c r="B68" s="9" t="s">
        <v>1394</v>
      </c>
      <c r="C68" s="59">
        <v>11881.0</v>
      </c>
      <c r="D68" s="49">
        <v>43493.0</v>
      </c>
      <c r="E68" s="4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 t="s">
        <v>1423</v>
      </c>
      <c r="B69" s="9" t="s">
        <v>1391</v>
      </c>
      <c r="C69" s="59">
        <v>16820.0</v>
      </c>
      <c r="D69" s="49">
        <v>43494.0</v>
      </c>
      <c r="E69" s="4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 t="s">
        <v>1424</v>
      </c>
      <c r="B70" s="9" t="s">
        <v>1391</v>
      </c>
      <c r="C70" s="59">
        <v>13374.0</v>
      </c>
      <c r="D70" s="49">
        <v>43494.0</v>
      </c>
      <c r="E70" s="4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 t="s">
        <v>1363</v>
      </c>
      <c r="B71" s="9" t="s">
        <v>1391</v>
      </c>
      <c r="C71" s="59">
        <v>14228.0</v>
      </c>
      <c r="D71" s="49">
        <v>43494.0</v>
      </c>
      <c r="E71" s="4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 t="s">
        <v>976</v>
      </c>
      <c r="B72" s="9" t="s">
        <v>1398</v>
      </c>
      <c r="C72" s="59">
        <v>5211.0</v>
      </c>
      <c r="D72" s="49">
        <v>43494.0</v>
      </c>
      <c r="E72" s="4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 t="s">
        <v>1055</v>
      </c>
      <c r="B73" s="9" t="s">
        <v>1398</v>
      </c>
      <c r="C73" s="59">
        <v>11424.0</v>
      </c>
      <c r="D73" s="49">
        <v>43494.0</v>
      </c>
      <c r="E73" s="4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 t="s">
        <v>1006</v>
      </c>
      <c r="B74" s="9" t="s">
        <v>1408</v>
      </c>
      <c r="C74" s="59">
        <v>10175.0</v>
      </c>
      <c r="D74" s="49">
        <v>43495.0</v>
      </c>
      <c r="E74" s="4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 t="s">
        <v>1247</v>
      </c>
      <c r="B75" s="9" t="s">
        <v>1408</v>
      </c>
      <c r="C75" s="59">
        <v>11686.0</v>
      </c>
      <c r="D75" s="49">
        <v>43495.0</v>
      </c>
      <c r="E75" s="4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 t="s">
        <v>211</v>
      </c>
      <c r="B76" s="9" t="s">
        <v>1391</v>
      </c>
      <c r="C76" s="59">
        <v>9565.0</v>
      </c>
      <c r="D76" s="49">
        <v>43500.0</v>
      </c>
      <c r="E76" s="4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 t="s">
        <v>331</v>
      </c>
      <c r="B77" s="9" t="s">
        <v>1408</v>
      </c>
      <c r="C77" s="59">
        <v>12270.0</v>
      </c>
      <c r="D77" s="49">
        <v>43501.0</v>
      </c>
      <c r="E77" s="4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 t="s">
        <v>964</v>
      </c>
      <c r="B78" s="9" t="s">
        <v>1391</v>
      </c>
      <c r="C78" s="59">
        <v>12882.0</v>
      </c>
      <c r="D78" s="49">
        <v>43502.0</v>
      </c>
      <c r="E78" s="4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 t="s">
        <v>236</v>
      </c>
      <c r="B79" s="9" t="s">
        <v>1408</v>
      </c>
      <c r="C79" s="59">
        <v>5042.0</v>
      </c>
      <c r="D79" s="49">
        <v>43503.0</v>
      </c>
      <c r="E79" s="4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 t="s">
        <v>1372</v>
      </c>
      <c r="B80" s="9" t="s">
        <v>1394</v>
      </c>
      <c r="C80" s="59">
        <v>14537.0</v>
      </c>
      <c r="D80" s="49">
        <v>43504.0</v>
      </c>
      <c r="E80" s="4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 t="s">
        <v>1330</v>
      </c>
      <c r="B81" s="9" t="s">
        <v>1394</v>
      </c>
      <c r="C81" s="59">
        <v>11727.0</v>
      </c>
      <c r="D81" s="49">
        <v>43504.0</v>
      </c>
      <c r="E81" s="4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 t="s">
        <v>1056</v>
      </c>
      <c r="B82" s="9" t="s">
        <v>1396</v>
      </c>
      <c r="C82" s="59">
        <v>6519.0</v>
      </c>
      <c r="D82" s="49">
        <v>43504.0</v>
      </c>
      <c r="E82" s="4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 t="s">
        <v>1257</v>
      </c>
      <c r="B83" s="9" t="s">
        <v>1396</v>
      </c>
      <c r="C83" s="59">
        <v>6372.0</v>
      </c>
      <c r="D83" s="49">
        <v>43505.0</v>
      </c>
      <c r="E83" s="4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 t="s">
        <v>1425</v>
      </c>
      <c r="B84" s="9" t="s">
        <v>1398</v>
      </c>
      <c r="C84" s="59">
        <v>6076.0</v>
      </c>
      <c r="D84" s="49">
        <v>43505.0</v>
      </c>
      <c r="E84" s="4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 t="s">
        <v>1366</v>
      </c>
      <c r="B85" s="9" t="s">
        <v>1398</v>
      </c>
      <c r="C85" s="59">
        <v>6210.0</v>
      </c>
      <c r="D85" s="49">
        <v>43505.0</v>
      </c>
      <c r="E85" s="4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 t="s">
        <v>341</v>
      </c>
      <c r="B86" s="9" t="s">
        <v>1396</v>
      </c>
      <c r="C86" s="59">
        <v>7665.0</v>
      </c>
      <c r="D86" s="49">
        <v>43506.0</v>
      </c>
      <c r="E86" s="4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 t="s">
        <v>1343</v>
      </c>
      <c r="B87" s="9" t="s">
        <v>1391</v>
      </c>
      <c r="C87" s="59">
        <v>11611.0</v>
      </c>
      <c r="D87" s="49">
        <v>43507.0</v>
      </c>
      <c r="E87" s="4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 t="s">
        <v>1182</v>
      </c>
      <c r="B88" s="9" t="s">
        <v>1391</v>
      </c>
      <c r="C88" s="59">
        <v>13744.0</v>
      </c>
      <c r="D88" s="49">
        <v>43508.0</v>
      </c>
      <c r="E88" s="4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 t="s">
        <v>245</v>
      </c>
      <c r="B89" s="9" t="s">
        <v>1391</v>
      </c>
      <c r="C89" s="59">
        <v>6981.0</v>
      </c>
      <c r="D89" s="49">
        <v>43509.0</v>
      </c>
      <c r="E89" s="4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 t="s">
        <v>1074</v>
      </c>
      <c r="B90" s="9" t="s">
        <v>1394</v>
      </c>
      <c r="C90" s="59">
        <v>14686.0</v>
      </c>
      <c r="D90" s="49">
        <v>43510.0</v>
      </c>
      <c r="E90" s="4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 t="s">
        <v>1194</v>
      </c>
      <c r="B91" s="9" t="s">
        <v>1408</v>
      </c>
      <c r="C91" s="59">
        <v>8844.0</v>
      </c>
      <c r="D91" s="49">
        <v>43511.0</v>
      </c>
      <c r="E91" s="4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 t="s">
        <v>240</v>
      </c>
      <c r="B92" s="9" t="s">
        <v>1396</v>
      </c>
      <c r="C92" s="59">
        <v>12961.0</v>
      </c>
      <c r="D92" s="49">
        <v>43512.0</v>
      </c>
      <c r="E92" s="4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 t="s">
        <v>1098</v>
      </c>
      <c r="B93" s="9" t="s">
        <v>1391</v>
      </c>
      <c r="C93" s="59">
        <v>16008.0</v>
      </c>
      <c r="D93" s="49">
        <v>43513.0</v>
      </c>
      <c r="E93" s="4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 t="s">
        <v>1197</v>
      </c>
      <c r="B94" s="9" t="s">
        <v>1391</v>
      </c>
      <c r="C94" s="59">
        <v>9081.0</v>
      </c>
      <c r="D94" s="49">
        <v>43513.0</v>
      </c>
      <c r="E94" s="4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 t="s">
        <v>910</v>
      </c>
      <c r="B95" s="9" t="s">
        <v>1408</v>
      </c>
      <c r="C95" s="59">
        <v>5058.0</v>
      </c>
      <c r="D95" s="49">
        <v>43513.0</v>
      </c>
      <c r="E95" s="4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 t="s">
        <v>925</v>
      </c>
      <c r="B96" s="9" t="s">
        <v>1408</v>
      </c>
      <c r="C96" s="59">
        <v>16435.0</v>
      </c>
      <c r="D96" s="49">
        <v>43514.0</v>
      </c>
      <c r="E96" s="4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 t="s">
        <v>1263</v>
      </c>
      <c r="B97" s="9" t="s">
        <v>1408</v>
      </c>
      <c r="C97" s="59">
        <v>5504.0</v>
      </c>
      <c r="D97" s="49">
        <v>43514.0</v>
      </c>
      <c r="E97" s="4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 t="s">
        <v>965</v>
      </c>
      <c r="B98" s="9" t="s">
        <v>1398</v>
      </c>
      <c r="C98" s="59">
        <v>9698.0</v>
      </c>
      <c r="D98" s="49">
        <v>43514.0</v>
      </c>
      <c r="E98" s="4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 t="s">
        <v>1347</v>
      </c>
      <c r="B99" s="9" t="s">
        <v>1391</v>
      </c>
      <c r="C99" s="59">
        <v>12566.0</v>
      </c>
      <c r="D99" s="49">
        <v>43515.0</v>
      </c>
      <c r="E99" s="4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 t="s">
        <v>1045</v>
      </c>
      <c r="B100" s="9" t="s">
        <v>1417</v>
      </c>
      <c r="C100" s="59">
        <v>14608.0</v>
      </c>
      <c r="D100" s="49">
        <v>43515.0</v>
      </c>
      <c r="E100" s="4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 t="s">
        <v>1332</v>
      </c>
      <c r="B101" s="9" t="s">
        <v>1396</v>
      </c>
      <c r="C101" s="59">
        <v>7405.0</v>
      </c>
      <c r="D101" s="49">
        <v>43515.0</v>
      </c>
      <c r="E101" s="4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 t="s">
        <v>208</v>
      </c>
      <c r="B102" s="9" t="s">
        <v>1408</v>
      </c>
      <c r="C102" s="59">
        <v>11159.0</v>
      </c>
      <c r="D102" s="49">
        <v>43515.0</v>
      </c>
      <c r="E102" s="4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 t="s">
        <v>999</v>
      </c>
      <c r="B103" s="9" t="s">
        <v>1398</v>
      </c>
      <c r="C103" s="59">
        <v>13626.0</v>
      </c>
      <c r="D103" s="49">
        <v>43515.0</v>
      </c>
      <c r="E103" s="4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 t="s">
        <v>197</v>
      </c>
      <c r="B104" s="9" t="s">
        <v>1391</v>
      </c>
      <c r="C104" s="59">
        <v>14837.0</v>
      </c>
      <c r="D104" s="49">
        <v>43516.0</v>
      </c>
      <c r="E104" s="4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 t="s">
        <v>188</v>
      </c>
      <c r="B105" s="9" t="s">
        <v>1394</v>
      </c>
      <c r="C105" s="59">
        <v>12488.0</v>
      </c>
      <c r="D105" s="49">
        <v>43516.0</v>
      </c>
      <c r="E105" s="4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 t="s">
        <v>1052</v>
      </c>
      <c r="B106" s="9" t="s">
        <v>1408</v>
      </c>
      <c r="C106" s="59">
        <v>14818.0</v>
      </c>
      <c r="D106" s="49">
        <v>43516.0</v>
      </c>
      <c r="E106" s="4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 t="s">
        <v>1426</v>
      </c>
      <c r="B107" s="9" t="s">
        <v>1408</v>
      </c>
      <c r="C107" s="59">
        <v>6928.0</v>
      </c>
      <c r="D107" s="49">
        <v>43516.0</v>
      </c>
      <c r="E107" s="4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 t="s">
        <v>337</v>
      </c>
      <c r="B108" s="9" t="s">
        <v>1408</v>
      </c>
      <c r="C108" s="59">
        <v>13838.0</v>
      </c>
      <c r="D108" s="49">
        <v>43516.0</v>
      </c>
      <c r="E108" s="4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 t="s">
        <v>924</v>
      </c>
      <c r="B109" s="9" t="s">
        <v>1408</v>
      </c>
      <c r="C109" s="59">
        <v>7112.0</v>
      </c>
      <c r="D109" s="49">
        <v>43516.0</v>
      </c>
      <c r="E109" s="4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 t="s">
        <v>931</v>
      </c>
      <c r="B110" s="9" t="s">
        <v>1408</v>
      </c>
      <c r="C110" s="59">
        <v>11588.0</v>
      </c>
      <c r="D110" s="49">
        <v>43516.0</v>
      </c>
      <c r="E110" s="4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 t="s">
        <v>1427</v>
      </c>
      <c r="B111" s="9" t="s">
        <v>1391</v>
      </c>
      <c r="C111" s="59">
        <v>5314.0</v>
      </c>
      <c r="D111" s="49">
        <v>43517.0</v>
      </c>
      <c r="E111" s="4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 t="s">
        <v>351</v>
      </c>
      <c r="B112" s="9" t="s">
        <v>1396</v>
      </c>
      <c r="C112" s="59">
        <v>5883.0</v>
      </c>
      <c r="D112" s="49">
        <v>43517.0</v>
      </c>
      <c r="E112" s="4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 t="s">
        <v>946</v>
      </c>
      <c r="B113" s="9" t="s">
        <v>1408</v>
      </c>
      <c r="C113" s="59">
        <v>16550.0</v>
      </c>
      <c r="D113" s="49">
        <v>43517.0</v>
      </c>
      <c r="E113" s="4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 t="s">
        <v>1428</v>
      </c>
      <c r="B114" s="9" t="s">
        <v>1398</v>
      </c>
      <c r="C114" s="59">
        <v>12991.0</v>
      </c>
      <c r="D114" s="49">
        <v>43517.0</v>
      </c>
      <c r="E114" s="4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 t="s">
        <v>1361</v>
      </c>
      <c r="B115" s="9" t="s">
        <v>1396</v>
      </c>
      <c r="C115" s="59">
        <v>16906.0</v>
      </c>
      <c r="D115" s="49">
        <v>43518.0</v>
      </c>
      <c r="E115" s="4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 t="s">
        <v>267</v>
      </c>
      <c r="B116" s="9" t="s">
        <v>1408</v>
      </c>
      <c r="C116" s="59">
        <v>8678.0</v>
      </c>
      <c r="D116" s="49">
        <v>43518.0</v>
      </c>
      <c r="E116" s="4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 t="s">
        <v>1180</v>
      </c>
      <c r="B117" s="9" t="s">
        <v>1408</v>
      </c>
      <c r="C117" s="59">
        <v>9591.0</v>
      </c>
      <c r="D117" s="49">
        <v>43518.0</v>
      </c>
      <c r="E117" s="4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 t="s">
        <v>1293</v>
      </c>
      <c r="B118" s="9" t="s">
        <v>1398</v>
      </c>
      <c r="C118" s="59">
        <v>12129.0</v>
      </c>
      <c r="D118" s="49">
        <v>43518.0</v>
      </c>
      <c r="E118" s="4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 t="s">
        <v>1229</v>
      </c>
      <c r="B119" s="9" t="s">
        <v>1391</v>
      </c>
      <c r="C119" s="59">
        <v>15218.0</v>
      </c>
      <c r="D119" s="49">
        <v>43519.0</v>
      </c>
      <c r="E119" s="4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 t="s">
        <v>1292</v>
      </c>
      <c r="B120" s="9" t="s">
        <v>1391</v>
      </c>
      <c r="C120" s="59">
        <v>10363.0</v>
      </c>
      <c r="D120" s="49">
        <v>43519.0</v>
      </c>
      <c r="E120" s="4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 t="s">
        <v>1127</v>
      </c>
      <c r="B121" s="9" t="s">
        <v>1394</v>
      </c>
      <c r="C121" s="59">
        <v>13180.0</v>
      </c>
      <c r="D121" s="49">
        <v>43519.0</v>
      </c>
      <c r="E121" s="4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 t="s">
        <v>1307</v>
      </c>
      <c r="B122" s="9" t="s">
        <v>1398</v>
      </c>
      <c r="C122" s="59">
        <v>13670.0</v>
      </c>
      <c r="D122" s="49">
        <v>43519.0</v>
      </c>
      <c r="E122" s="4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 t="s">
        <v>988</v>
      </c>
      <c r="B123" s="9" t="s">
        <v>1391</v>
      </c>
      <c r="C123" s="59">
        <v>10735.0</v>
      </c>
      <c r="D123" s="49">
        <v>43520.0</v>
      </c>
      <c r="E123" s="4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 t="s">
        <v>1061</v>
      </c>
      <c r="B124" s="9" t="s">
        <v>1396</v>
      </c>
      <c r="C124" s="59">
        <v>10422.0</v>
      </c>
      <c r="D124" s="49">
        <v>43520.0</v>
      </c>
      <c r="E124" s="4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 t="s">
        <v>1429</v>
      </c>
      <c r="B125" s="9" t="s">
        <v>1396</v>
      </c>
      <c r="C125" s="59">
        <v>12032.0</v>
      </c>
      <c r="D125" s="49">
        <v>43520.0</v>
      </c>
      <c r="E125" s="4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 t="s">
        <v>1302</v>
      </c>
      <c r="B126" s="9" t="s">
        <v>1408</v>
      </c>
      <c r="C126" s="59">
        <v>10414.0</v>
      </c>
      <c r="D126" s="49">
        <v>43520.0</v>
      </c>
      <c r="E126" s="4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 t="s">
        <v>960</v>
      </c>
      <c r="B127" s="9" t="s">
        <v>1391</v>
      </c>
      <c r="C127" s="59">
        <v>10711.0</v>
      </c>
      <c r="D127" s="49">
        <v>43521.0</v>
      </c>
      <c r="E127" s="4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 t="s">
        <v>1430</v>
      </c>
      <c r="B128" s="9" t="s">
        <v>1391</v>
      </c>
      <c r="C128" s="59">
        <v>12569.0</v>
      </c>
      <c r="D128" s="49">
        <v>43521.0</v>
      </c>
      <c r="E128" s="4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 t="s">
        <v>1113</v>
      </c>
      <c r="B129" s="9" t="s">
        <v>1408</v>
      </c>
      <c r="C129" s="59">
        <v>9801.0</v>
      </c>
      <c r="D129" s="49">
        <v>43521.0</v>
      </c>
      <c r="E129" s="4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 t="s">
        <v>923</v>
      </c>
      <c r="B130" s="9" t="s">
        <v>1408</v>
      </c>
      <c r="C130" s="59">
        <v>16203.0</v>
      </c>
      <c r="D130" s="49">
        <v>43521.0</v>
      </c>
      <c r="E130" s="4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 t="s">
        <v>310</v>
      </c>
      <c r="B131" s="9" t="s">
        <v>1408</v>
      </c>
      <c r="C131" s="59">
        <v>7480.0</v>
      </c>
      <c r="D131" s="49">
        <v>43521.0</v>
      </c>
      <c r="E131" s="4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 t="s">
        <v>911</v>
      </c>
      <c r="B132" s="9" t="s">
        <v>1408</v>
      </c>
      <c r="C132" s="59">
        <v>10282.0</v>
      </c>
      <c r="D132" s="49">
        <v>43521.0</v>
      </c>
      <c r="E132" s="4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 t="s">
        <v>190</v>
      </c>
      <c r="B133" s="9" t="s">
        <v>1398</v>
      </c>
      <c r="C133" s="59">
        <v>13007.0</v>
      </c>
      <c r="D133" s="49">
        <v>43521.0</v>
      </c>
      <c r="E133" s="4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 t="s">
        <v>1172</v>
      </c>
      <c r="B134" s="9" t="s">
        <v>1398</v>
      </c>
      <c r="C134" s="59">
        <v>13481.0</v>
      </c>
      <c r="D134" s="49">
        <v>43521.0</v>
      </c>
      <c r="E134" s="4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 t="s">
        <v>1282</v>
      </c>
      <c r="B135" s="9" t="s">
        <v>1391</v>
      </c>
      <c r="C135" s="59">
        <v>9264.0</v>
      </c>
      <c r="D135" s="49">
        <v>43522.0</v>
      </c>
      <c r="E135" s="4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 t="s">
        <v>1431</v>
      </c>
      <c r="B136" s="9" t="s">
        <v>1391</v>
      </c>
      <c r="C136" s="59">
        <v>8919.0</v>
      </c>
      <c r="D136" s="49">
        <v>43522.0</v>
      </c>
      <c r="E136" s="4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 t="s">
        <v>286</v>
      </c>
      <c r="B137" s="9" t="s">
        <v>1394</v>
      </c>
      <c r="C137" s="59">
        <v>13460.0</v>
      </c>
      <c r="D137" s="49">
        <v>43522.0</v>
      </c>
      <c r="E137" s="4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 t="s">
        <v>1432</v>
      </c>
      <c r="B138" s="9" t="s">
        <v>1396</v>
      </c>
      <c r="C138" s="59">
        <v>5814.0</v>
      </c>
      <c r="D138" s="49">
        <v>43523.0</v>
      </c>
      <c r="E138" s="4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 t="s">
        <v>1310</v>
      </c>
      <c r="B139" s="9" t="s">
        <v>1398</v>
      </c>
      <c r="C139" s="59">
        <v>13413.0</v>
      </c>
      <c r="D139" s="49">
        <v>43523.0</v>
      </c>
      <c r="E139" s="4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 t="s">
        <v>1193</v>
      </c>
      <c r="B140" s="9" t="s">
        <v>1417</v>
      </c>
      <c r="C140" s="59">
        <v>15796.0</v>
      </c>
      <c r="D140" s="49">
        <v>43524.0</v>
      </c>
      <c r="E140" s="4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 t="s">
        <v>1305</v>
      </c>
      <c r="B141" s="9" t="s">
        <v>1396</v>
      </c>
      <c r="C141" s="59">
        <v>9930.0</v>
      </c>
      <c r="D141" s="49">
        <v>43525.0</v>
      </c>
      <c r="E141" s="4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 t="s">
        <v>1129</v>
      </c>
      <c r="B142" s="9" t="s">
        <v>1391</v>
      </c>
      <c r="C142" s="59">
        <v>13389.0</v>
      </c>
      <c r="D142" s="49">
        <v>43526.0</v>
      </c>
      <c r="E142" s="4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 t="s">
        <v>256</v>
      </c>
      <c r="B143" s="9" t="s">
        <v>1417</v>
      </c>
      <c r="C143" s="59">
        <v>11430.0</v>
      </c>
      <c r="D143" s="49">
        <v>43526.0</v>
      </c>
      <c r="E143" s="4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 t="s">
        <v>241</v>
      </c>
      <c r="B144" s="9" t="s">
        <v>1391</v>
      </c>
      <c r="C144" s="59">
        <v>16695.0</v>
      </c>
      <c r="D144" s="49">
        <v>43527.0</v>
      </c>
      <c r="E144" s="4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 t="s">
        <v>1201</v>
      </c>
      <c r="B145" s="9" t="s">
        <v>1408</v>
      </c>
      <c r="C145" s="59">
        <v>15201.0</v>
      </c>
      <c r="D145" s="49">
        <v>43527.0</v>
      </c>
      <c r="E145" s="4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 t="s">
        <v>1028</v>
      </c>
      <c r="B146" s="9" t="s">
        <v>1391</v>
      </c>
      <c r="C146" s="59">
        <v>15503.0</v>
      </c>
      <c r="D146" s="49">
        <v>43528.0</v>
      </c>
      <c r="E146" s="4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 t="s">
        <v>1301</v>
      </c>
      <c r="B147" s="9" t="s">
        <v>1391</v>
      </c>
      <c r="C147" s="59">
        <v>16845.0</v>
      </c>
      <c r="D147" s="49">
        <v>43528.0</v>
      </c>
      <c r="E147" s="4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 t="s">
        <v>1433</v>
      </c>
      <c r="B148" s="9" t="s">
        <v>1391</v>
      </c>
      <c r="C148" s="59">
        <v>5711.0</v>
      </c>
      <c r="D148" s="49">
        <v>43528.0</v>
      </c>
      <c r="E148" s="4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 t="s">
        <v>949</v>
      </c>
      <c r="B149" s="9" t="s">
        <v>1391</v>
      </c>
      <c r="C149" s="59">
        <v>15059.0</v>
      </c>
      <c r="D149" s="49">
        <v>43528.0</v>
      </c>
      <c r="E149" s="4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 t="s">
        <v>1064</v>
      </c>
      <c r="B150" s="9" t="s">
        <v>1396</v>
      </c>
      <c r="C150" s="59">
        <v>8803.0</v>
      </c>
      <c r="D150" s="49">
        <v>43528.0</v>
      </c>
      <c r="E150" s="4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 t="s">
        <v>1434</v>
      </c>
      <c r="B151" s="9" t="s">
        <v>1408</v>
      </c>
      <c r="C151" s="59">
        <v>7313.0</v>
      </c>
      <c r="D151" s="49">
        <v>43528.0</v>
      </c>
      <c r="E151" s="4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 t="s">
        <v>1026</v>
      </c>
      <c r="B152" s="9" t="s">
        <v>1398</v>
      </c>
      <c r="C152" s="59">
        <v>12688.0</v>
      </c>
      <c r="D152" s="49">
        <v>43529.0</v>
      </c>
      <c r="E152" s="4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 t="s">
        <v>1435</v>
      </c>
      <c r="B153" s="9" t="s">
        <v>1408</v>
      </c>
      <c r="C153" s="59">
        <v>12716.0</v>
      </c>
      <c r="D153" s="49">
        <v>43530.0</v>
      </c>
      <c r="E153" s="4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 t="s">
        <v>1242</v>
      </c>
      <c r="B154" s="9" t="s">
        <v>1398</v>
      </c>
      <c r="C154" s="59">
        <v>14307.0</v>
      </c>
      <c r="D154" s="49">
        <v>43530.0</v>
      </c>
      <c r="E154" s="4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 t="s">
        <v>1436</v>
      </c>
      <c r="B155" s="9" t="s">
        <v>1417</v>
      </c>
      <c r="C155" s="59">
        <v>8712.0</v>
      </c>
      <c r="D155" s="49">
        <v>43532.0</v>
      </c>
      <c r="E155" s="4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 t="s">
        <v>1328</v>
      </c>
      <c r="B156" s="9" t="s">
        <v>1408</v>
      </c>
      <c r="C156" s="59">
        <v>6658.0</v>
      </c>
      <c r="D156" s="49">
        <v>43532.0</v>
      </c>
      <c r="E156" s="4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 t="s">
        <v>987</v>
      </c>
      <c r="B157" s="9" t="s">
        <v>1398</v>
      </c>
      <c r="C157" s="59">
        <v>13283.0</v>
      </c>
      <c r="D157" s="49">
        <v>43532.0</v>
      </c>
      <c r="E157" s="4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 t="s">
        <v>322</v>
      </c>
      <c r="B158" s="9" t="s">
        <v>1391</v>
      </c>
      <c r="C158" s="59">
        <v>14896.0</v>
      </c>
      <c r="D158" s="49">
        <v>43533.0</v>
      </c>
      <c r="E158" s="4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 t="s">
        <v>334</v>
      </c>
      <c r="B159" s="9" t="s">
        <v>1398</v>
      </c>
      <c r="C159" s="59">
        <v>7820.0</v>
      </c>
      <c r="D159" s="49">
        <v>43533.0</v>
      </c>
      <c r="E159" s="4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 t="s">
        <v>358</v>
      </c>
      <c r="B160" s="9" t="s">
        <v>1391</v>
      </c>
      <c r="C160" s="59">
        <v>14757.0</v>
      </c>
      <c r="D160" s="49">
        <v>43534.0</v>
      </c>
      <c r="E160" s="4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 t="s">
        <v>181</v>
      </c>
      <c r="B161" s="9" t="s">
        <v>1394</v>
      </c>
      <c r="C161" s="59">
        <v>9274.0</v>
      </c>
      <c r="D161" s="49">
        <v>43534.0</v>
      </c>
      <c r="E161" s="4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 t="s">
        <v>1437</v>
      </c>
      <c r="B162" s="9" t="s">
        <v>1408</v>
      </c>
      <c r="C162" s="59">
        <v>13426.0</v>
      </c>
      <c r="D162" s="49">
        <v>43534.0</v>
      </c>
      <c r="E162" s="4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 t="s">
        <v>916</v>
      </c>
      <c r="B163" s="9" t="s">
        <v>1396</v>
      </c>
      <c r="C163" s="59">
        <v>11146.0</v>
      </c>
      <c r="D163" s="49">
        <v>43535.0</v>
      </c>
      <c r="E163" s="4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 t="s">
        <v>365</v>
      </c>
      <c r="B164" s="9" t="s">
        <v>1391</v>
      </c>
      <c r="C164" s="59">
        <v>7847.0</v>
      </c>
      <c r="D164" s="49">
        <v>43536.0</v>
      </c>
      <c r="E164" s="4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 t="s">
        <v>270</v>
      </c>
      <c r="B165" s="9" t="s">
        <v>1408</v>
      </c>
      <c r="C165" s="59">
        <v>5909.0</v>
      </c>
      <c r="D165" s="49">
        <v>43536.0</v>
      </c>
      <c r="E165" s="4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 t="s">
        <v>1123</v>
      </c>
      <c r="B166" s="9" t="s">
        <v>1408</v>
      </c>
      <c r="C166" s="59">
        <v>6903.0</v>
      </c>
      <c r="D166" s="49">
        <v>43536.0</v>
      </c>
      <c r="E166" s="4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 t="s">
        <v>1091</v>
      </c>
      <c r="B167" s="9" t="s">
        <v>1394</v>
      </c>
      <c r="C167" s="59">
        <v>8445.0</v>
      </c>
      <c r="D167" s="49">
        <v>43537.0</v>
      </c>
      <c r="E167" s="4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 t="s">
        <v>371</v>
      </c>
      <c r="B168" s="9" t="s">
        <v>1398</v>
      </c>
      <c r="C168" s="59">
        <v>14500.0</v>
      </c>
      <c r="D168" s="49">
        <v>43538.0</v>
      </c>
      <c r="E168" s="4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 t="s">
        <v>1021</v>
      </c>
      <c r="B169" s="9" t="s">
        <v>1398</v>
      </c>
      <c r="C169" s="59">
        <v>12962.0</v>
      </c>
      <c r="D169" s="49">
        <v>43539.0</v>
      </c>
      <c r="E169" s="4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 t="s">
        <v>958</v>
      </c>
      <c r="B170" s="9" t="s">
        <v>1398</v>
      </c>
      <c r="C170" s="59">
        <v>6861.0</v>
      </c>
      <c r="D170" s="49">
        <v>43539.0</v>
      </c>
      <c r="E170" s="4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 t="s">
        <v>1260</v>
      </c>
      <c r="B171" s="9" t="s">
        <v>1398</v>
      </c>
      <c r="C171" s="59">
        <v>8234.0</v>
      </c>
      <c r="D171" s="49">
        <v>43540.0</v>
      </c>
      <c r="E171" s="4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 t="s">
        <v>1380</v>
      </c>
      <c r="B172" s="9" t="s">
        <v>1391</v>
      </c>
      <c r="C172" s="59">
        <v>12001.0</v>
      </c>
      <c r="D172" s="49">
        <v>43541.0</v>
      </c>
      <c r="E172" s="4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 t="s">
        <v>1217</v>
      </c>
      <c r="B173" s="9" t="s">
        <v>1391</v>
      </c>
      <c r="C173" s="59">
        <v>12231.0</v>
      </c>
      <c r="D173" s="49">
        <v>43541.0</v>
      </c>
      <c r="E173" s="4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 t="s">
        <v>1225</v>
      </c>
      <c r="B174" s="9" t="s">
        <v>1398</v>
      </c>
      <c r="C174" s="59">
        <v>13761.0</v>
      </c>
      <c r="D174" s="49">
        <v>43541.0</v>
      </c>
      <c r="E174" s="4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 t="s">
        <v>1438</v>
      </c>
      <c r="B175" s="9" t="s">
        <v>1391</v>
      </c>
      <c r="C175" s="59">
        <v>12651.0</v>
      </c>
      <c r="D175" s="49">
        <v>43543.0</v>
      </c>
      <c r="E175" s="4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 t="s">
        <v>1183</v>
      </c>
      <c r="B176" s="9" t="s">
        <v>1396</v>
      </c>
      <c r="C176" s="59">
        <v>8947.0</v>
      </c>
      <c r="D176" s="49">
        <v>43543.0</v>
      </c>
      <c r="E176" s="4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 t="s">
        <v>1250</v>
      </c>
      <c r="B177" s="9" t="s">
        <v>1408</v>
      </c>
      <c r="C177" s="59">
        <v>12258.0</v>
      </c>
      <c r="D177" s="49">
        <v>43543.0</v>
      </c>
      <c r="E177" s="4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 t="s">
        <v>1381</v>
      </c>
      <c r="B178" s="9" t="s">
        <v>1398</v>
      </c>
      <c r="C178" s="59">
        <v>16270.0</v>
      </c>
      <c r="D178" s="49">
        <v>43543.0</v>
      </c>
      <c r="E178" s="4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 t="s">
        <v>1243</v>
      </c>
      <c r="B179" s="9" t="s">
        <v>1398</v>
      </c>
      <c r="C179" s="59">
        <v>5234.0</v>
      </c>
      <c r="D179" s="49">
        <v>43544.0</v>
      </c>
      <c r="E179" s="4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 t="s">
        <v>1131</v>
      </c>
      <c r="B180" s="9" t="s">
        <v>1394</v>
      </c>
      <c r="C180" s="59">
        <v>14836.0</v>
      </c>
      <c r="D180" s="49">
        <v>43545.0</v>
      </c>
      <c r="E180" s="4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 t="s">
        <v>1213</v>
      </c>
      <c r="B181" s="9" t="s">
        <v>1408</v>
      </c>
      <c r="C181" s="59">
        <v>5683.0</v>
      </c>
      <c r="D181" s="49">
        <v>43545.0</v>
      </c>
      <c r="E181" s="4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 t="s">
        <v>945</v>
      </c>
      <c r="B182" s="9" t="s">
        <v>1408</v>
      </c>
      <c r="C182" s="59">
        <v>6674.0</v>
      </c>
      <c r="D182" s="49">
        <v>43545.0</v>
      </c>
      <c r="E182" s="4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 t="s">
        <v>1043</v>
      </c>
      <c r="B183" s="9" t="s">
        <v>1391</v>
      </c>
      <c r="C183" s="59">
        <v>14848.0</v>
      </c>
      <c r="D183" s="49">
        <v>43546.0</v>
      </c>
      <c r="E183" s="4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 t="s">
        <v>1188</v>
      </c>
      <c r="B184" s="9" t="s">
        <v>1396</v>
      </c>
      <c r="C184" s="59">
        <v>8141.0</v>
      </c>
      <c r="D184" s="49">
        <v>43547.0</v>
      </c>
      <c r="E184" s="4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 t="s">
        <v>298</v>
      </c>
      <c r="B185" s="9" t="s">
        <v>1408</v>
      </c>
      <c r="C185" s="59">
        <v>16765.0</v>
      </c>
      <c r="D185" s="49">
        <v>43547.0</v>
      </c>
      <c r="E185" s="4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 t="s">
        <v>196</v>
      </c>
      <c r="B186" s="9" t="s">
        <v>1391</v>
      </c>
      <c r="C186" s="59">
        <v>9153.0</v>
      </c>
      <c r="D186" s="49">
        <v>43548.0</v>
      </c>
      <c r="E186" s="4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 t="s">
        <v>1358</v>
      </c>
      <c r="B187" s="9" t="s">
        <v>1398</v>
      </c>
      <c r="C187" s="59">
        <v>8043.0</v>
      </c>
      <c r="D187" s="49">
        <v>43548.0</v>
      </c>
      <c r="E187" s="4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 t="s">
        <v>906</v>
      </c>
      <c r="B188" s="9" t="s">
        <v>1394</v>
      </c>
      <c r="C188" s="59">
        <v>7024.0</v>
      </c>
      <c r="D188" s="49">
        <v>43549.0</v>
      </c>
      <c r="E188" s="4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 t="s">
        <v>1053</v>
      </c>
      <c r="B189" s="9" t="s">
        <v>1408</v>
      </c>
      <c r="C189" s="59">
        <v>13990.0</v>
      </c>
      <c r="D189" s="49">
        <v>43549.0</v>
      </c>
      <c r="E189" s="4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 t="s">
        <v>1439</v>
      </c>
      <c r="B190" s="9" t="s">
        <v>1398</v>
      </c>
      <c r="C190" s="59">
        <v>5148.0</v>
      </c>
      <c r="D190" s="49">
        <v>43549.0</v>
      </c>
      <c r="E190" s="4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 t="s">
        <v>372</v>
      </c>
      <c r="B191" s="9" t="s">
        <v>1398</v>
      </c>
      <c r="C191" s="59">
        <v>5902.0</v>
      </c>
      <c r="D191" s="49">
        <v>43549.0</v>
      </c>
      <c r="E191" s="4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 t="s">
        <v>1337</v>
      </c>
      <c r="B192" s="9" t="s">
        <v>1391</v>
      </c>
      <c r="C192" s="59">
        <v>14055.0</v>
      </c>
      <c r="D192" s="49">
        <v>43550.0</v>
      </c>
      <c r="E192" s="4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 t="s">
        <v>1004</v>
      </c>
      <c r="B193" s="9" t="s">
        <v>1394</v>
      </c>
      <c r="C193" s="59">
        <v>16874.0</v>
      </c>
      <c r="D193" s="49">
        <v>43550.0</v>
      </c>
      <c r="E193" s="4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 t="s">
        <v>1320</v>
      </c>
      <c r="B194" s="9" t="s">
        <v>1396</v>
      </c>
      <c r="C194" s="59">
        <v>16555.0</v>
      </c>
      <c r="D194" s="49">
        <v>43550.0</v>
      </c>
      <c r="E194" s="4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 t="s">
        <v>1289</v>
      </c>
      <c r="B195" s="9" t="s">
        <v>1391</v>
      </c>
      <c r="C195" s="59">
        <v>6824.0</v>
      </c>
      <c r="D195" s="49">
        <v>43551.0</v>
      </c>
      <c r="E195" s="4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 t="s">
        <v>1216</v>
      </c>
      <c r="B196" s="9" t="s">
        <v>1396</v>
      </c>
      <c r="C196" s="59">
        <v>5558.0</v>
      </c>
      <c r="D196" s="49">
        <v>43551.0</v>
      </c>
      <c r="E196" s="4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 t="s">
        <v>1440</v>
      </c>
      <c r="B197" s="9" t="s">
        <v>1417</v>
      </c>
      <c r="C197" s="59">
        <v>9449.0</v>
      </c>
      <c r="D197" s="49">
        <v>43552.0</v>
      </c>
      <c r="E197" s="4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 t="s">
        <v>1160</v>
      </c>
      <c r="B198" s="9" t="s">
        <v>1396</v>
      </c>
      <c r="C198" s="59">
        <v>15598.0</v>
      </c>
      <c r="D198" s="49">
        <v>43552.0</v>
      </c>
      <c r="E198" s="4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 t="s">
        <v>1441</v>
      </c>
      <c r="B199" s="9" t="s">
        <v>1391</v>
      </c>
      <c r="C199" s="59">
        <v>10409.0</v>
      </c>
      <c r="D199" s="49">
        <v>43553.0</v>
      </c>
      <c r="E199" s="4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 t="s">
        <v>1383</v>
      </c>
      <c r="B200" s="9" t="s">
        <v>1398</v>
      </c>
      <c r="C200" s="59">
        <v>13272.0</v>
      </c>
      <c r="D200" s="49">
        <v>43553.0</v>
      </c>
      <c r="E200" s="4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 t="s">
        <v>1296</v>
      </c>
      <c r="B201" s="9" t="s">
        <v>1398</v>
      </c>
      <c r="C201" s="59">
        <v>11036.0</v>
      </c>
      <c r="D201" s="49">
        <v>43553.0</v>
      </c>
      <c r="E201" s="4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 t="s">
        <v>1139</v>
      </c>
      <c r="B202" s="9" t="s">
        <v>1391</v>
      </c>
      <c r="C202" s="59">
        <v>16800.0</v>
      </c>
      <c r="D202" s="49">
        <v>43554.0</v>
      </c>
      <c r="E202" s="4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 t="s">
        <v>993</v>
      </c>
      <c r="B203" s="9" t="s">
        <v>1408</v>
      </c>
      <c r="C203" s="59">
        <v>13040.0</v>
      </c>
      <c r="D203" s="49">
        <v>43554.0</v>
      </c>
      <c r="E203" s="4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 t="s">
        <v>1149</v>
      </c>
      <c r="B204" s="9" t="s">
        <v>1398</v>
      </c>
      <c r="C204" s="59">
        <v>7905.0</v>
      </c>
      <c r="D204" s="49">
        <v>43554.0</v>
      </c>
      <c r="E204" s="4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 t="s">
        <v>1442</v>
      </c>
      <c r="B205" s="9" t="s">
        <v>1398</v>
      </c>
      <c r="C205" s="59">
        <v>13587.0</v>
      </c>
      <c r="D205" s="49">
        <v>43554.0</v>
      </c>
      <c r="E205" s="4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 t="s">
        <v>1031</v>
      </c>
      <c r="B206" s="9" t="s">
        <v>1394</v>
      </c>
      <c r="C206" s="59">
        <v>6585.0</v>
      </c>
      <c r="D206" s="49">
        <v>43556.0</v>
      </c>
      <c r="E206" s="4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 t="s">
        <v>1365</v>
      </c>
      <c r="B207" s="9" t="s">
        <v>1396</v>
      </c>
      <c r="C207" s="59">
        <v>11531.0</v>
      </c>
      <c r="D207" s="49">
        <v>43556.0</v>
      </c>
      <c r="E207" s="4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 t="s">
        <v>224</v>
      </c>
      <c r="B208" s="9" t="s">
        <v>1396</v>
      </c>
      <c r="C208" s="59">
        <v>14334.0</v>
      </c>
      <c r="D208" s="49">
        <v>43557.0</v>
      </c>
      <c r="E208" s="4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 t="s">
        <v>908</v>
      </c>
      <c r="B209" s="9" t="s">
        <v>1408</v>
      </c>
      <c r="C209" s="59">
        <v>16354.0</v>
      </c>
      <c r="D209" s="49">
        <v>43557.0</v>
      </c>
      <c r="E209" s="4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 t="s">
        <v>1443</v>
      </c>
      <c r="B210" s="9" t="s">
        <v>1398</v>
      </c>
      <c r="C210" s="59">
        <v>16390.0</v>
      </c>
      <c r="D210" s="49">
        <v>43557.0</v>
      </c>
      <c r="E210" s="4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 t="s">
        <v>1444</v>
      </c>
      <c r="B211" s="9" t="s">
        <v>1417</v>
      </c>
      <c r="C211" s="59">
        <v>11984.0</v>
      </c>
      <c r="D211" s="49">
        <v>43558.0</v>
      </c>
      <c r="E211" s="4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 t="s">
        <v>970</v>
      </c>
      <c r="B212" s="9" t="s">
        <v>1396</v>
      </c>
      <c r="C212" s="59">
        <v>10984.0</v>
      </c>
      <c r="D212" s="49">
        <v>43558.0</v>
      </c>
      <c r="E212" s="4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 t="s">
        <v>321</v>
      </c>
      <c r="B213" s="9" t="s">
        <v>1408</v>
      </c>
      <c r="C213" s="59">
        <v>13522.0</v>
      </c>
      <c r="D213" s="49">
        <v>43558.0</v>
      </c>
      <c r="E213" s="4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 t="s">
        <v>1338</v>
      </c>
      <c r="B214" s="9" t="s">
        <v>1391</v>
      </c>
      <c r="C214" s="59">
        <v>10111.0</v>
      </c>
      <c r="D214" s="49">
        <v>43559.0</v>
      </c>
      <c r="E214" s="4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 t="s">
        <v>249</v>
      </c>
      <c r="B215" s="9" t="s">
        <v>1391</v>
      </c>
      <c r="C215" s="59">
        <v>5392.0</v>
      </c>
      <c r="D215" s="49">
        <v>43559.0</v>
      </c>
      <c r="E215" s="4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 t="s">
        <v>368</v>
      </c>
      <c r="B216" s="9" t="s">
        <v>1391</v>
      </c>
      <c r="C216" s="59">
        <v>16054.0</v>
      </c>
      <c r="D216" s="49">
        <v>43560.0</v>
      </c>
      <c r="E216" s="4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 t="s">
        <v>1308</v>
      </c>
      <c r="B217" s="9" t="s">
        <v>1394</v>
      </c>
      <c r="C217" s="59">
        <v>7409.0</v>
      </c>
      <c r="D217" s="49">
        <v>43560.0</v>
      </c>
      <c r="E217" s="4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 t="s">
        <v>1077</v>
      </c>
      <c r="B218" s="9" t="s">
        <v>1408</v>
      </c>
      <c r="C218" s="59">
        <v>11649.0</v>
      </c>
      <c r="D218" s="49">
        <v>43560.0</v>
      </c>
      <c r="E218" s="4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 t="s">
        <v>300</v>
      </c>
      <c r="B219" s="9" t="s">
        <v>1408</v>
      </c>
      <c r="C219" s="59">
        <v>9054.0</v>
      </c>
      <c r="D219" s="49">
        <v>43561.0</v>
      </c>
      <c r="E219" s="4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 t="s">
        <v>1046</v>
      </c>
      <c r="B220" s="9" t="s">
        <v>1417</v>
      </c>
      <c r="C220" s="59">
        <v>11731.0</v>
      </c>
      <c r="D220" s="49">
        <v>43563.0</v>
      </c>
      <c r="E220" s="4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 t="s">
        <v>1445</v>
      </c>
      <c r="B221" s="9" t="s">
        <v>1391</v>
      </c>
      <c r="C221" s="59">
        <v>13375.0</v>
      </c>
      <c r="D221" s="49">
        <v>43565.0</v>
      </c>
      <c r="E221" s="4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 t="s">
        <v>1042</v>
      </c>
      <c r="B222" s="9" t="s">
        <v>1408</v>
      </c>
      <c r="C222" s="59">
        <v>13886.0</v>
      </c>
      <c r="D222" s="49">
        <v>43565.0</v>
      </c>
      <c r="E222" s="4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 t="s">
        <v>1317</v>
      </c>
      <c r="B223" s="9" t="s">
        <v>1391</v>
      </c>
      <c r="C223" s="59">
        <v>14604.0</v>
      </c>
      <c r="D223" s="49">
        <v>43566.0</v>
      </c>
      <c r="E223" s="4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 t="s">
        <v>1226</v>
      </c>
      <c r="B224" s="9" t="s">
        <v>1417</v>
      </c>
      <c r="C224" s="59">
        <v>10248.0</v>
      </c>
      <c r="D224" s="49">
        <v>43566.0</v>
      </c>
      <c r="E224" s="4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 t="s">
        <v>969</v>
      </c>
      <c r="B225" s="9" t="s">
        <v>1396</v>
      </c>
      <c r="C225" s="59">
        <v>14836.0</v>
      </c>
      <c r="D225" s="49">
        <v>43566.0</v>
      </c>
      <c r="E225" s="4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 t="s">
        <v>1198</v>
      </c>
      <c r="B226" s="9" t="s">
        <v>1408</v>
      </c>
      <c r="C226" s="59">
        <v>12960.0</v>
      </c>
      <c r="D226" s="49">
        <v>43566.0</v>
      </c>
      <c r="E226" s="4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 t="s">
        <v>1446</v>
      </c>
      <c r="B227" s="9" t="s">
        <v>1408</v>
      </c>
      <c r="C227" s="59">
        <v>11783.0</v>
      </c>
      <c r="D227" s="49">
        <v>43566.0</v>
      </c>
      <c r="E227" s="4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63" t="s">
        <v>1447</v>
      </c>
      <c r="B228" s="9" t="s">
        <v>1398</v>
      </c>
      <c r="C228" s="59">
        <v>11585.0</v>
      </c>
      <c r="D228" s="49">
        <v>43566.0</v>
      </c>
      <c r="E228" s="4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 t="s">
        <v>1374</v>
      </c>
      <c r="B229" s="9" t="s">
        <v>1391</v>
      </c>
      <c r="C229" s="59">
        <v>5731.0</v>
      </c>
      <c r="D229" s="49">
        <v>43567.0</v>
      </c>
      <c r="E229" s="4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 t="s">
        <v>1093</v>
      </c>
      <c r="B230" s="9" t="s">
        <v>1391</v>
      </c>
      <c r="C230" s="59">
        <v>10603.0</v>
      </c>
      <c r="D230" s="49">
        <v>43567.0</v>
      </c>
      <c r="E230" s="4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 t="s">
        <v>355</v>
      </c>
      <c r="B231" s="9" t="s">
        <v>1396</v>
      </c>
      <c r="C231" s="59">
        <v>13039.0</v>
      </c>
      <c r="D231" s="49">
        <v>43567.0</v>
      </c>
      <c r="E231" s="4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 t="s">
        <v>1107</v>
      </c>
      <c r="B232" s="9" t="s">
        <v>1398</v>
      </c>
      <c r="C232" s="59">
        <v>6365.0</v>
      </c>
      <c r="D232" s="49">
        <v>43567.0</v>
      </c>
      <c r="E232" s="4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 t="s">
        <v>1209</v>
      </c>
      <c r="B233" s="9" t="s">
        <v>1391</v>
      </c>
      <c r="C233" s="59">
        <v>5113.0</v>
      </c>
      <c r="D233" s="49">
        <v>43568.0</v>
      </c>
      <c r="E233" s="4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 t="s">
        <v>1022</v>
      </c>
      <c r="B234" s="9" t="s">
        <v>1408</v>
      </c>
      <c r="C234" s="59">
        <v>10519.0</v>
      </c>
      <c r="D234" s="49">
        <v>43568.0</v>
      </c>
      <c r="E234" s="4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 t="s">
        <v>1261</v>
      </c>
      <c r="B235" s="9" t="s">
        <v>1398</v>
      </c>
      <c r="C235" s="59">
        <v>16738.0</v>
      </c>
      <c r="D235" s="49">
        <v>43568.0</v>
      </c>
      <c r="E235" s="4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 t="s">
        <v>1057</v>
      </c>
      <c r="B236" s="9" t="s">
        <v>1391</v>
      </c>
      <c r="C236" s="59">
        <v>13962.0</v>
      </c>
      <c r="D236" s="49">
        <v>43569.0</v>
      </c>
      <c r="E236" s="4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 t="s">
        <v>1348</v>
      </c>
      <c r="B237" s="9" t="s">
        <v>1394</v>
      </c>
      <c r="C237" s="59">
        <v>14533.0</v>
      </c>
      <c r="D237" s="49">
        <v>43569.0</v>
      </c>
      <c r="E237" s="4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 t="s">
        <v>957</v>
      </c>
      <c r="B238" s="9" t="s">
        <v>1394</v>
      </c>
      <c r="C238" s="59">
        <v>9104.0</v>
      </c>
      <c r="D238" s="49">
        <v>43569.0</v>
      </c>
      <c r="E238" s="4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 t="s">
        <v>1300</v>
      </c>
      <c r="B239" s="9" t="s">
        <v>1394</v>
      </c>
      <c r="C239" s="59">
        <v>11050.0</v>
      </c>
      <c r="D239" s="49">
        <v>43569.0</v>
      </c>
      <c r="E239" s="4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 t="s">
        <v>1448</v>
      </c>
      <c r="B240" s="9" t="s">
        <v>1398</v>
      </c>
      <c r="C240" s="59">
        <v>6598.0</v>
      </c>
      <c r="D240" s="49">
        <v>43569.0</v>
      </c>
      <c r="E240" s="4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 t="s">
        <v>309</v>
      </c>
      <c r="B241" s="9" t="s">
        <v>1398</v>
      </c>
      <c r="C241" s="59">
        <v>8637.0</v>
      </c>
      <c r="D241" s="49">
        <v>43569.0</v>
      </c>
      <c r="E241" s="4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 t="s">
        <v>1153</v>
      </c>
      <c r="B242" s="9" t="s">
        <v>1398</v>
      </c>
      <c r="C242" s="59">
        <v>7138.0</v>
      </c>
      <c r="D242" s="49">
        <v>43569.0</v>
      </c>
      <c r="E242" s="4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 t="s">
        <v>1449</v>
      </c>
      <c r="B243" s="9" t="s">
        <v>1394</v>
      </c>
      <c r="C243" s="59">
        <v>13021.0</v>
      </c>
      <c r="D243" s="49">
        <v>43570.0</v>
      </c>
      <c r="E243" s="4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 t="s">
        <v>1092</v>
      </c>
      <c r="B244" s="9" t="s">
        <v>1391</v>
      </c>
      <c r="C244" s="59">
        <v>10399.0</v>
      </c>
      <c r="D244" s="49">
        <v>43571.0</v>
      </c>
      <c r="E244" s="4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 t="s">
        <v>1105</v>
      </c>
      <c r="B245" s="9" t="s">
        <v>1391</v>
      </c>
      <c r="C245" s="59">
        <v>5097.0</v>
      </c>
      <c r="D245" s="49">
        <v>43571.0</v>
      </c>
      <c r="E245" s="4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 t="s">
        <v>1340</v>
      </c>
      <c r="B246" s="9" t="s">
        <v>1408</v>
      </c>
      <c r="C246" s="59">
        <v>9054.0</v>
      </c>
      <c r="D246" s="49">
        <v>43571.0</v>
      </c>
      <c r="E246" s="4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 t="s">
        <v>994</v>
      </c>
      <c r="B247" s="9" t="s">
        <v>1417</v>
      </c>
      <c r="C247" s="59">
        <v>7965.0</v>
      </c>
      <c r="D247" s="49">
        <v>43572.0</v>
      </c>
      <c r="E247" s="4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 t="s">
        <v>1015</v>
      </c>
      <c r="B248" s="9" t="s">
        <v>1408</v>
      </c>
      <c r="C248" s="59">
        <v>8072.0</v>
      </c>
      <c r="D248" s="49">
        <v>43572.0</v>
      </c>
      <c r="E248" s="4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 t="s">
        <v>1159</v>
      </c>
      <c r="B249" s="9" t="s">
        <v>1398</v>
      </c>
      <c r="C249" s="59">
        <v>8395.0</v>
      </c>
      <c r="D249" s="49">
        <v>43572.0</v>
      </c>
      <c r="E249" s="4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 t="s">
        <v>1450</v>
      </c>
      <c r="B250" s="9" t="s">
        <v>1391</v>
      </c>
      <c r="C250" s="59">
        <v>13712.0</v>
      </c>
      <c r="D250" s="49">
        <v>43573.0</v>
      </c>
      <c r="E250" s="4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 t="s">
        <v>1275</v>
      </c>
      <c r="B251" s="9" t="s">
        <v>1394</v>
      </c>
      <c r="C251" s="59">
        <v>6215.0</v>
      </c>
      <c r="D251" s="49">
        <v>43573.0</v>
      </c>
      <c r="E251" s="4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 t="s">
        <v>308</v>
      </c>
      <c r="B252" s="9" t="s">
        <v>1394</v>
      </c>
      <c r="C252" s="59">
        <v>11518.0</v>
      </c>
      <c r="D252" s="49">
        <v>43574.0</v>
      </c>
      <c r="E252" s="4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 t="s">
        <v>1451</v>
      </c>
      <c r="B253" s="9" t="s">
        <v>1408</v>
      </c>
      <c r="C253" s="59">
        <v>15925.0</v>
      </c>
      <c r="D253" s="49">
        <v>43574.0</v>
      </c>
      <c r="E253" s="4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 t="s">
        <v>345</v>
      </c>
      <c r="B254" s="9" t="s">
        <v>1391</v>
      </c>
      <c r="C254" s="59">
        <v>16850.0</v>
      </c>
      <c r="D254" s="49">
        <v>43575.0</v>
      </c>
      <c r="E254" s="4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 t="s">
        <v>1452</v>
      </c>
      <c r="B255" s="9" t="s">
        <v>1408</v>
      </c>
      <c r="C255" s="59">
        <v>15135.0</v>
      </c>
      <c r="D255" s="49">
        <v>43575.0</v>
      </c>
      <c r="E255" s="4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63" t="s">
        <v>1453</v>
      </c>
      <c r="B256" s="9" t="s">
        <v>1394</v>
      </c>
      <c r="C256" s="59">
        <v>9997.0</v>
      </c>
      <c r="D256" s="49">
        <v>43576.0</v>
      </c>
      <c r="E256" s="4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 t="s">
        <v>1125</v>
      </c>
      <c r="B257" s="9" t="s">
        <v>1391</v>
      </c>
      <c r="C257" s="59">
        <v>11439.0</v>
      </c>
      <c r="D257" s="49">
        <v>43577.0</v>
      </c>
      <c r="E257" s="4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 t="s">
        <v>1335</v>
      </c>
      <c r="B258" s="9" t="s">
        <v>1417</v>
      </c>
      <c r="C258" s="59">
        <v>16870.0</v>
      </c>
      <c r="D258" s="49">
        <v>43577.0</v>
      </c>
      <c r="E258" s="4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 t="s">
        <v>1252</v>
      </c>
      <c r="B259" s="9" t="s">
        <v>1391</v>
      </c>
      <c r="C259" s="59">
        <v>8333.0</v>
      </c>
      <c r="D259" s="49">
        <v>43578.0</v>
      </c>
      <c r="E259" s="4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 t="s">
        <v>955</v>
      </c>
      <c r="B260" s="9" t="s">
        <v>1394</v>
      </c>
      <c r="C260" s="59">
        <v>14673.0</v>
      </c>
      <c r="D260" s="49">
        <v>43578.0</v>
      </c>
      <c r="E260" s="4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 t="s">
        <v>1454</v>
      </c>
      <c r="B261" s="9" t="s">
        <v>1398</v>
      </c>
      <c r="C261" s="59">
        <v>6435.0</v>
      </c>
      <c r="D261" s="49">
        <v>43578.0</v>
      </c>
      <c r="E261" s="4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 t="s">
        <v>1231</v>
      </c>
      <c r="B262" s="9" t="s">
        <v>1417</v>
      </c>
      <c r="C262" s="59">
        <v>5068.0</v>
      </c>
      <c r="D262" s="49">
        <v>43579.0</v>
      </c>
      <c r="E262" s="4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 t="s">
        <v>1278</v>
      </c>
      <c r="B263" s="9" t="s">
        <v>1394</v>
      </c>
      <c r="C263" s="59">
        <v>6253.0</v>
      </c>
      <c r="D263" s="49">
        <v>43581.0</v>
      </c>
      <c r="E263" s="4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 t="s">
        <v>1215</v>
      </c>
      <c r="B264" s="9" t="s">
        <v>1398</v>
      </c>
      <c r="C264" s="59">
        <v>6940.0</v>
      </c>
      <c r="D264" s="49">
        <v>43582.0</v>
      </c>
      <c r="E264" s="4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 t="s">
        <v>1202</v>
      </c>
      <c r="B265" s="9" t="s">
        <v>1391</v>
      </c>
      <c r="C265" s="59">
        <v>11462.0</v>
      </c>
      <c r="D265" s="49">
        <v>43583.0</v>
      </c>
      <c r="E265" s="4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 t="s">
        <v>1455</v>
      </c>
      <c r="B266" s="9" t="s">
        <v>1391</v>
      </c>
      <c r="C266" s="59">
        <v>15481.0</v>
      </c>
      <c r="D266" s="49">
        <v>43583.0</v>
      </c>
      <c r="E266" s="4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 t="s">
        <v>1232</v>
      </c>
      <c r="B267" s="9" t="s">
        <v>1408</v>
      </c>
      <c r="C267" s="59">
        <v>15868.0</v>
      </c>
      <c r="D267" s="49">
        <v>43583.0</v>
      </c>
      <c r="E267" s="4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 t="s">
        <v>1456</v>
      </c>
      <c r="B268" s="9" t="s">
        <v>1417</v>
      </c>
      <c r="C268" s="59">
        <v>10229.0</v>
      </c>
      <c r="D268" s="49">
        <v>43584.0</v>
      </c>
      <c r="E268" s="4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 t="s">
        <v>954</v>
      </c>
      <c r="B269" s="9" t="s">
        <v>1396</v>
      </c>
      <c r="C269" s="59">
        <v>12154.0</v>
      </c>
      <c r="D269" s="49">
        <v>43584.0</v>
      </c>
      <c r="E269" s="4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 t="s">
        <v>1457</v>
      </c>
      <c r="B270" s="9" t="s">
        <v>1408</v>
      </c>
      <c r="C270" s="59">
        <v>5034.0</v>
      </c>
      <c r="D270" s="49">
        <v>43584.0</v>
      </c>
      <c r="E270" s="4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 t="s">
        <v>1353</v>
      </c>
      <c r="B271" s="9" t="s">
        <v>1398</v>
      </c>
      <c r="C271" s="59">
        <v>14200.0</v>
      </c>
      <c r="D271" s="49">
        <v>43584.0</v>
      </c>
      <c r="E271" s="4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 t="s">
        <v>1458</v>
      </c>
      <c r="B272" s="9" t="s">
        <v>1398</v>
      </c>
      <c r="C272" s="59">
        <v>5009.0</v>
      </c>
      <c r="D272" s="49">
        <v>43585.0</v>
      </c>
      <c r="E272" s="4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 t="s">
        <v>1189</v>
      </c>
      <c r="B273" s="9" t="s">
        <v>1394</v>
      </c>
      <c r="C273" s="59">
        <v>6053.0</v>
      </c>
      <c r="D273" s="49">
        <v>43586.0</v>
      </c>
      <c r="E273" s="4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 t="s">
        <v>933</v>
      </c>
      <c r="B274" s="9" t="s">
        <v>1408</v>
      </c>
      <c r="C274" s="59">
        <v>10629.0</v>
      </c>
      <c r="D274" s="49">
        <v>43586.0</v>
      </c>
      <c r="E274" s="4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 t="s">
        <v>288</v>
      </c>
      <c r="B275" s="9" t="s">
        <v>1398</v>
      </c>
      <c r="C275" s="59">
        <v>12584.0</v>
      </c>
      <c r="D275" s="49">
        <v>43586.0</v>
      </c>
      <c r="E275" s="4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 t="s">
        <v>293</v>
      </c>
      <c r="B276" s="9" t="s">
        <v>1398</v>
      </c>
      <c r="C276" s="59">
        <v>5218.0</v>
      </c>
      <c r="D276" s="49">
        <v>43586.0</v>
      </c>
      <c r="E276" s="4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 t="s">
        <v>192</v>
      </c>
      <c r="B277" s="9" t="s">
        <v>1391</v>
      </c>
      <c r="C277" s="59">
        <v>6398.0</v>
      </c>
      <c r="D277" s="49">
        <v>43587.0</v>
      </c>
      <c r="E277" s="4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 t="s">
        <v>1122</v>
      </c>
      <c r="B278" s="9" t="s">
        <v>1417</v>
      </c>
      <c r="C278" s="59">
        <v>13575.0</v>
      </c>
      <c r="D278" s="49">
        <v>43587.0</v>
      </c>
      <c r="E278" s="4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 t="s">
        <v>1103</v>
      </c>
      <c r="B279" s="9" t="s">
        <v>1394</v>
      </c>
      <c r="C279" s="59">
        <v>12549.0</v>
      </c>
      <c r="D279" s="49">
        <v>43588.0</v>
      </c>
      <c r="E279" s="4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 t="s">
        <v>336</v>
      </c>
      <c r="B280" s="9" t="s">
        <v>1417</v>
      </c>
      <c r="C280" s="59">
        <v>12183.0</v>
      </c>
      <c r="D280" s="49">
        <v>43588.0</v>
      </c>
      <c r="E280" s="4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 t="s">
        <v>1459</v>
      </c>
      <c r="B281" s="9" t="s">
        <v>1398</v>
      </c>
      <c r="C281" s="59">
        <v>9236.0</v>
      </c>
      <c r="D281" s="49">
        <v>43588.0</v>
      </c>
      <c r="E281" s="4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 t="s">
        <v>1375</v>
      </c>
      <c r="B282" s="9" t="s">
        <v>1417</v>
      </c>
      <c r="C282" s="59">
        <v>7861.0</v>
      </c>
      <c r="D282" s="49">
        <v>43589.0</v>
      </c>
      <c r="E282" s="4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 t="s">
        <v>1315</v>
      </c>
      <c r="B283" s="9" t="s">
        <v>1396</v>
      </c>
      <c r="C283" s="59">
        <v>6386.0</v>
      </c>
      <c r="D283" s="49">
        <v>43589.0</v>
      </c>
      <c r="E283" s="4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 t="s">
        <v>1049</v>
      </c>
      <c r="B284" s="9" t="s">
        <v>1391</v>
      </c>
      <c r="C284" s="59">
        <v>16297.0</v>
      </c>
      <c r="D284" s="49">
        <v>43590.0</v>
      </c>
      <c r="E284" s="4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 t="s">
        <v>1460</v>
      </c>
      <c r="B285" s="9" t="s">
        <v>1417</v>
      </c>
      <c r="C285" s="59">
        <v>11165.0</v>
      </c>
      <c r="D285" s="49">
        <v>43590.0</v>
      </c>
      <c r="E285" s="4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 t="s">
        <v>1262</v>
      </c>
      <c r="B286" s="9" t="s">
        <v>1396</v>
      </c>
      <c r="C286" s="59">
        <v>8569.0</v>
      </c>
      <c r="D286" s="49">
        <v>43590.0</v>
      </c>
      <c r="E286" s="4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 t="s">
        <v>1379</v>
      </c>
      <c r="B287" s="9" t="s">
        <v>1396</v>
      </c>
      <c r="C287" s="59">
        <v>10544.0</v>
      </c>
      <c r="D287" s="49">
        <v>43590.0</v>
      </c>
      <c r="E287" s="4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63" t="s">
        <v>1461</v>
      </c>
      <c r="B288" s="9" t="s">
        <v>1408</v>
      </c>
      <c r="C288" s="59">
        <v>6912.0</v>
      </c>
      <c r="D288" s="49">
        <v>43590.0</v>
      </c>
      <c r="E288" s="4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 t="s">
        <v>1462</v>
      </c>
      <c r="B289" s="9" t="s">
        <v>1398</v>
      </c>
      <c r="C289" s="59">
        <v>9077.0</v>
      </c>
      <c r="D289" s="49">
        <v>43590.0</v>
      </c>
      <c r="E289" s="4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 t="s">
        <v>1234</v>
      </c>
      <c r="B290" s="9" t="s">
        <v>1398</v>
      </c>
      <c r="C290" s="59">
        <v>7329.0</v>
      </c>
      <c r="D290" s="49">
        <v>43590.0</v>
      </c>
      <c r="E290" s="4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 t="s">
        <v>934</v>
      </c>
      <c r="B291" s="9" t="s">
        <v>1391</v>
      </c>
      <c r="C291" s="59">
        <v>12339.0</v>
      </c>
      <c r="D291" s="49">
        <v>43591.0</v>
      </c>
      <c r="E291" s="4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 t="s">
        <v>1009</v>
      </c>
      <c r="B292" s="9" t="s">
        <v>1408</v>
      </c>
      <c r="C292" s="59">
        <v>9745.0</v>
      </c>
      <c r="D292" s="49">
        <v>43592.0</v>
      </c>
      <c r="E292" s="4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 t="s">
        <v>1126</v>
      </c>
      <c r="B293" s="9" t="s">
        <v>1408</v>
      </c>
      <c r="C293" s="59">
        <v>10963.0</v>
      </c>
      <c r="D293" s="49">
        <v>43592.0</v>
      </c>
      <c r="E293" s="4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 t="s">
        <v>944</v>
      </c>
      <c r="B294" s="9" t="s">
        <v>1391</v>
      </c>
      <c r="C294" s="59">
        <v>15414.0</v>
      </c>
      <c r="D294" s="49">
        <v>43593.0</v>
      </c>
      <c r="E294" s="4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 t="s">
        <v>1190</v>
      </c>
      <c r="B295" s="9" t="s">
        <v>1391</v>
      </c>
      <c r="C295" s="59">
        <v>10648.0</v>
      </c>
      <c r="D295" s="49">
        <v>43594.0</v>
      </c>
      <c r="E295" s="4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 t="s">
        <v>1304</v>
      </c>
      <c r="B296" s="9" t="s">
        <v>1408</v>
      </c>
      <c r="C296" s="59">
        <v>5213.0</v>
      </c>
      <c r="D296" s="49">
        <v>43594.0</v>
      </c>
      <c r="E296" s="4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 t="s">
        <v>986</v>
      </c>
      <c r="B297" s="9" t="s">
        <v>1398</v>
      </c>
      <c r="C297" s="59">
        <v>13697.0</v>
      </c>
      <c r="D297" s="49">
        <v>43595.0</v>
      </c>
      <c r="E297" s="4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 t="s">
        <v>1037</v>
      </c>
      <c r="B298" s="9" t="s">
        <v>1398</v>
      </c>
      <c r="C298" s="59">
        <v>5480.0</v>
      </c>
      <c r="D298" s="49">
        <v>43595.0</v>
      </c>
      <c r="E298" s="4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 t="s">
        <v>221</v>
      </c>
      <c r="B299" s="9" t="s">
        <v>1398</v>
      </c>
      <c r="C299" s="59">
        <v>10443.0</v>
      </c>
      <c r="D299" s="49">
        <v>43595.0</v>
      </c>
      <c r="E299" s="4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 t="s">
        <v>1274</v>
      </c>
      <c r="B300" s="9" t="s">
        <v>1398</v>
      </c>
      <c r="C300" s="59">
        <v>15763.0</v>
      </c>
      <c r="D300" s="49">
        <v>43596.0</v>
      </c>
      <c r="E300" s="4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 t="s">
        <v>194</v>
      </c>
      <c r="B301" s="9" t="s">
        <v>1408</v>
      </c>
      <c r="C301" s="59">
        <v>16100.0</v>
      </c>
      <c r="D301" s="49">
        <v>43598.0</v>
      </c>
      <c r="E301" s="4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 t="s">
        <v>1376</v>
      </c>
      <c r="B302" s="9" t="s">
        <v>1391</v>
      </c>
      <c r="C302" s="59">
        <v>16110.0</v>
      </c>
      <c r="D302" s="49">
        <v>43599.0</v>
      </c>
      <c r="E302" s="4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 t="s">
        <v>1313</v>
      </c>
      <c r="B303" s="9" t="s">
        <v>1394</v>
      </c>
      <c r="C303" s="59">
        <v>8335.0</v>
      </c>
      <c r="D303" s="49">
        <v>43599.0</v>
      </c>
      <c r="E303" s="4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 t="s">
        <v>254</v>
      </c>
      <c r="B304" s="9" t="s">
        <v>1398</v>
      </c>
      <c r="C304" s="59">
        <v>8887.0</v>
      </c>
      <c r="D304" s="49">
        <v>43599.0</v>
      </c>
      <c r="E304" s="4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 t="s">
        <v>947</v>
      </c>
      <c r="B305" s="9" t="s">
        <v>1391</v>
      </c>
      <c r="C305" s="59">
        <v>5184.0</v>
      </c>
      <c r="D305" s="49">
        <v>43600.0</v>
      </c>
      <c r="E305" s="4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 t="s">
        <v>1228</v>
      </c>
      <c r="B306" s="9" t="s">
        <v>1408</v>
      </c>
      <c r="C306" s="59">
        <v>16128.0</v>
      </c>
      <c r="D306" s="49">
        <v>43601.0</v>
      </c>
      <c r="E306" s="4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 t="s">
        <v>1463</v>
      </c>
      <c r="B307" s="9" t="s">
        <v>1408</v>
      </c>
      <c r="C307" s="59">
        <v>6837.0</v>
      </c>
      <c r="D307" s="49">
        <v>43601.0</v>
      </c>
      <c r="E307" s="4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 t="s">
        <v>1371</v>
      </c>
      <c r="B308" s="9" t="s">
        <v>1398</v>
      </c>
      <c r="C308" s="59">
        <v>10418.0</v>
      </c>
      <c r="D308" s="49">
        <v>43601.0</v>
      </c>
      <c r="E308" s="4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 t="s">
        <v>1041</v>
      </c>
      <c r="B309" s="9" t="s">
        <v>1408</v>
      </c>
      <c r="C309" s="59">
        <v>9965.0</v>
      </c>
      <c r="D309" s="49">
        <v>43602.0</v>
      </c>
      <c r="E309" s="4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 t="s">
        <v>915</v>
      </c>
      <c r="B310" s="9" t="s">
        <v>1408</v>
      </c>
      <c r="C310" s="59">
        <v>9653.0</v>
      </c>
      <c r="D310" s="49">
        <v>43602.0</v>
      </c>
      <c r="E310" s="4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 t="s">
        <v>1384</v>
      </c>
      <c r="B311" s="9" t="s">
        <v>1394</v>
      </c>
      <c r="C311" s="59">
        <v>8286.0</v>
      </c>
      <c r="D311" s="49">
        <v>43603.0</v>
      </c>
      <c r="E311" s="4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 t="s">
        <v>1230</v>
      </c>
      <c r="B312" s="9" t="s">
        <v>1417</v>
      </c>
      <c r="C312" s="59">
        <v>7712.0</v>
      </c>
      <c r="D312" s="49">
        <v>43603.0</v>
      </c>
      <c r="E312" s="4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 t="s">
        <v>1464</v>
      </c>
      <c r="B313" s="9" t="s">
        <v>1394</v>
      </c>
      <c r="C313" s="59">
        <v>7191.0</v>
      </c>
      <c r="D313" s="49">
        <v>43604.0</v>
      </c>
      <c r="E313" s="4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 t="s">
        <v>1342</v>
      </c>
      <c r="B314" s="9" t="s">
        <v>1394</v>
      </c>
      <c r="C314" s="59">
        <v>12119.0</v>
      </c>
      <c r="D314" s="49">
        <v>43604.0</v>
      </c>
      <c r="E314" s="4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 t="s">
        <v>193</v>
      </c>
      <c r="B315" s="9" t="s">
        <v>1396</v>
      </c>
      <c r="C315" s="59">
        <v>8742.0</v>
      </c>
      <c r="D315" s="49">
        <v>43604.0</v>
      </c>
      <c r="E315" s="4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 t="s">
        <v>1291</v>
      </c>
      <c r="B316" s="9" t="s">
        <v>1408</v>
      </c>
      <c r="C316" s="59">
        <v>5534.0</v>
      </c>
      <c r="D316" s="49">
        <v>43604.0</v>
      </c>
      <c r="E316" s="4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 t="s">
        <v>207</v>
      </c>
      <c r="B317" s="9" t="s">
        <v>1398</v>
      </c>
      <c r="C317" s="59">
        <v>7863.0</v>
      </c>
      <c r="D317" s="49">
        <v>43604.0</v>
      </c>
      <c r="E317" s="4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 t="s">
        <v>260</v>
      </c>
      <c r="B318" s="9" t="s">
        <v>1394</v>
      </c>
      <c r="C318" s="59">
        <v>8456.0</v>
      </c>
      <c r="D318" s="49">
        <v>43605.0</v>
      </c>
      <c r="E318" s="4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 t="s">
        <v>1465</v>
      </c>
      <c r="B319" s="9" t="s">
        <v>1396</v>
      </c>
      <c r="C319" s="59">
        <v>16722.0</v>
      </c>
      <c r="D319" s="49">
        <v>43605.0</v>
      </c>
      <c r="E319" s="4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 t="s">
        <v>1080</v>
      </c>
      <c r="B320" s="9" t="s">
        <v>1391</v>
      </c>
      <c r="C320" s="59">
        <v>5200.0</v>
      </c>
      <c r="D320" s="49">
        <v>43606.0</v>
      </c>
      <c r="E320" s="4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 t="s">
        <v>328</v>
      </c>
      <c r="B321" s="9" t="s">
        <v>1394</v>
      </c>
      <c r="C321" s="59">
        <v>7173.0</v>
      </c>
      <c r="D321" s="49">
        <v>43606.0</v>
      </c>
      <c r="E321" s="4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 t="s">
        <v>937</v>
      </c>
      <c r="B322" s="9" t="s">
        <v>1391</v>
      </c>
      <c r="C322" s="59">
        <v>5116.0</v>
      </c>
      <c r="D322" s="49">
        <v>43608.0</v>
      </c>
      <c r="E322" s="4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 t="s">
        <v>354</v>
      </c>
      <c r="B323" s="9" t="s">
        <v>1408</v>
      </c>
      <c r="C323" s="59">
        <v>13776.0</v>
      </c>
      <c r="D323" s="49">
        <v>43608.0</v>
      </c>
      <c r="E323" s="4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 t="s">
        <v>1466</v>
      </c>
      <c r="B324" s="9" t="s">
        <v>1408</v>
      </c>
      <c r="C324" s="59">
        <v>10385.0</v>
      </c>
      <c r="D324" s="49">
        <v>43610.0</v>
      </c>
      <c r="E324" s="4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 t="s">
        <v>1326</v>
      </c>
      <c r="B325" s="9" t="s">
        <v>1408</v>
      </c>
      <c r="C325" s="59">
        <v>14587.0</v>
      </c>
      <c r="D325" s="49">
        <v>43611.0</v>
      </c>
      <c r="E325" s="4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 t="s">
        <v>1157</v>
      </c>
      <c r="B326" s="9" t="s">
        <v>1398</v>
      </c>
      <c r="C326" s="59">
        <v>14655.0</v>
      </c>
      <c r="D326" s="49">
        <v>43611.0</v>
      </c>
      <c r="E326" s="4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 t="s">
        <v>1355</v>
      </c>
      <c r="B327" s="9" t="s">
        <v>1394</v>
      </c>
      <c r="C327" s="59">
        <v>7032.0</v>
      </c>
      <c r="D327" s="49">
        <v>43612.0</v>
      </c>
      <c r="E327" s="4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 t="s">
        <v>205</v>
      </c>
      <c r="B328" s="9" t="s">
        <v>1394</v>
      </c>
      <c r="C328" s="59">
        <v>11508.0</v>
      </c>
      <c r="D328" s="49">
        <v>43613.0</v>
      </c>
      <c r="E328" s="4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 t="s">
        <v>234</v>
      </c>
      <c r="B329" s="9" t="s">
        <v>1408</v>
      </c>
      <c r="C329" s="59">
        <v>5018.0</v>
      </c>
      <c r="D329" s="49">
        <v>43613.0</v>
      </c>
      <c r="E329" s="4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 t="s">
        <v>1040</v>
      </c>
      <c r="B330" s="9" t="s">
        <v>1394</v>
      </c>
      <c r="C330" s="59">
        <v>16472.0</v>
      </c>
      <c r="D330" s="49">
        <v>43614.0</v>
      </c>
      <c r="E330" s="4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 t="s">
        <v>1467</v>
      </c>
      <c r="B331" s="9" t="s">
        <v>1398</v>
      </c>
      <c r="C331" s="59">
        <v>13718.0</v>
      </c>
      <c r="D331" s="49">
        <v>43614.0</v>
      </c>
      <c r="E331" s="4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 t="s">
        <v>1005</v>
      </c>
      <c r="B332" s="9" t="s">
        <v>1394</v>
      </c>
      <c r="C332" s="59">
        <v>11925.0</v>
      </c>
      <c r="D332" s="49">
        <v>43615.0</v>
      </c>
      <c r="E332" s="4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 t="s">
        <v>1468</v>
      </c>
      <c r="B333" s="9" t="s">
        <v>1396</v>
      </c>
      <c r="C333" s="59">
        <v>14353.0</v>
      </c>
      <c r="D333" s="49">
        <v>43615.0</v>
      </c>
      <c r="E333" s="4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 t="s">
        <v>941</v>
      </c>
      <c r="B334" s="9" t="s">
        <v>1398</v>
      </c>
      <c r="C334" s="59">
        <v>8732.0</v>
      </c>
      <c r="D334" s="49">
        <v>43615.0</v>
      </c>
      <c r="E334" s="4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 t="s">
        <v>350</v>
      </c>
      <c r="B335" s="9" t="s">
        <v>1391</v>
      </c>
      <c r="C335" s="59">
        <v>10348.0</v>
      </c>
      <c r="D335" s="49">
        <v>43616.0</v>
      </c>
      <c r="E335" s="4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 t="s">
        <v>972</v>
      </c>
      <c r="B336" s="9" t="s">
        <v>1408</v>
      </c>
      <c r="C336" s="59">
        <v>6336.0</v>
      </c>
      <c r="D336" s="49">
        <v>43616.0</v>
      </c>
      <c r="E336" s="4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 t="s">
        <v>1101</v>
      </c>
      <c r="B337" s="9" t="s">
        <v>1394</v>
      </c>
      <c r="C337" s="59">
        <v>16948.0</v>
      </c>
      <c r="D337" s="49">
        <v>43617.0</v>
      </c>
      <c r="E337" s="4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 t="s">
        <v>1165</v>
      </c>
      <c r="B338" s="9" t="s">
        <v>1396</v>
      </c>
      <c r="C338" s="59">
        <v>15047.0</v>
      </c>
      <c r="D338" s="49">
        <v>43617.0</v>
      </c>
      <c r="E338" s="4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 t="s">
        <v>1377</v>
      </c>
      <c r="B339" s="9" t="s">
        <v>1391</v>
      </c>
      <c r="C339" s="59">
        <v>9592.0</v>
      </c>
      <c r="D339" s="49">
        <v>43618.0</v>
      </c>
      <c r="E339" s="4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 t="s">
        <v>992</v>
      </c>
      <c r="B340" s="9" t="s">
        <v>1417</v>
      </c>
      <c r="C340" s="59">
        <v>10964.0</v>
      </c>
      <c r="D340" s="49">
        <v>43618.0</v>
      </c>
      <c r="E340" s="4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 t="s">
        <v>1368</v>
      </c>
      <c r="B341" s="9" t="s">
        <v>1396</v>
      </c>
      <c r="C341" s="59">
        <v>5105.0</v>
      </c>
      <c r="D341" s="49">
        <v>43618.0</v>
      </c>
      <c r="E341" s="4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 t="s">
        <v>1087</v>
      </c>
      <c r="B342" s="9" t="s">
        <v>1408</v>
      </c>
      <c r="C342" s="59">
        <v>9519.0</v>
      </c>
      <c r="D342" s="49">
        <v>43618.0</v>
      </c>
      <c r="E342" s="4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 t="s">
        <v>963</v>
      </c>
      <c r="B343" s="9" t="s">
        <v>1391</v>
      </c>
      <c r="C343" s="59">
        <v>6723.0</v>
      </c>
      <c r="D343" s="49">
        <v>43619.0</v>
      </c>
      <c r="E343" s="4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 t="s">
        <v>981</v>
      </c>
      <c r="B344" s="9" t="s">
        <v>1391</v>
      </c>
      <c r="C344" s="59">
        <v>16613.0</v>
      </c>
      <c r="D344" s="49">
        <v>43619.0</v>
      </c>
      <c r="E344" s="4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 t="s">
        <v>213</v>
      </c>
      <c r="B345" s="9" t="s">
        <v>1394</v>
      </c>
      <c r="C345" s="59">
        <v>8454.0</v>
      </c>
      <c r="D345" s="49">
        <v>43619.0</v>
      </c>
      <c r="E345" s="4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 t="s">
        <v>219</v>
      </c>
      <c r="B346" s="9" t="s">
        <v>1394</v>
      </c>
      <c r="C346" s="59">
        <v>15521.0</v>
      </c>
      <c r="D346" s="49">
        <v>43619.0</v>
      </c>
      <c r="E346" s="4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 t="s">
        <v>1034</v>
      </c>
      <c r="B347" s="9" t="s">
        <v>1398</v>
      </c>
      <c r="C347" s="59">
        <v>15963.0</v>
      </c>
      <c r="D347" s="49">
        <v>43619.0</v>
      </c>
      <c r="E347" s="4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 t="s">
        <v>259</v>
      </c>
      <c r="B348" s="9" t="s">
        <v>1391</v>
      </c>
      <c r="C348" s="59">
        <v>16383.0</v>
      </c>
      <c r="D348" s="49">
        <v>43620.0</v>
      </c>
      <c r="E348" s="4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 t="s">
        <v>1219</v>
      </c>
      <c r="B349" s="9" t="s">
        <v>1417</v>
      </c>
      <c r="C349" s="59">
        <v>10662.0</v>
      </c>
      <c r="D349" s="49">
        <v>43620.0</v>
      </c>
      <c r="E349" s="4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 t="s">
        <v>215</v>
      </c>
      <c r="B350" s="9" t="s">
        <v>1398</v>
      </c>
      <c r="C350" s="59">
        <v>15718.0</v>
      </c>
      <c r="D350" s="49">
        <v>43620.0</v>
      </c>
      <c r="E350" s="4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 t="s">
        <v>1469</v>
      </c>
      <c r="B351" s="9" t="s">
        <v>1398</v>
      </c>
      <c r="C351" s="59">
        <v>10760.0</v>
      </c>
      <c r="D351" s="49">
        <v>43620.0</v>
      </c>
      <c r="E351" s="4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 t="s">
        <v>1035</v>
      </c>
      <c r="B352" s="9" t="s">
        <v>1391</v>
      </c>
      <c r="C352" s="59">
        <v>11750.0</v>
      </c>
      <c r="D352" s="49">
        <v>43621.0</v>
      </c>
      <c r="E352" s="4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 t="s">
        <v>295</v>
      </c>
      <c r="B353" s="9" t="s">
        <v>1391</v>
      </c>
      <c r="C353" s="59">
        <v>8188.0</v>
      </c>
      <c r="D353" s="49">
        <v>43622.0</v>
      </c>
      <c r="E353" s="4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 t="s">
        <v>1357</v>
      </c>
      <c r="B354" s="9" t="s">
        <v>1394</v>
      </c>
      <c r="C354" s="59">
        <v>10673.0</v>
      </c>
      <c r="D354" s="49">
        <v>43622.0</v>
      </c>
      <c r="E354" s="4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 t="s">
        <v>1236</v>
      </c>
      <c r="B355" s="9" t="s">
        <v>1396</v>
      </c>
      <c r="C355" s="59">
        <v>14794.0</v>
      </c>
      <c r="D355" s="49">
        <v>43622.0</v>
      </c>
      <c r="E355" s="4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 t="s">
        <v>1007</v>
      </c>
      <c r="B356" s="9" t="s">
        <v>1408</v>
      </c>
      <c r="C356" s="59">
        <v>5887.0</v>
      </c>
      <c r="D356" s="49">
        <v>43623.0</v>
      </c>
      <c r="E356" s="4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 t="s">
        <v>1470</v>
      </c>
      <c r="B357" s="9" t="s">
        <v>1417</v>
      </c>
      <c r="C357" s="59">
        <v>16929.0</v>
      </c>
      <c r="D357" s="49">
        <v>43624.0</v>
      </c>
      <c r="E357" s="4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 t="s">
        <v>1168</v>
      </c>
      <c r="B358" s="9" t="s">
        <v>1396</v>
      </c>
      <c r="C358" s="59">
        <v>16740.0</v>
      </c>
      <c r="D358" s="49">
        <v>43624.0</v>
      </c>
      <c r="E358" s="4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 t="s">
        <v>1036</v>
      </c>
      <c r="B359" s="9" t="s">
        <v>1391</v>
      </c>
      <c r="C359" s="59">
        <v>10449.0</v>
      </c>
      <c r="D359" s="49">
        <v>43625.0</v>
      </c>
      <c r="E359" s="4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 t="s">
        <v>980</v>
      </c>
      <c r="B360" s="9" t="s">
        <v>1391</v>
      </c>
      <c r="C360" s="59">
        <v>11142.0</v>
      </c>
      <c r="D360" s="49">
        <v>43625.0</v>
      </c>
      <c r="E360" s="4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 t="s">
        <v>1108</v>
      </c>
      <c r="B361" s="9" t="s">
        <v>1417</v>
      </c>
      <c r="C361" s="59">
        <v>14118.0</v>
      </c>
      <c r="D361" s="49">
        <v>43625.0</v>
      </c>
      <c r="E361" s="4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 t="s">
        <v>1020</v>
      </c>
      <c r="B362" s="9" t="s">
        <v>1408</v>
      </c>
      <c r="C362" s="59">
        <v>11758.0</v>
      </c>
      <c r="D362" s="49">
        <v>43625.0</v>
      </c>
      <c r="E362" s="4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 t="s">
        <v>380</v>
      </c>
      <c r="B363" s="9" t="s">
        <v>1391</v>
      </c>
      <c r="C363" s="59">
        <v>12706.0</v>
      </c>
      <c r="D363" s="49">
        <v>43626.0</v>
      </c>
      <c r="E363" s="4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 t="s">
        <v>1019</v>
      </c>
      <c r="B364" s="9" t="s">
        <v>1417</v>
      </c>
      <c r="C364" s="59">
        <v>16243.0</v>
      </c>
      <c r="D364" s="49">
        <v>43626.0</v>
      </c>
      <c r="E364" s="4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 t="s">
        <v>1255</v>
      </c>
      <c r="B365" s="9" t="s">
        <v>1396</v>
      </c>
      <c r="C365" s="59">
        <v>16107.0</v>
      </c>
      <c r="D365" s="49">
        <v>43626.0</v>
      </c>
      <c r="E365" s="4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 t="s">
        <v>1065</v>
      </c>
      <c r="B366" s="9" t="s">
        <v>1396</v>
      </c>
      <c r="C366" s="59">
        <v>10929.0</v>
      </c>
      <c r="D366" s="49">
        <v>43626.0</v>
      </c>
      <c r="E366" s="4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 t="s">
        <v>1471</v>
      </c>
      <c r="B367" s="9" t="s">
        <v>1396</v>
      </c>
      <c r="C367" s="59">
        <v>8092.0</v>
      </c>
      <c r="D367" s="49">
        <v>43626.0</v>
      </c>
      <c r="E367" s="4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 t="s">
        <v>1167</v>
      </c>
      <c r="B368" s="9" t="s">
        <v>1396</v>
      </c>
      <c r="C368" s="59">
        <v>9864.0</v>
      </c>
      <c r="D368" s="49">
        <v>43626.0</v>
      </c>
      <c r="E368" s="4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 t="s">
        <v>1104</v>
      </c>
      <c r="B369" s="9" t="s">
        <v>1408</v>
      </c>
      <c r="C369" s="59">
        <v>13130.0</v>
      </c>
      <c r="D369" s="49">
        <v>43626.0</v>
      </c>
      <c r="E369" s="4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 t="s">
        <v>1246</v>
      </c>
      <c r="B370" s="9" t="s">
        <v>1398</v>
      </c>
      <c r="C370" s="59">
        <v>7744.0</v>
      </c>
      <c r="D370" s="49">
        <v>43627.0</v>
      </c>
      <c r="E370" s="4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63" t="s">
        <v>1472</v>
      </c>
      <c r="B371" s="9" t="s">
        <v>1391</v>
      </c>
      <c r="C371" s="59">
        <v>7742.0</v>
      </c>
      <c r="D371" s="49">
        <v>43628.0</v>
      </c>
      <c r="E371" s="4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 t="s">
        <v>343</v>
      </c>
      <c r="B372" s="9" t="s">
        <v>1391</v>
      </c>
      <c r="C372" s="59">
        <v>13524.0</v>
      </c>
      <c r="D372" s="49">
        <v>43628.0</v>
      </c>
      <c r="E372" s="4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 t="s">
        <v>1473</v>
      </c>
      <c r="B373" s="9" t="s">
        <v>1394</v>
      </c>
      <c r="C373" s="59">
        <v>16091.0</v>
      </c>
      <c r="D373" s="49">
        <v>43628.0</v>
      </c>
      <c r="E373" s="4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 t="s">
        <v>250</v>
      </c>
      <c r="B374" s="9" t="s">
        <v>1408</v>
      </c>
      <c r="C374" s="59">
        <v>7610.0</v>
      </c>
      <c r="D374" s="49">
        <v>43628.0</v>
      </c>
      <c r="E374" s="4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 t="s">
        <v>1369</v>
      </c>
      <c r="B375" s="9" t="s">
        <v>1398</v>
      </c>
      <c r="C375" s="59">
        <v>15473.0</v>
      </c>
      <c r="D375" s="49">
        <v>43628.0</v>
      </c>
      <c r="E375" s="4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63" t="s">
        <v>1474</v>
      </c>
      <c r="B376" s="9" t="s">
        <v>1391</v>
      </c>
      <c r="C376" s="59">
        <v>9912.0</v>
      </c>
      <c r="D376" s="49">
        <v>43629.0</v>
      </c>
      <c r="E376" s="4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 t="s">
        <v>1096</v>
      </c>
      <c r="B377" s="9" t="s">
        <v>1396</v>
      </c>
      <c r="C377" s="59">
        <v>5784.0</v>
      </c>
      <c r="D377" s="49">
        <v>43629.0</v>
      </c>
      <c r="E377" s="4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 t="s">
        <v>246</v>
      </c>
      <c r="B378" s="9" t="s">
        <v>1398</v>
      </c>
      <c r="C378" s="59">
        <v>16386.0</v>
      </c>
      <c r="D378" s="49">
        <v>43630.0</v>
      </c>
      <c r="E378" s="4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 t="s">
        <v>939</v>
      </c>
      <c r="B379" s="9" t="s">
        <v>1394</v>
      </c>
      <c r="C379" s="59">
        <v>9790.0</v>
      </c>
      <c r="D379" s="49">
        <v>43631.0</v>
      </c>
      <c r="E379" s="4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 t="s">
        <v>258</v>
      </c>
      <c r="B380" s="9" t="s">
        <v>1391</v>
      </c>
      <c r="C380" s="59">
        <v>7450.0</v>
      </c>
      <c r="D380" s="49">
        <v>43632.0</v>
      </c>
      <c r="E380" s="4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 t="s">
        <v>1200</v>
      </c>
      <c r="B381" s="9" t="s">
        <v>1417</v>
      </c>
      <c r="C381" s="59">
        <v>12085.0</v>
      </c>
      <c r="D381" s="49">
        <v>43632.0</v>
      </c>
      <c r="E381" s="4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 t="s">
        <v>276</v>
      </c>
      <c r="B382" s="9" t="s">
        <v>1396</v>
      </c>
      <c r="C382" s="59">
        <v>16641.0</v>
      </c>
      <c r="D382" s="49">
        <v>43632.0</v>
      </c>
      <c r="E382" s="4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 t="s">
        <v>968</v>
      </c>
      <c r="B383" s="9" t="s">
        <v>1408</v>
      </c>
      <c r="C383" s="59">
        <v>8775.0</v>
      </c>
      <c r="D383" s="49">
        <v>43632.0</v>
      </c>
      <c r="E383" s="4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 t="s">
        <v>1299</v>
      </c>
      <c r="B384" s="9" t="s">
        <v>1391</v>
      </c>
      <c r="C384" s="59">
        <v>9342.0</v>
      </c>
      <c r="D384" s="49">
        <v>43634.0</v>
      </c>
      <c r="E384" s="4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 t="s">
        <v>1067</v>
      </c>
      <c r="B385" s="9" t="s">
        <v>1391</v>
      </c>
      <c r="C385" s="59">
        <v>15805.0</v>
      </c>
      <c r="D385" s="49">
        <v>43635.0</v>
      </c>
      <c r="E385" s="4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 t="s">
        <v>929</v>
      </c>
      <c r="B386" s="9" t="s">
        <v>1394</v>
      </c>
      <c r="C386" s="59">
        <v>9145.0</v>
      </c>
      <c r="D386" s="49">
        <v>43635.0</v>
      </c>
      <c r="E386" s="4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 t="s">
        <v>1106</v>
      </c>
      <c r="B387" s="9" t="s">
        <v>1391</v>
      </c>
      <c r="C387" s="59">
        <v>13861.0</v>
      </c>
      <c r="D387" s="49">
        <v>43636.0</v>
      </c>
      <c r="E387" s="4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 t="s">
        <v>1475</v>
      </c>
      <c r="B388" s="9" t="s">
        <v>1398</v>
      </c>
      <c r="C388" s="59">
        <v>12966.0</v>
      </c>
      <c r="D388" s="49">
        <v>43636.0</v>
      </c>
      <c r="E388" s="4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 t="s">
        <v>953</v>
      </c>
      <c r="B389" s="9" t="s">
        <v>1408</v>
      </c>
      <c r="C389" s="59">
        <v>15441.0</v>
      </c>
      <c r="D389" s="49">
        <v>43637.0</v>
      </c>
      <c r="E389" s="4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 t="s">
        <v>1476</v>
      </c>
      <c r="B390" s="9" t="s">
        <v>1391</v>
      </c>
      <c r="C390" s="59">
        <v>15543.0</v>
      </c>
      <c r="D390" s="49">
        <v>43639.0</v>
      </c>
      <c r="E390" s="4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 t="s">
        <v>1477</v>
      </c>
      <c r="B391" s="9" t="s">
        <v>1391</v>
      </c>
      <c r="C391" s="59">
        <v>15232.0</v>
      </c>
      <c r="D391" s="49">
        <v>43639.0</v>
      </c>
      <c r="E391" s="4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 t="s">
        <v>928</v>
      </c>
      <c r="B392" s="9" t="s">
        <v>1394</v>
      </c>
      <c r="C392" s="59">
        <v>16782.0</v>
      </c>
      <c r="D392" s="49">
        <v>43640.0</v>
      </c>
      <c r="E392" s="4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 t="s">
        <v>1273</v>
      </c>
      <c r="B393" s="9" t="s">
        <v>1394</v>
      </c>
      <c r="C393" s="59">
        <v>15009.0</v>
      </c>
      <c r="D393" s="49">
        <v>43640.0</v>
      </c>
      <c r="E393" s="4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 t="s">
        <v>1478</v>
      </c>
      <c r="B394" s="9" t="s">
        <v>1408</v>
      </c>
      <c r="C394" s="59">
        <v>9076.0</v>
      </c>
      <c r="D394" s="49">
        <v>43640.0</v>
      </c>
      <c r="E394" s="4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 t="s">
        <v>1290</v>
      </c>
      <c r="B395" s="9" t="s">
        <v>1391</v>
      </c>
      <c r="C395" s="59">
        <v>5917.0</v>
      </c>
      <c r="D395" s="49">
        <v>43641.0</v>
      </c>
      <c r="E395" s="4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 t="s">
        <v>1325</v>
      </c>
      <c r="B396" s="9" t="s">
        <v>1408</v>
      </c>
      <c r="C396" s="59">
        <v>14267.0</v>
      </c>
      <c r="D396" s="49">
        <v>43641.0</v>
      </c>
      <c r="E396" s="4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 t="s">
        <v>381</v>
      </c>
      <c r="B397" s="9" t="s">
        <v>1391</v>
      </c>
      <c r="C397" s="59">
        <v>9814.0</v>
      </c>
      <c r="D397" s="49">
        <v>43642.0</v>
      </c>
      <c r="E397" s="4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 t="s">
        <v>984</v>
      </c>
      <c r="B398" s="9" t="s">
        <v>1391</v>
      </c>
      <c r="C398" s="59">
        <v>12444.0</v>
      </c>
      <c r="D398" s="49">
        <v>43642.0</v>
      </c>
      <c r="E398" s="4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 t="s">
        <v>1047</v>
      </c>
      <c r="B399" s="9" t="s">
        <v>1398</v>
      </c>
      <c r="C399" s="59">
        <v>10089.0</v>
      </c>
      <c r="D399" s="49">
        <v>43642.0</v>
      </c>
      <c r="E399" s="4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 t="s">
        <v>1184</v>
      </c>
      <c r="B400" s="9" t="s">
        <v>1394</v>
      </c>
      <c r="C400" s="59">
        <v>9075.0</v>
      </c>
      <c r="D400" s="49">
        <v>43643.0</v>
      </c>
      <c r="E400" s="4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 t="s">
        <v>1479</v>
      </c>
      <c r="B401" s="9" t="s">
        <v>1394</v>
      </c>
      <c r="C401" s="59">
        <v>11055.0</v>
      </c>
      <c r="D401" s="49">
        <v>43643.0</v>
      </c>
      <c r="E401" s="4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 t="s">
        <v>1480</v>
      </c>
      <c r="B402" s="9" t="s">
        <v>1417</v>
      </c>
      <c r="C402" s="59">
        <v>7649.0</v>
      </c>
      <c r="D402" s="49">
        <v>43643.0</v>
      </c>
      <c r="E402" s="4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 t="s">
        <v>1090</v>
      </c>
      <c r="B403" s="9" t="s">
        <v>1391</v>
      </c>
      <c r="C403" s="59">
        <v>8292.0</v>
      </c>
      <c r="D403" s="49">
        <v>43643.0</v>
      </c>
      <c r="E403" s="4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 t="s">
        <v>1222</v>
      </c>
      <c r="B404" s="9" t="s">
        <v>1396</v>
      </c>
      <c r="C404" s="59">
        <v>13483.0</v>
      </c>
      <c r="D404" s="49">
        <v>43643.0</v>
      </c>
      <c r="E404" s="4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 t="s">
        <v>307</v>
      </c>
      <c r="B405" s="9" t="s">
        <v>1408</v>
      </c>
      <c r="C405" s="59">
        <v>12779.0</v>
      </c>
      <c r="D405" s="49">
        <v>43644.0</v>
      </c>
      <c r="E405" s="4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 t="s">
        <v>1060</v>
      </c>
      <c r="B406" s="9" t="s">
        <v>1396</v>
      </c>
      <c r="C406" s="59">
        <v>15599.0</v>
      </c>
      <c r="D406" s="49">
        <v>43648.0</v>
      </c>
      <c r="E406" s="4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 t="s">
        <v>364</v>
      </c>
      <c r="B407" s="9" t="s">
        <v>1398</v>
      </c>
      <c r="C407" s="59">
        <v>10539.0</v>
      </c>
      <c r="D407" s="49">
        <v>43649.0</v>
      </c>
      <c r="E407" s="4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 t="s">
        <v>1181</v>
      </c>
      <c r="B408" s="9" t="s">
        <v>1408</v>
      </c>
      <c r="C408" s="59">
        <v>7100.0</v>
      </c>
      <c r="D408" s="49">
        <v>43652.0</v>
      </c>
      <c r="E408" s="4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 t="s">
        <v>1072</v>
      </c>
      <c r="B409" s="9" t="s">
        <v>1398</v>
      </c>
      <c r="C409" s="59">
        <v>9097.0</v>
      </c>
      <c r="D409" s="49">
        <v>43652.0</v>
      </c>
      <c r="E409" s="4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 t="s">
        <v>1132</v>
      </c>
      <c r="B410" s="9" t="s">
        <v>1391</v>
      </c>
      <c r="C410" s="59">
        <v>11371.0</v>
      </c>
      <c r="D410" s="49">
        <v>43652.0</v>
      </c>
      <c r="E410" s="4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 t="s">
        <v>1084</v>
      </c>
      <c r="B411" s="9" t="s">
        <v>1394</v>
      </c>
      <c r="C411" s="59">
        <v>13168.0</v>
      </c>
      <c r="D411" s="49">
        <v>43652.0</v>
      </c>
      <c r="E411" s="4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 t="s">
        <v>1306</v>
      </c>
      <c r="B412" s="9" t="s">
        <v>1408</v>
      </c>
      <c r="C412" s="59">
        <v>7405.0</v>
      </c>
      <c r="D412" s="49">
        <v>43653.0</v>
      </c>
      <c r="E412" s="4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 t="s">
        <v>1169</v>
      </c>
      <c r="B413" s="9" t="s">
        <v>1398</v>
      </c>
      <c r="C413" s="59">
        <v>6686.0</v>
      </c>
      <c r="D413" s="49">
        <v>43653.0</v>
      </c>
      <c r="E413" s="4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 t="s">
        <v>1012</v>
      </c>
      <c r="B414" s="9" t="s">
        <v>1391</v>
      </c>
      <c r="C414" s="59">
        <v>13583.0</v>
      </c>
      <c r="D414" s="49">
        <v>43653.0</v>
      </c>
      <c r="E414" s="4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 t="s">
        <v>935</v>
      </c>
      <c r="B415" s="9" t="s">
        <v>1391</v>
      </c>
      <c r="C415" s="59">
        <v>13713.0</v>
      </c>
      <c r="D415" s="49">
        <v>43653.0</v>
      </c>
      <c r="E415" s="4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 t="s">
        <v>1109</v>
      </c>
      <c r="B416" s="9" t="s">
        <v>1396</v>
      </c>
      <c r="C416" s="59">
        <v>5349.0</v>
      </c>
      <c r="D416" s="49">
        <v>43654.0</v>
      </c>
      <c r="E416" s="4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 t="s">
        <v>291</v>
      </c>
      <c r="B417" s="9" t="s">
        <v>1398</v>
      </c>
      <c r="C417" s="59">
        <v>11339.0</v>
      </c>
      <c r="D417" s="49">
        <v>43654.0</v>
      </c>
      <c r="E417" s="4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 t="s">
        <v>1253</v>
      </c>
      <c r="B418" s="9" t="s">
        <v>1391</v>
      </c>
      <c r="C418" s="59">
        <v>12970.0</v>
      </c>
      <c r="D418" s="49">
        <v>43654.0</v>
      </c>
      <c r="E418" s="4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 t="s">
        <v>1481</v>
      </c>
      <c r="B419" s="9" t="s">
        <v>1396</v>
      </c>
      <c r="C419" s="59">
        <v>16885.0</v>
      </c>
      <c r="D419" s="49">
        <v>43654.0</v>
      </c>
      <c r="E419" s="4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63" t="s">
        <v>1482</v>
      </c>
      <c r="B420" s="9" t="s">
        <v>1408</v>
      </c>
      <c r="C420" s="59">
        <v>11213.0</v>
      </c>
      <c r="D420" s="49">
        <v>43654.0</v>
      </c>
      <c r="E420" s="4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 t="s">
        <v>1075</v>
      </c>
      <c r="B421" s="9" t="s">
        <v>1398</v>
      </c>
      <c r="C421" s="59">
        <v>15170.0</v>
      </c>
      <c r="D421" s="49">
        <v>43655.0</v>
      </c>
      <c r="E421" s="4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 t="s">
        <v>936</v>
      </c>
      <c r="B422" s="9" t="s">
        <v>1391</v>
      </c>
      <c r="C422" s="59">
        <v>15951.0</v>
      </c>
      <c r="D422" s="49">
        <v>43655.0</v>
      </c>
      <c r="E422" s="4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 t="s">
        <v>1140</v>
      </c>
      <c r="B423" s="9" t="s">
        <v>1391</v>
      </c>
      <c r="C423" s="59">
        <v>16342.0</v>
      </c>
      <c r="D423" s="49">
        <v>43655.0</v>
      </c>
      <c r="E423" s="4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 t="s">
        <v>1483</v>
      </c>
      <c r="B424" s="9" t="s">
        <v>1394</v>
      </c>
      <c r="C424" s="59">
        <v>8809.0</v>
      </c>
      <c r="D424" s="49">
        <v>43655.0</v>
      </c>
      <c r="E424" s="4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 t="s">
        <v>1085</v>
      </c>
      <c r="B425" s="9" t="s">
        <v>1396</v>
      </c>
      <c r="C425" s="59">
        <v>10955.0</v>
      </c>
      <c r="D425" s="49">
        <v>43655.0</v>
      </c>
      <c r="E425" s="4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 t="s">
        <v>1116</v>
      </c>
      <c r="B426" s="9" t="s">
        <v>1398</v>
      </c>
      <c r="C426" s="59">
        <v>6001.0</v>
      </c>
      <c r="D426" s="49">
        <v>43655.0</v>
      </c>
      <c r="E426" s="4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 t="s">
        <v>922</v>
      </c>
      <c r="B427" s="9" t="s">
        <v>1408</v>
      </c>
      <c r="C427" s="59">
        <v>7319.0</v>
      </c>
      <c r="D427" s="49">
        <v>43655.0</v>
      </c>
      <c r="E427" s="4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 t="s">
        <v>1354</v>
      </c>
      <c r="B428" s="9" t="s">
        <v>1408</v>
      </c>
      <c r="C428" s="59">
        <v>9994.0</v>
      </c>
      <c r="D428" s="49">
        <v>43656.0</v>
      </c>
      <c r="E428" s="4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 t="s">
        <v>1196</v>
      </c>
      <c r="B429" s="9" t="s">
        <v>1398</v>
      </c>
      <c r="C429" s="59">
        <v>12053.0</v>
      </c>
      <c r="D429" s="49">
        <v>43656.0</v>
      </c>
      <c r="E429" s="4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 t="s">
        <v>1259</v>
      </c>
      <c r="B430" s="9" t="s">
        <v>1394</v>
      </c>
      <c r="C430" s="59">
        <v>6073.0</v>
      </c>
      <c r="D430" s="49">
        <v>43657.0</v>
      </c>
      <c r="E430" s="4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 t="s">
        <v>1331</v>
      </c>
      <c r="B431" s="9" t="s">
        <v>1394</v>
      </c>
      <c r="C431" s="59">
        <v>15187.0</v>
      </c>
      <c r="D431" s="49">
        <v>43657.0</v>
      </c>
      <c r="E431" s="4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 t="s">
        <v>340</v>
      </c>
      <c r="B432" s="9" t="s">
        <v>1408</v>
      </c>
      <c r="C432" s="59">
        <v>5958.0</v>
      </c>
      <c r="D432" s="49">
        <v>43657.0</v>
      </c>
      <c r="E432" s="4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 t="s">
        <v>1265</v>
      </c>
      <c r="B433" s="9" t="s">
        <v>1394</v>
      </c>
      <c r="C433" s="59">
        <v>5754.0</v>
      </c>
      <c r="D433" s="49">
        <v>43659.0</v>
      </c>
      <c r="E433" s="4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 t="s">
        <v>379</v>
      </c>
      <c r="B434" s="9" t="s">
        <v>1408</v>
      </c>
      <c r="C434" s="59">
        <v>16198.0</v>
      </c>
      <c r="D434" s="49">
        <v>43659.0</v>
      </c>
      <c r="E434" s="4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 t="s">
        <v>198</v>
      </c>
      <c r="B435" s="9" t="s">
        <v>1394</v>
      </c>
      <c r="C435" s="59">
        <v>16351.0</v>
      </c>
      <c r="D435" s="49">
        <v>43660.0</v>
      </c>
      <c r="E435" s="4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 t="s">
        <v>1054</v>
      </c>
      <c r="B436" s="9" t="s">
        <v>1394</v>
      </c>
      <c r="C436" s="59">
        <v>11031.0</v>
      </c>
      <c r="D436" s="49">
        <v>43660.0</v>
      </c>
      <c r="E436" s="4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 t="s">
        <v>1177</v>
      </c>
      <c r="B437" s="9" t="s">
        <v>1417</v>
      </c>
      <c r="C437" s="59">
        <v>16778.0</v>
      </c>
      <c r="D437" s="49">
        <v>43660.0</v>
      </c>
      <c r="E437" s="4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 t="s">
        <v>1484</v>
      </c>
      <c r="B438" s="9" t="s">
        <v>1394</v>
      </c>
      <c r="C438" s="59">
        <v>12402.0</v>
      </c>
      <c r="D438" s="49">
        <v>43661.0</v>
      </c>
      <c r="E438" s="4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 t="s">
        <v>1069</v>
      </c>
      <c r="B439" s="9" t="s">
        <v>1417</v>
      </c>
      <c r="C439" s="59">
        <v>15726.0</v>
      </c>
      <c r="D439" s="49">
        <v>43661.0</v>
      </c>
      <c r="E439" s="4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 t="s">
        <v>1110</v>
      </c>
      <c r="B440" s="9" t="s">
        <v>1408</v>
      </c>
      <c r="C440" s="59">
        <v>14386.0</v>
      </c>
      <c r="D440" s="49">
        <v>43661.0</v>
      </c>
      <c r="E440" s="4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 t="s">
        <v>186</v>
      </c>
      <c r="B441" s="9" t="s">
        <v>1391</v>
      </c>
      <c r="C441" s="59">
        <v>8210.0</v>
      </c>
      <c r="D441" s="49">
        <v>43662.0</v>
      </c>
      <c r="E441" s="4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 t="s">
        <v>905</v>
      </c>
      <c r="B442" s="9" t="s">
        <v>1417</v>
      </c>
      <c r="C442" s="59">
        <v>14392.0</v>
      </c>
      <c r="D442" s="49">
        <v>43662.0</v>
      </c>
      <c r="E442" s="4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 t="s">
        <v>302</v>
      </c>
      <c r="B443" s="9" t="s">
        <v>1394</v>
      </c>
      <c r="C443" s="59">
        <v>16000.0</v>
      </c>
      <c r="D443" s="49">
        <v>43663.0</v>
      </c>
      <c r="E443" s="4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 t="s">
        <v>1485</v>
      </c>
      <c r="B444" s="9" t="s">
        <v>1396</v>
      </c>
      <c r="C444" s="59">
        <v>6614.0</v>
      </c>
      <c r="D444" s="49">
        <v>43663.0</v>
      </c>
      <c r="E444" s="4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 t="s">
        <v>1486</v>
      </c>
      <c r="B445" s="9" t="s">
        <v>1398</v>
      </c>
      <c r="C445" s="59">
        <v>13900.0</v>
      </c>
      <c r="D445" s="49">
        <v>43663.0</v>
      </c>
      <c r="E445" s="4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 t="s">
        <v>348</v>
      </c>
      <c r="B446" s="9" t="s">
        <v>1398</v>
      </c>
      <c r="C446" s="59">
        <v>15861.0</v>
      </c>
      <c r="D446" s="49">
        <v>43663.0</v>
      </c>
      <c r="E446" s="4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 t="s">
        <v>1487</v>
      </c>
      <c r="B447" s="9" t="s">
        <v>1394</v>
      </c>
      <c r="C447" s="59">
        <v>16842.0</v>
      </c>
      <c r="D447" s="49">
        <v>43664.0</v>
      </c>
      <c r="E447" s="4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 t="s">
        <v>324</v>
      </c>
      <c r="B448" s="9" t="s">
        <v>1396</v>
      </c>
      <c r="C448" s="59">
        <v>12708.0</v>
      </c>
      <c r="D448" s="49">
        <v>43664.0</v>
      </c>
      <c r="E448" s="4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 t="s">
        <v>1155</v>
      </c>
      <c r="B449" s="9" t="s">
        <v>1396</v>
      </c>
      <c r="C449" s="59">
        <v>6062.0</v>
      </c>
      <c r="D449" s="49">
        <v>43664.0</v>
      </c>
      <c r="E449" s="4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 t="s">
        <v>1117</v>
      </c>
      <c r="B450" s="9" t="s">
        <v>1396</v>
      </c>
      <c r="C450" s="59">
        <v>16310.0</v>
      </c>
      <c r="D450" s="49">
        <v>43665.0</v>
      </c>
      <c r="E450" s="4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 t="s">
        <v>1488</v>
      </c>
      <c r="B451" s="9" t="s">
        <v>1398</v>
      </c>
      <c r="C451" s="59">
        <v>12573.0</v>
      </c>
      <c r="D451" s="49">
        <v>43665.0</v>
      </c>
      <c r="E451" s="4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 t="s">
        <v>1205</v>
      </c>
      <c r="B452" s="9" t="s">
        <v>1398</v>
      </c>
      <c r="C452" s="59">
        <v>8336.0</v>
      </c>
      <c r="D452" s="49">
        <v>43665.0</v>
      </c>
      <c r="E452" s="4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 t="s">
        <v>1070</v>
      </c>
      <c r="B453" s="9" t="s">
        <v>1396</v>
      </c>
      <c r="C453" s="59">
        <v>15830.0</v>
      </c>
      <c r="D453" s="49">
        <v>43666.0</v>
      </c>
      <c r="E453" s="4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63" t="s">
        <v>1489</v>
      </c>
      <c r="B454" s="9" t="s">
        <v>1408</v>
      </c>
      <c r="C454" s="59">
        <v>11852.0</v>
      </c>
      <c r="D454" s="49">
        <v>43666.0</v>
      </c>
      <c r="E454" s="4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 t="s">
        <v>1114</v>
      </c>
      <c r="B455" s="9" t="s">
        <v>1398</v>
      </c>
      <c r="C455" s="59">
        <v>8811.0</v>
      </c>
      <c r="D455" s="49">
        <v>43666.0</v>
      </c>
      <c r="E455" s="4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 t="s">
        <v>996</v>
      </c>
      <c r="B456" s="9" t="s">
        <v>1391</v>
      </c>
      <c r="C456" s="59">
        <v>6310.0</v>
      </c>
      <c r="D456" s="49">
        <v>43667.0</v>
      </c>
      <c r="E456" s="4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 t="s">
        <v>1490</v>
      </c>
      <c r="B457" s="9" t="s">
        <v>1391</v>
      </c>
      <c r="C457" s="59">
        <v>8310.0</v>
      </c>
      <c r="D457" s="49">
        <v>43668.0</v>
      </c>
      <c r="E457" s="4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 t="s">
        <v>338</v>
      </c>
      <c r="B458" s="9" t="s">
        <v>1417</v>
      </c>
      <c r="C458" s="59">
        <v>16514.0</v>
      </c>
      <c r="D458" s="49">
        <v>43668.0</v>
      </c>
      <c r="E458" s="4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 t="s">
        <v>1210</v>
      </c>
      <c r="B459" s="9" t="s">
        <v>1408</v>
      </c>
      <c r="C459" s="59">
        <v>7736.0</v>
      </c>
      <c r="D459" s="49">
        <v>43668.0</v>
      </c>
      <c r="E459" s="4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 t="s">
        <v>1150</v>
      </c>
      <c r="B460" s="9" t="s">
        <v>1394</v>
      </c>
      <c r="C460" s="59">
        <v>16028.0</v>
      </c>
      <c r="D460" s="49">
        <v>43669.0</v>
      </c>
      <c r="E460" s="4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63" t="s">
        <v>1491</v>
      </c>
      <c r="B461" s="9" t="s">
        <v>1394</v>
      </c>
      <c r="C461" s="59">
        <v>6723.0</v>
      </c>
      <c r="D461" s="49">
        <v>43669.0</v>
      </c>
      <c r="E461" s="4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 t="s">
        <v>366</v>
      </c>
      <c r="B462" s="9" t="s">
        <v>1394</v>
      </c>
      <c r="C462" s="59">
        <v>11454.0</v>
      </c>
      <c r="D462" s="49">
        <v>43669.0</v>
      </c>
      <c r="E462" s="4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 t="s">
        <v>1492</v>
      </c>
      <c r="B463" s="9" t="s">
        <v>1398</v>
      </c>
      <c r="C463" s="59">
        <v>16912.0</v>
      </c>
      <c r="D463" s="49">
        <v>43669.0</v>
      </c>
      <c r="E463" s="4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 t="s">
        <v>315</v>
      </c>
      <c r="B464" s="9" t="s">
        <v>1417</v>
      </c>
      <c r="C464" s="59">
        <v>11542.0</v>
      </c>
      <c r="D464" s="49">
        <v>43670.0</v>
      </c>
      <c r="E464" s="4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 t="s">
        <v>297</v>
      </c>
      <c r="B465" s="9" t="s">
        <v>1408</v>
      </c>
      <c r="C465" s="59">
        <v>5252.0</v>
      </c>
      <c r="D465" s="49">
        <v>43670.0</v>
      </c>
      <c r="E465" s="4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 t="s">
        <v>383</v>
      </c>
      <c r="B466" s="9" t="s">
        <v>1408</v>
      </c>
      <c r="C466" s="59">
        <v>13278.0</v>
      </c>
      <c r="D466" s="49">
        <v>43670.0</v>
      </c>
      <c r="E466" s="4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 t="s">
        <v>370</v>
      </c>
      <c r="B467" s="9" t="s">
        <v>1398</v>
      </c>
      <c r="C467" s="59">
        <v>6232.0</v>
      </c>
      <c r="D467" s="49">
        <v>43670.0</v>
      </c>
      <c r="E467" s="4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 t="s">
        <v>1295</v>
      </c>
      <c r="B468" s="9" t="s">
        <v>1391</v>
      </c>
      <c r="C468" s="59">
        <v>10273.0</v>
      </c>
      <c r="D468" s="49">
        <v>43672.0</v>
      </c>
      <c r="E468" s="4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 t="s">
        <v>1309</v>
      </c>
      <c r="B469" s="9" t="s">
        <v>1391</v>
      </c>
      <c r="C469" s="59">
        <v>13149.0</v>
      </c>
      <c r="D469" s="49">
        <v>43672.0</v>
      </c>
      <c r="E469" s="4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 t="s">
        <v>222</v>
      </c>
      <c r="B470" s="9" t="s">
        <v>1394</v>
      </c>
      <c r="C470" s="59">
        <v>13017.0</v>
      </c>
      <c r="D470" s="49">
        <v>43672.0</v>
      </c>
      <c r="E470" s="4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 t="s">
        <v>1016</v>
      </c>
      <c r="B471" s="9" t="s">
        <v>1394</v>
      </c>
      <c r="C471" s="59">
        <v>6575.0</v>
      </c>
      <c r="D471" s="49">
        <v>43672.0</v>
      </c>
      <c r="E471" s="4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 t="s">
        <v>1493</v>
      </c>
      <c r="B472" s="9" t="s">
        <v>1408</v>
      </c>
      <c r="C472" s="59">
        <v>15318.0</v>
      </c>
      <c r="D472" s="49">
        <v>43672.0</v>
      </c>
      <c r="E472" s="4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 t="s">
        <v>1364</v>
      </c>
      <c r="B473" s="9" t="s">
        <v>1408</v>
      </c>
      <c r="C473" s="59">
        <v>8490.0</v>
      </c>
      <c r="D473" s="49">
        <v>43672.0</v>
      </c>
      <c r="E473" s="4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 t="s">
        <v>1134</v>
      </c>
      <c r="B474" s="9" t="s">
        <v>1408</v>
      </c>
      <c r="C474" s="59">
        <v>5765.0</v>
      </c>
      <c r="D474" s="49">
        <v>43672.0</v>
      </c>
      <c r="E474" s="4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 t="s">
        <v>1318</v>
      </c>
      <c r="B475" s="9" t="s">
        <v>1391</v>
      </c>
      <c r="C475" s="59">
        <v>6290.0</v>
      </c>
      <c r="D475" s="49">
        <v>43673.0</v>
      </c>
      <c r="E475" s="4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 t="s">
        <v>290</v>
      </c>
      <c r="B476" s="9" t="s">
        <v>1396</v>
      </c>
      <c r="C476" s="59">
        <v>15734.0</v>
      </c>
      <c r="D476" s="49">
        <v>43674.0</v>
      </c>
      <c r="E476" s="4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 t="s">
        <v>1494</v>
      </c>
      <c r="B477" s="9" t="s">
        <v>1408</v>
      </c>
      <c r="C477" s="59">
        <v>15686.0</v>
      </c>
      <c r="D477" s="49">
        <v>43675.0</v>
      </c>
      <c r="E477" s="4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 t="s">
        <v>1367</v>
      </c>
      <c r="B478" s="9" t="s">
        <v>1408</v>
      </c>
      <c r="C478" s="59">
        <v>7863.0</v>
      </c>
      <c r="D478" s="49">
        <v>43675.0</v>
      </c>
      <c r="E478" s="4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 t="s">
        <v>1495</v>
      </c>
      <c r="B479" s="9" t="s">
        <v>1398</v>
      </c>
      <c r="C479" s="59">
        <v>11674.0</v>
      </c>
      <c r="D479" s="49">
        <v>43675.0</v>
      </c>
      <c r="E479" s="4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 t="s">
        <v>1111</v>
      </c>
      <c r="B480" s="9" t="s">
        <v>1391</v>
      </c>
      <c r="C480" s="59">
        <v>8488.0</v>
      </c>
      <c r="D480" s="49">
        <v>43676.0</v>
      </c>
      <c r="E480" s="4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 t="s">
        <v>1336</v>
      </c>
      <c r="B481" s="9" t="s">
        <v>1417</v>
      </c>
      <c r="C481" s="59">
        <v>10824.0</v>
      </c>
      <c r="D481" s="49">
        <v>43676.0</v>
      </c>
      <c r="E481" s="4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 t="s">
        <v>1175</v>
      </c>
      <c r="B482" s="9" t="s">
        <v>1417</v>
      </c>
      <c r="C482" s="59">
        <v>12855.0</v>
      </c>
      <c r="D482" s="49">
        <v>43676.0</v>
      </c>
      <c r="E482" s="4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 t="s">
        <v>1359</v>
      </c>
      <c r="B483" s="9" t="s">
        <v>1398</v>
      </c>
      <c r="C483" s="59">
        <v>15351.0</v>
      </c>
      <c r="D483" s="49">
        <v>43676.0</v>
      </c>
      <c r="E483" s="4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 t="s">
        <v>1141</v>
      </c>
      <c r="B484" s="9" t="s">
        <v>1394</v>
      </c>
      <c r="C484" s="59">
        <v>7762.0</v>
      </c>
      <c r="D484" s="49">
        <v>43677.0</v>
      </c>
      <c r="E484" s="4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 t="s">
        <v>1362</v>
      </c>
      <c r="B485" s="9" t="s">
        <v>1394</v>
      </c>
      <c r="C485" s="59">
        <v>13615.0</v>
      </c>
      <c r="D485" s="49">
        <v>43678.0</v>
      </c>
      <c r="E485" s="4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 t="s">
        <v>1496</v>
      </c>
      <c r="B486" s="9" t="s">
        <v>1408</v>
      </c>
      <c r="C486" s="59">
        <v>5519.0</v>
      </c>
      <c r="D486" s="49">
        <v>43678.0</v>
      </c>
      <c r="E486" s="4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 t="s">
        <v>1497</v>
      </c>
      <c r="B487" s="9" t="s">
        <v>1391</v>
      </c>
      <c r="C487" s="59">
        <v>10180.0</v>
      </c>
      <c r="D487" s="49">
        <v>43679.0</v>
      </c>
      <c r="E487" s="4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63" t="s">
        <v>1498</v>
      </c>
      <c r="B488" s="9" t="s">
        <v>1391</v>
      </c>
      <c r="C488" s="59">
        <v>5525.0</v>
      </c>
      <c r="D488" s="49">
        <v>43680.0</v>
      </c>
      <c r="E488" s="4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 t="s">
        <v>1316</v>
      </c>
      <c r="B489" s="9" t="s">
        <v>1408</v>
      </c>
      <c r="C489" s="59">
        <v>16597.0</v>
      </c>
      <c r="D489" s="49">
        <v>43680.0</v>
      </c>
      <c r="E489" s="4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 t="s">
        <v>1025</v>
      </c>
      <c r="B490" s="9" t="s">
        <v>1396</v>
      </c>
      <c r="C490" s="59">
        <v>12791.0</v>
      </c>
      <c r="D490" s="49">
        <v>43681.0</v>
      </c>
      <c r="E490" s="4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 t="s">
        <v>273</v>
      </c>
      <c r="B491" s="9" t="s">
        <v>1391</v>
      </c>
      <c r="C491" s="59">
        <v>12135.0</v>
      </c>
      <c r="D491" s="49">
        <v>43682.0</v>
      </c>
      <c r="E491" s="4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 t="s">
        <v>1018</v>
      </c>
      <c r="B492" s="9" t="s">
        <v>1417</v>
      </c>
      <c r="C492" s="59">
        <v>11070.0</v>
      </c>
      <c r="D492" s="49">
        <v>43682.0</v>
      </c>
      <c r="E492" s="4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 t="s">
        <v>1499</v>
      </c>
      <c r="B493" s="9" t="s">
        <v>1396</v>
      </c>
      <c r="C493" s="59">
        <v>16187.0</v>
      </c>
      <c r="D493" s="49">
        <v>43682.0</v>
      </c>
      <c r="E493" s="4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 t="s">
        <v>1370</v>
      </c>
      <c r="B494" s="9" t="s">
        <v>1391</v>
      </c>
      <c r="C494" s="59">
        <v>12129.0</v>
      </c>
      <c r="D494" s="49">
        <v>43683.0</v>
      </c>
      <c r="E494" s="4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 t="s">
        <v>1008</v>
      </c>
      <c r="B495" s="9" t="s">
        <v>1396</v>
      </c>
      <c r="C495" s="59">
        <v>7266.0</v>
      </c>
      <c r="D495" s="49">
        <v>43684.0</v>
      </c>
      <c r="E495" s="4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 t="s">
        <v>977</v>
      </c>
      <c r="B496" s="9" t="s">
        <v>1408</v>
      </c>
      <c r="C496" s="59">
        <v>8957.0</v>
      </c>
      <c r="D496" s="49">
        <v>43684.0</v>
      </c>
      <c r="E496" s="4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 t="s">
        <v>926</v>
      </c>
      <c r="B497" s="9" t="s">
        <v>1398</v>
      </c>
      <c r="C497" s="59">
        <v>5286.0</v>
      </c>
      <c r="D497" s="49">
        <v>43684.0</v>
      </c>
      <c r="E497" s="4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 t="s">
        <v>199</v>
      </c>
      <c r="B498" s="9" t="s">
        <v>1396</v>
      </c>
      <c r="C498" s="59">
        <v>12677.0</v>
      </c>
      <c r="D498" s="49">
        <v>43685.0</v>
      </c>
      <c r="E498" s="4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 t="s">
        <v>1212</v>
      </c>
      <c r="B499" s="9" t="s">
        <v>1396</v>
      </c>
      <c r="C499" s="59">
        <v>12181.0</v>
      </c>
      <c r="D499" s="49">
        <v>43685.0</v>
      </c>
      <c r="E499" s="4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 t="s">
        <v>1199</v>
      </c>
      <c r="B500" s="9" t="s">
        <v>1408</v>
      </c>
      <c r="C500" s="59">
        <v>12297.0</v>
      </c>
      <c r="D500" s="49">
        <v>43685.0</v>
      </c>
      <c r="E500" s="4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 t="s">
        <v>966</v>
      </c>
      <c r="B501" s="9" t="s">
        <v>1396</v>
      </c>
      <c r="C501" s="59">
        <v>15850.0</v>
      </c>
      <c r="D501" s="49">
        <v>43686.0</v>
      </c>
      <c r="E501" s="4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 t="s">
        <v>1208</v>
      </c>
      <c r="B502" s="9" t="s">
        <v>1396</v>
      </c>
      <c r="C502" s="59">
        <v>10155.0</v>
      </c>
      <c r="D502" s="49">
        <v>43687.0</v>
      </c>
      <c r="E502" s="4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 t="s">
        <v>1151</v>
      </c>
      <c r="B503" s="9" t="s">
        <v>1408</v>
      </c>
      <c r="C503" s="59">
        <v>14299.0</v>
      </c>
      <c r="D503" s="49">
        <v>43687.0</v>
      </c>
      <c r="E503" s="4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 t="s">
        <v>1500</v>
      </c>
      <c r="B504" s="9" t="s">
        <v>1394</v>
      </c>
      <c r="C504" s="59">
        <v>6823.0</v>
      </c>
      <c r="D504" s="49">
        <v>43688.0</v>
      </c>
      <c r="E504" s="4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 t="s">
        <v>950</v>
      </c>
      <c r="B505" s="9" t="s">
        <v>1398</v>
      </c>
      <c r="C505" s="59">
        <v>11301.0</v>
      </c>
      <c r="D505" s="49">
        <v>43688.0</v>
      </c>
      <c r="E505" s="4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 t="s">
        <v>1094</v>
      </c>
      <c r="B506" s="9" t="s">
        <v>1391</v>
      </c>
      <c r="C506" s="59">
        <v>13467.0</v>
      </c>
      <c r="D506" s="49">
        <v>43690.0</v>
      </c>
      <c r="E506" s="4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 t="s">
        <v>255</v>
      </c>
      <c r="B507" s="9" t="s">
        <v>1391</v>
      </c>
      <c r="C507" s="59">
        <v>5803.0</v>
      </c>
      <c r="D507" s="49">
        <v>43690.0</v>
      </c>
      <c r="E507" s="4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 t="s">
        <v>1501</v>
      </c>
      <c r="B508" s="9" t="s">
        <v>1408</v>
      </c>
      <c r="C508" s="59">
        <v>15755.0</v>
      </c>
      <c r="D508" s="49">
        <v>43690.0</v>
      </c>
      <c r="E508" s="4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 t="s">
        <v>1333</v>
      </c>
      <c r="B509" s="9" t="s">
        <v>1396</v>
      </c>
      <c r="C509" s="59">
        <v>12275.0</v>
      </c>
      <c r="D509" s="49">
        <v>43691.0</v>
      </c>
      <c r="E509" s="4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 t="s">
        <v>943</v>
      </c>
      <c r="B510" s="9" t="s">
        <v>1408</v>
      </c>
      <c r="C510" s="59">
        <v>8152.0</v>
      </c>
      <c r="D510" s="49">
        <v>43692.0</v>
      </c>
      <c r="E510" s="4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 t="s">
        <v>995</v>
      </c>
      <c r="B511" s="9" t="s">
        <v>1396</v>
      </c>
      <c r="C511" s="59">
        <v>14897.0</v>
      </c>
      <c r="D511" s="49">
        <v>43693.0</v>
      </c>
      <c r="E511" s="4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 t="s">
        <v>1195</v>
      </c>
      <c r="B512" s="9" t="s">
        <v>1408</v>
      </c>
      <c r="C512" s="59">
        <v>11959.0</v>
      </c>
      <c r="D512" s="49">
        <v>43693.0</v>
      </c>
      <c r="E512" s="4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 t="s">
        <v>1100</v>
      </c>
      <c r="B513" s="9" t="s">
        <v>1398</v>
      </c>
      <c r="C513" s="59">
        <v>14490.0</v>
      </c>
      <c r="D513" s="49">
        <v>43693.0</v>
      </c>
      <c r="E513" s="4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 t="s">
        <v>985</v>
      </c>
      <c r="B514" s="9" t="s">
        <v>1396</v>
      </c>
      <c r="C514" s="59">
        <v>13068.0</v>
      </c>
      <c r="D514" s="49">
        <v>43694.0</v>
      </c>
      <c r="E514" s="4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 t="s">
        <v>919</v>
      </c>
      <c r="B515" s="9" t="s">
        <v>1391</v>
      </c>
      <c r="C515" s="59">
        <v>6881.0</v>
      </c>
      <c r="D515" s="49">
        <v>43695.0</v>
      </c>
      <c r="E515" s="4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 t="s">
        <v>920</v>
      </c>
      <c r="B516" s="9" t="s">
        <v>1391</v>
      </c>
      <c r="C516" s="59">
        <v>15715.0</v>
      </c>
      <c r="D516" s="49">
        <v>43695.0</v>
      </c>
      <c r="E516" s="4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 t="s">
        <v>1187</v>
      </c>
      <c r="B517" s="9" t="s">
        <v>1391</v>
      </c>
      <c r="C517" s="59">
        <v>14085.0</v>
      </c>
      <c r="D517" s="49">
        <v>43695.0</v>
      </c>
      <c r="E517" s="4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 t="s">
        <v>369</v>
      </c>
      <c r="B518" s="9" t="s">
        <v>1408</v>
      </c>
      <c r="C518" s="59">
        <v>7725.0</v>
      </c>
      <c r="D518" s="49">
        <v>43695.0</v>
      </c>
      <c r="E518" s="4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 t="s">
        <v>1027</v>
      </c>
      <c r="B519" s="9" t="s">
        <v>1408</v>
      </c>
      <c r="C519" s="59">
        <v>12681.0</v>
      </c>
      <c r="D519" s="49">
        <v>43696.0</v>
      </c>
      <c r="E519" s="4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 t="s">
        <v>253</v>
      </c>
      <c r="B520" s="9" t="s">
        <v>1398</v>
      </c>
      <c r="C520" s="59">
        <v>16034.0</v>
      </c>
      <c r="D520" s="49">
        <v>43696.0</v>
      </c>
      <c r="E520" s="4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 t="s">
        <v>1164</v>
      </c>
      <c r="B521" s="9" t="s">
        <v>1391</v>
      </c>
      <c r="C521" s="59">
        <v>15384.0</v>
      </c>
      <c r="D521" s="49">
        <v>43697.0</v>
      </c>
      <c r="E521" s="4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 t="s">
        <v>1124</v>
      </c>
      <c r="B522" s="9" t="s">
        <v>1398</v>
      </c>
      <c r="C522" s="59">
        <v>12774.0</v>
      </c>
      <c r="D522" s="49">
        <v>43697.0</v>
      </c>
      <c r="E522" s="4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 t="s">
        <v>951</v>
      </c>
      <c r="B523" s="9" t="s">
        <v>1391</v>
      </c>
      <c r="C523" s="59">
        <v>10217.0</v>
      </c>
      <c r="D523" s="49">
        <v>43698.0</v>
      </c>
      <c r="E523" s="4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 t="s">
        <v>1288</v>
      </c>
      <c r="B524" s="9" t="s">
        <v>1391</v>
      </c>
      <c r="C524" s="59">
        <v>16957.0</v>
      </c>
      <c r="D524" s="49">
        <v>43698.0</v>
      </c>
      <c r="E524" s="4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 t="s">
        <v>1017</v>
      </c>
      <c r="B525" s="9" t="s">
        <v>1391</v>
      </c>
      <c r="C525" s="59">
        <v>12476.0</v>
      </c>
      <c r="D525" s="49">
        <v>43698.0</v>
      </c>
      <c r="E525" s="4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 t="s">
        <v>1214</v>
      </c>
      <c r="B526" s="9" t="s">
        <v>1408</v>
      </c>
      <c r="C526" s="59">
        <v>11700.0</v>
      </c>
      <c r="D526" s="49">
        <v>43698.0</v>
      </c>
      <c r="E526" s="4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 t="s">
        <v>244</v>
      </c>
      <c r="B527" s="9" t="s">
        <v>1391</v>
      </c>
      <c r="C527" s="59">
        <v>11265.0</v>
      </c>
      <c r="D527" s="49">
        <v>43699.0</v>
      </c>
      <c r="E527" s="4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 t="s">
        <v>313</v>
      </c>
      <c r="B528" s="9" t="s">
        <v>1396</v>
      </c>
      <c r="C528" s="59">
        <v>13650.0</v>
      </c>
      <c r="D528" s="49">
        <v>43699.0</v>
      </c>
      <c r="E528" s="4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 t="s">
        <v>1502</v>
      </c>
      <c r="B529" s="9" t="s">
        <v>1398</v>
      </c>
      <c r="C529" s="59">
        <v>13957.0</v>
      </c>
      <c r="D529" s="49">
        <v>43699.0</v>
      </c>
      <c r="E529" s="4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 t="s">
        <v>1503</v>
      </c>
      <c r="B530" s="9" t="s">
        <v>1394</v>
      </c>
      <c r="C530" s="59">
        <v>15363.0</v>
      </c>
      <c r="D530" s="49">
        <v>43700.0</v>
      </c>
      <c r="E530" s="4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 t="s">
        <v>1504</v>
      </c>
      <c r="B531" s="9" t="s">
        <v>1398</v>
      </c>
      <c r="C531" s="59">
        <v>13820.0</v>
      </c>
      <c r="D531" s="49">
        <v>43701.0</v>
      </c>
      <c r="E531" s="4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 t="s">
        <v>1505</v>
      </c>
      <c r="B532" s="9" t="s">
        <v>1391</v>
      </c>
      <c r="C532" s="59">
        <v>7677.0</v>
      </c>
      <c r="D532" s="49">
        <v>43702.0</v>
      </c>
      <c r="E532" s="4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 t="s">
        <v>1121</v>
      </c>
      <c r="B533" s="9" t="s">
        <v>1394</v>
      </c>
      <c r="C533" s="59">
        <v>6971.0</v>
      </c>
      <c r="D533" s="49">
        <v>43702.0</v>
      </c>
      <c r="E533" s="4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 t="s">
        <v>252</v>
      </c>
      <c r="B534" s="9" t="s">
        <v>1408</v>
      </c>
      <c r="C534" s="59">
        <v>12035.0</v>
      </c>
      <c r="D534" s="49">
        <v>43702.0</v>
      </c>
      <c r="E534" s="4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 t="s">
        <v>1192</v>
      </c>
      <c r="B535" s="9" t="s">
        <v>1398</v>
      </c>
      <c r="C535" s="59">
        <v>9415.0</v>
      </c>
      <c r="D535" s="49">
        <v>43702.0</v>
      </c>
      <c r="E535" s="4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 t="s">
        <v>1154</v>
      </c>
      <c r="B536" s="9" t="s">
        <v>1417</v>
      </c>
      <c r="C536" s="59">
        <v>14972.0</v>
      </c>
      <c r="D536" s="49">
        <v>43704.0</v>
      </c>
      <c r="E536" s="4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 t="s">
        <v>1235</v>
      </c>
      <c r="B537" s="9" t="s">
        <v>1391</v>
      </c>
      <c r="C537" s="59">
        <v>10439.0</v>
      </c>
      <c r="D537" s="49">
        <v>43705.0</v>
      </c>
      <c r="E537" s="4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 t="s">
        <v>1506</v>
      </c>
      <c r="B538" s="9" t="s">
        <v>1394</v>
      </c>
      <c r="C538" s="59">
        <v>9499.0</v>
      </c>
      <c r="D538" s="49">
        <v>43705.0</v>
      </c>
      <c r="E538" s="4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 t="s">
        <v>1097</v>
      </c>
      <c r="B539" s="9" t="s">
        <v>1398</v>
      </c>
      <c r="C539" s="59">
        <v>11892.0</v>
      </c>
      <c r="D539" s="49">
        <v>43705.0</v>
      </c>
      <c r="E539" s="4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 t="s">
        <v>357</v>
      </c>
      <c r="B540" s="9" t="s">
        <v>1398</v>
      </c>
      <c r="C540" s="59">
        <v>11807.0</v>
      </c>
      <c r="D540" s="49">
        <v>43706.0</v>
      </c>
      <c r="E540" s="4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 t="s">
        <v>1507</v>
      </c>
      <c r="B541" s="9" t="s">
        <v>1391</v>
      </c>
      <c r="C541" s="59">
        <v>7158.0</v>
      </c>
      <c r="D541" s="49">
        <v>43707.0</v>
      </c>
      <c r="E541" s="4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 t="s">
        <v>1508</v>
      </c>
      <c r="B542" s="9" t="s">
        <v>1391</v>
      </c>
      <c r="C542" s="59">
        <v>5308.0</v>
      </c>
      <c r="D542" s="49">
        <v>43708.0</v>
      </c>
      <c r="E542" s="4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 t="s">
        <v>1095</v>
      </c>
      <c r="B543" s="9" t="s">
        <v>1394</v>
      </c>
      <c r="C543" s="59">
        <v>10493.0</v>
      </c>
      <c r="D543" s="49">
        <v>43708.0</v>
      </c>
      <c r="E543" s="4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 t="s">
        <v>1079</v>
      </c>
      <c r="B544" s="9" t="s">
        <v>1408</v>
      </c>
      <c r="C544" s="59">
        <v>11586.0</v>
      </c>
      <c r="D544" s="49">
        <v>43708.0</v>
      </c>
      <c r="E544" s="4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 t="s">
        <v>1329</v>
      </c>
      <c r="B545" s="9" t="s">
        <v>1398</v>
      </c>
      <c r="C545" s="59">
        <v>13880.0</v>
      </c>
      <c r="D545" s="49">
        <v>43708.0</v>
      </c>
      <c r="E545" s="4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 t="s">
        <v>1509</v>
      </c>
      <c r="B546" s="9" t="s">
        <v>1398</v>
      </c>
      <c r="C546" s="59">
        <v>14065.0</v>
      </c>
      <c r="D546" s="49">
        <v>43708.0</v>
      </c>
      <c r="E546" s="4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 t="s">
        <v>1013</v>
      </c>
      <c r="B547" s="9" t="s">
        <v>1417</v>
      </c>
      <c r="C547" s="59">
        <v>10250.0</v>
      </c>
      <c r="D547" s="49">
        <v>43709.0</v>
      </c>
      <c r="E547" s="4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 t="s">
        <v>218</v>
      </c>
      <c r="B548" s="9" t="s">
        <v>1408</v>
      </c>
      <c r="C548" s="59">
        <v>16940.0</v>
      </c>
      <c r="D548" s="49">
        <v>43709.0</v>
      </c>
      <c r="E548" s="4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 t="s">
        <v>1510</v>
      </c>
      <c r="B549" s="9" t="s">
        <v>1408</v>
      </c>
      <c r="C549" s="59">
        <v>15394.0</v>
      </c>
      <c r="D549" s="49">
        <v>43709.0</v>
      </c>
      <c r="E549" s="4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 t="s">
        <v>305</v>
      </c>
      <c r="B550" s="9" t="s">
        <v>1408</v>
      </c>
      <c r="C550" s="59">
        <v>16082.0</v>
      </c>
      <c r="D550" s="49">
        <v>43710.0</v>
      </c>
      <c r="E550" s="4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 t="s">
        <v>921</v>
      </c>
      <c r="B551" s="9" t="s">
        <v>1408</v>
      </c>
      <c r="C551" s="59">
        <v>11648.0</v>
      </c>
      <c r="D551" s="49">
        <v>43710.0</v>
      </c>
      <c r="E551" s="4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 t="s">
        <v>1511</v>
      </c>
      <c r="B552" s="9" t="s">
        <v>1391</v>
      </c>
      <c r="C552" s="59">
        <v>6121.0</v>
      </c>
      <c r="D552" s="49">
        <v>43711.0</v>
      </c>
      <c r="E552" s="4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 t="s">
        <v>1088</v>
      </c>
      <c r="B553" s="9" t="s">
        <v>1396</v>
      </c>
      <c r="C553" s="59">
        <v>11012.0</v>
      </c>
      <c r="D553" s="49">
        <v>43711.0</v>
      </c>
      <c r="E553" s="4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 t="s">
        <v>1142</v>
      </c>
      <c r="B554" s="9" t="s">
        <v>1391</v>
      </c>
      <c r="C554" s="59">
        <v>10312.0</v>
      </c>
      <c r="D554" s="49">
        <v>43712.0</v>
      </c>
      <c r="E554" s="4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 t="s">
        <v>1207</v>
      </c>
      <c r="B555" s="9" t="s">
        <v>1408</v>
      </c>
      <c r="C555" s="59">
        <v>12617.0</v>
      </c>
      <c r="D555" s="49">
        <v>43712.0</v>
      </c>
      <c r="E555" s="4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 t="s">
        <v>257</v>
      </c>
      <c r="B556" s="9" t="s">
        <v>1398</v>
      </c>
      <c r="C556" s="59">
        <v>13121.0</v>
      </c>
      <c r="D556" s="49">
        <v>43712.0</v>
      </c>
      <c r="E556" s="4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 t="s">
        <v>344</v>
      </c>
      <c r="B557" s="9" t="s">
        <v>1391</v>
      </c>
      <c r="C557" s="59">
        <v>11221.0</v>
      </c>
      <c r="D557" s="49">
        <v>43713.0</v>
      </c>
      <c r="E557" s="4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 t="s">
        <v>989</v>
      </c>
      <c r="B558" s="9" t="s">
        <v>1391</v>
      </c>
      <c r="C558" s="59">
        <v>8935.0</v>
      </c>
      <c r="D558" s="49">
        <v>43714.0</v>
      </c>
      <c r="E558" s="4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 t="s">
        <v>1076</v>
      </c>
      <c r="B559" s="9" t="s">
        <v>1396</v>
      </c>
      <c r="C559" s="59">
        <v>8214.0</v>
      </c>
      <c r="D559" s="49">
        <v>43714.0</v>
      </c>
      <c r="E559" s="4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 t="s">
        <v>1044</v>
      </c>
      <c r="B560" s="9" t="s">
        <v>1394</v>
      </c>
      <c r="C560" s="59">
        <v>16055.0</v>
      </c>
      <c r="D560" s="49">
        <v>43715.0</v>
      </c>
      <c r="E560" s="4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 t="s">
        <v>326</v>
      </c>
      <c r="B561" s="9" t="s">
        <v>1396</v>
      </c>
      <c r="C561" s="59">
        <v>14726.0</v>
      </c>
      <c r="D561" s="49">
        <v>43715.0</v>
      </c>
      <c r="E561" s="4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 t="s">
        <v>239</v>
      </c>
      <c r="B562" s="9" t="s">
        <v>1408</v>
      </c>
      <c r="C562" s="59">
        <v>14251.0</v>
      </c>
      <c r="D562" s="49">
        <v>43715.0</v>
      </c>
      <c r="E562" s="4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 t="s">
        <v>1112</v>
      </c>
      <c r="B563" s="9" t="s">
        <v>1391</v>
      </c>
      <c r="C563" s="59">
        <v>9771.0</v>
      </c>
      <c r="D563" s="49">
        <v>43716.0</v>
      </c>
      <c r="E563" s="4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 t="s">
        <v>1341</v>
      </c>
      <c r="B564" s="9" t="s">
        <v>1396</v>
      </c>
      <c r="C564" s="59">
        <v>14426.0</v>
      </c>
      <c r="D564" s="49">
        <v>43716.0</v>
      </c>
      <c r="E564" s="4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 t="s">
        <v>1119</v>
      </c>
      <c r="B565" s="9" t="s">
        <v>1408</v>
      </c>
      <c r="C565" s="59">
        <v>9927.0</v>
      </c>
      <c r="D565" s="49">
        <v>43716.0</v>
      </c>
      <c r="E565" s="4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 t="s">
        <v>223</v>
      </c>
      <c r="B566" s="9" t="s">
        <v>1394</v>
      </c>
      <c r="C566" s="59">
        <v>10243.0</v>
      </c>
      <c r="D566" s="49">
        <v>43717.0</v>
      </c>
      <c r="E566" s="4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 t="s">
        <v>907</v>
      </c>
      <c r="B567" s="9" t="s">
        <v>1394</v>
      </c>
      <c r="C567" s="59">
        <v>9829.0</v>
      </c>
      <c r="D567" s="49">
        <v>43717.0</v>
      </c>
      <c r="E567" s="4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 t="s">
        <v>195</v>
      </c>
      <c r="B568" s="9" t="s">
        <v>1396</v>
      </c>
      <c r="C568" s="59">
        <v>15214.0</v>
      </c>
      <c r="D568" s="49">
        <v>43717.0</v>
      </c>
      <c r="E568" s="4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 t="s">
        <v>202</v>
      </c>
      <c r="B569" s="9" t="s">
        <v>1408</v>
      </c>
      <c r="C569" s="59">
        <v>9607.0</v>
      </c>
      <c r="D569" s="49">
        <v>43717.0</v>
      </c>
      <c r="E569" s="4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 t="s">
        <v>1240</v>
      </c>
      <c r="B570" s="9" t="s">
        <v>1408</v>
      </c>
      <c r="C570" s="59">
        <v>16052.0</v>
      </c>
      <c r="D570" s="49">
        <v>43717.0</v>
      </c>
      <c r="E570" s="4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 t="s">
        <v>1166</v>
      </c>
      <c r="B571" s="9" t="s">
        <v>1408</v>
      </c>
      <c r="C571" s="59">
        <v>14850.0</v>
      </c>
      <c r="D571" s="49">
        <v>43719.0</v>
      </c>
      <c r="E571" s="4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 t="s">
        <v>942</v>
      </c>
      <c r="B572" s="9" t="s">
        <v>1408</v>
      </c>
      <c r="C572" s="59">
        <v>5089.0</v>
      </c>
      <c r="D572" s="49">
        <v>43719.0</v>
      </c>
      <c r="E572" s="4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 t="s">
        <v>1512</v>
      </c>
      <c r="B573" s="9" t="s">
        <v>1408</v>
      </c>
      <c r="C573" s="59">
        <v>16973.0</v>
      </c>
      <c r="D573" s="49">
        <v>43719.0</v>
      </c>
      <c r="E573" s="4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 t="s">
        <v>1513</v>
      </c>
      <c r="B574" s="9" t="s">
        <v>1396</v>
      </c>
      <c r="C574" s="59">
        <v>7659.0</v>
      </c>
      <c r="D574" s="49">
        <v>43720.0</v>
      </c>
      <c r="E574" s="4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 t="s">
        <v>1162</v>
      </c>
      <c r="B575" s="9" t="s">
        <v>1408</v>
      </c>
      <c r="C575" s="59">
        <v>14754.0</v>
      </c>
      <c r="D575" s="49">
        <v>43720.0</v>
      </c>
      <c r="E575" s="4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 t="s">
        <v>1137</v>
      </c>
      <c r="B576" s="9" t="s">
        <v>1408</v>
      </c>
      <c r="C576" s="59">
        <v>7841.0</v>
      </c>
      <c r="D576" s="49">
        <v>43720.0</v>
      </c>
      <c r="E576" s="4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 t="s">
        <v>1068</v>
      </c>
      <c r="B577" s="9" t="s">
        <v>1398</v>
      </c>
      <c r="C577" s="59">
        <v>8712.0</v>
      </c>
      <c r="D577" s="49">
        <v>43720.0</v>
      </c>
      <c r="E577" s="4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 t="s">
        <v>1238</v>
      </c>
      <c r="B578" s="9" t="s">
        <v>1417</v>
      </c>
      <c r="C578" s="59">
        <v>14285.0</v>
      </c>
      <c r="D578" s="49">
        <v>43721.0</v>
      </c>
      <c r="E578" s="4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 t="s">
        <v>232</v>
      </c>
      <c r="B579" s="9" t="s">
        <v>1396</v>
      </c>
      <c r="C579" s="59">
        <v>15650.0</v>
      </c>
      <c r="D579" s="49">
        <v>43721.0</v>
      </c>
      <c r="E579" s="4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 t="s">
        <v>1514</v>
      </c>
      <c r="B580" s="9" t="s">
        <v>1408</v>
      </c>
      <c r="C580" s="59">
        <v>9200.0</v>
      </c>
      <c r="D580" s="49">
        <v>43725.0</v>
      </c>
      <c r="E580" s="4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 t="s">
        <v>1334</v>
      </c>
      <c r="B581" s="9" t="s">
        <v>1408</v>
      </c>
      <c r="C581" s="59">
        <v>8880.0</v>
      </c>
      <c r="D581" s="49">
        <v>43725.0</v>
      </c>
      <c r="E581" s="4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63" t="s">
        <v>1515</v>
      </c>
      <c r="B582" s="9" t="s">
        <v>1394</v>
      </c>
      <c r="C582" s="59">
        <v>5051.0</v>
      </c>
      <c r="D582" s="49">
        <v>43726.0</v>
      </c>
      <c r="E582" s="4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 t="s">
        <v>918</v>
      </c>
      <c r="B583" s="9" t="s">
        <v>1417</v>
      </c>
      <c r="C583" s="59">
        <v>11725.0</v>
      </c>
      <c r="D583" s="49">
        <v>43726.0</v>
      </c>
      <c r="E583" s="4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 t="s">
        <v>1323</v>
      </c>
      <c r="B584" s="9" t="s">
        <v>1394</v>
      </c>
      <c r="C584" s="59">
        <v>9054.0</v>
      </c>
      <c r="D584" s="49">
        <v>43727.0</v>
      </c>
      <c r="E584" s="4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 t="s">
        <v>973</v>
      </c>
      <c r="B585" s="9" t="s">
        <v>1398</v>
      </c>
      <c r="C585" s="59">
        <v>15599.0</v>
      </c>
      <c r="D585" s="49">
        <v>43727.0</v>
      </c>
      <c r="E585" s="4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 t="s">
        <v>272</v>
      </c>
      <c r="B586" s="9" t="s">
        <v>1391</v>
      </c>
      <c r="C586" s="59">
        <v>16959.0</v>
      </c>
      <c r="D586" s="49">
        <v>43729.0</v>
      </c>
      <c r="E586" s="4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 t="s">
        <v>233</v>
      </c>
      <c r="B587" s="9" t="s">
        <v>1391</v>
      </c>
      <c r="C587" s="59">
        <v>10288.0</v>
      </c>
      <c r="D587" s="49">
        <v>43730.0</v>
      </c>
      <c r="E587" s="4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 t="s">
        <v>1203</v>
      </c>
      <c r="B588" s="9" t="s">
        <v>1417</v>
      </c>
      <c r="C588" s="59">
        <v>8194.0</v>
      </c>
      <c r="D588" s="49">
        <v>43730.0</v>
      </c>
      <c r="E588" s="4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 t="s">
        <v>1516</v>
      </c>
      <c r="B589" s="9" t="s">
        <v>1396</v>
      </c>
      <c r="C589" s="59">
        <v>9865.0</v>
      </c>
      <c r="D589" s="49">
        <v>43731.0</v>
      </c>
      <c r="E589" s="4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 t="s">
        <v>1517</v>
      </c>
      <c r="B590" s="9" t="s">
        <v>1396</v>
      </c>
      <c r="C590" s="59">
        <v>7655.0</v>
      </c>
      <c r="D590" s="49">
        <v>43731.0</v>
      </c>
      <c r="E590" s="4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 t="s">
        <v>251</v>
      </c>
      <c r="B591" s="9" t="s">
        <v>1398</v>
      </c>
      <c r="C591" s="59">
        <v>5384.0</v>
      </c>
      <c r="D591" s="49">
        <v>43731.0</v>
      </c>
      <c r="E591" s="4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 t="s">
        <v>1324</v>
      </c>
      <c r="B592" s="9" t="s">
        <v>1398</v>
      </c>
      <c r="C592" s="59">
        <v>7524.0</v>
      </c>
      <c r="D592" s="49">
        <v>43731.0</v>
      </c>
      <c r="E592" s="4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 t="s">
        <v>1346</v>
      </c>
      <c r="B593" s="9" t="s">
        <v>1391</v>
      </c>
      <c r="C593" s="59">
        <v>13171.0</v>
      </c>
      <c r="D593" s="49">
        <v>43732.0</v>
      </c>
      <c r="E593" s="4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 t="s">
        <v>991</v>
      </c>
      <c r="B594" s="9" t="s">
        <v>1408</v>
      </c>
      <c r="C594" s="59">
        <v>16786.0</v>
      </c>
      <c r="D594" s="49">
        <v>43734.0</v>
      </c>
      <c r="E594" s="4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 t="s">
        <v>1023</v>
      </c>
      <c r="B595" s="9" t="s">
        <v>1417</v>
      </c>
      <c r="C595" s="59">
        <v>12135.0</v>
      </c>
      <c r="D595" s="49">
        <v>43735.0</v>
      </c>
      <c r="E595" s="4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 t="s">
        <v>1287</v>
      </c>
      <c r="B596" s="9" t="s">
        <v>1398</v>
      </c>
      <c r="C596" s="59">
        <v>15418.0</v>
      </c>
      <c r="D596" s="49">
        <v>43736.0</v>
      </c>
      <c r="E596" s="4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 t="s">
        <v>274</v>
      </c>
      <c r="B597" s="9" t="s">
        <v>1398</v>
      </c>
      <c r="C597" s="59">
        <v>15924.0</v>
      </c>
      <c r="D597" s="49">
        <v>43737.0</v>
      </c>
      <c r="E597" s="4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 t="s">
        <v>1266</v>
      </c>
      <c r="B598" s="9" t="s">
        <v>1391</v>
      </c>
      <c r="C598" s="59">
        <v>7373.0</v>
      </c>
      <c r="D598" s="49">
        <v>43738.0</v>
      </c>
      <c r="E598" s="4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 t="s">
        <v>242</v>
      </c>
      <c r="B599" s="9" t="s">
        <v>1408</v>
      </c>
      <c r="C599" s="59">
        <v>13084.0</v>
      </c>
      <c r="D599" s="49">
        <v>43738.0</v>
      </c>
      <c r="E599" s="4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 t="s">
        <v>1518</v>
      </c>
      <c r="B600" s="9" t="s">
        <v>1391</v>
      </c>
      <c r="C600" s="59">
        <v>12054.0</v>
      </c>
      <c r="D600" s="49">
        <v>43739.0</v>
      </c>
      <c r="E600" s="4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 t="s">
        <v>1298</v>
      </c>
      <c r="B601" s="9" t="s">
        <v>1398</v>
      </c>
      <c r="C601" s="59">
        <v>11621.0</v>
      </c>
      <c r="D601" s="49">
        <v>43739.0</v>
      </c>
      <c r="E601" s="4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 t="s">
        <v>1224</v>
      </c>
      <c r="B602" s="9" t="s">
        <v>1391</v>
      </c>
      <c r="C602" s="59">
        <v>7895.0</v>
      </c>
      <c r="D602" s="49">
        <v>43740.0</v>
      </c>
      <c r="E602" s="4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 t="s">
        <v>264</v>
      </c>
      <c r="B603" s="9" t="s">
        <v>1391</v>
      </c>
      <c r="C603" s="59">
        <v>7723.0</v>
      </c>
      <c r="D603" s="49">
        <v>43740.0</v>
      </c>
      <c r="E603" s="4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 t="s">
        <v>1191</v>
      </c>
      <c r="B604" s="9" t="s">
        <v>1391</v>
      </c>
      <c r="C604" s="59">
        <v>13655.0</v>
      </c>
      <c r="D604" s="49">
        <v>43740.0</v>
      </c>
      <c r="E604" s="4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 t="s">
        <v>268</v>
      </c>
      <c r="B605" s="9" t="s">
        <v>1398</v>
      </c>
      <c r="C605" s="59">
        <v>14977.0</v>
      </c>
      <c r="D605" s="49">
        <v>43741.0</v>
      </c>
      <c r="E605" s="4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 t="s">
        <v>261</v>
      </c>
      <c r="B606" s="9" t="s">
        <v>1391</v>
      </c>
      <c r="C606" s="59">
        <v>11520.0</v>
      </c>
      <c r="D606" s="49">
        <v>43742.0</v>
      </c>
      <c r="E606" s="4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 t="s">
        <v>979</v>
      </c>
      <c r="B607" s="9" t="s">
        <v>1391</v>
      </c>
      <c r="C607" s="59">
        <v>12924.0</v>
      </c>
      <c r="D607" s="49">
        <v>43742.0</v>
      </c>
      <c r="E607" s="4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 t="s">
        <v>1519</v>
      </c>
      <c r="B608" s="9" t="s">
        <v>1391</v>
      </c>
      <c r="C608" s="59">
        <v>12998.0</v>
      </c>
      <c r="D608" s="49">
        <v>43743.0</v>
      </c>
      <c r="E608" s="4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 t="s">
        <v>1520</v>
      </c>
      <c r="B609" s="9" t="s">
        <v>1396</v>
      </c>
      <c r="C609" s="59">
        <v>6821.0</v>
      </c>
      <c r="D609" s="49">
        <v>43743.0</v>
      </c>
      <c r="E609" s="4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 t="s">
        <v>1071</v>
      </c>
      <c r="B610" s="9" t="s">
        <v>1408</v>
      </c>
      <c r="C610" s="59">
        <v>14937.0</v>
      </c>
      <c r="D610" s="49">
        <v>43743.0</v>
      </c>
      <c r="E610" s="4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 t="s">
        <v>1218</v>
      </c>
      <c r="B611" s="9" t="s">
        <v>1391</v>
      </c>
      <c r="C611" s="59">
        <v>7888.0</v>
      </c>
      <c r="D611" s="49">
        <v>43744.0</v>
      </c>
      <c r="E611" s="4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 t="s">
        <v>292</v>
      </c>
      <c r="B612" s="9" t="s">
        <v>1408</v>
      </c>
      <c r="C612" s="59">
        <v>15188.0</v>
      </c>
      <c r="D612" s="49">
        <v>43744.0</v>
      </c>
      <c r="E612" s="4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 t="s">
        <v>1249</v>
      </c>
      <c r="B613" s="9" t="s">
        <v>1398</v>
      </c>
      <c r="C613" s="59">
        <v>15212.0</v>
      </c>
      <c r="D613" s="49">
        <v>43745.0</v>
      </c>
      <c r="E613" s="4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 t="s">
        <v>1521</v>
      </c>
      <c r="B614" s="9" t="s">
        <v>1391</v>
      </c>
      <c r="C614" s="59">
        <v>13523.0</v>
      </c>
      <c r="D614" s="49">
        <v>43746.0</v>
      </c>
      <c r="E614" s="4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 t="s">
        <v>990</v>
      </c>
      <c r="B615" s="9" t="s">
        <v>1391</v>
      </c>
      <c r="C615" s="59">
        <v>15086.0</v>
      </c>
      <c r="D615" s="49">
        <v>43746.0</v>
      </c>
      <c r="E615" s="4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 t="s">
        <v>1083</v>
      </c>
      <c r="B616" s="9" t="s">
        <v>1394</v>
      </c>
      <c r="C616" s="59">
        <v>10773.0</v>
      </c>
      <c r="D616" s="49">
        <v>43746.0</v>
      </c>
      <c r="E616" s="4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 t="s">
        <v>1360</v>
      </c>
      <c r="B617" s="9" t="s">
        <v>1396</v>
      </c>
      <c r="C617" s="59">
        <v>13804.0</v>
      </c>
      <c r="D617" s="49">
        <v>43746.0</v>
      </c>
      <c r="E617" s="4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 t="s">
        <v>1268</v>
      </c>
      <c r="B618" s="9" t="s">
        <v>1408</v>
      </c>
      <c r="C618" s="59">
        <v>10339.0</v>
      </c>
      <c r="D618" s="49">
        <v>43746.0</v>
      </c>
      <c r="E618" s="4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 t="s">
        <v>1024</v>
      </c>
      <c r="B619" s="9" t="s">
        <v>1408</v>
      </c>
      <c r="C619" s="59">
        <v>7833.0</v>
      </c>
      <c r="D619" s="49">
        <v>43746.0</v>
      </c>
      <c r="E619" s="4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 t="s">
        <v>235</v>
      </c>
      <c r="B620" s="9" t="s">
        <v>1398</v>
      </c>
      <c r="C620" s="59">
        <v>8324.0</v>
      </c>
      <c r="D620" s="49">
        <v>43747.0</v>
      </c>
      <c r="E620" s="4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 t="s">
        <v>1522</v>
      </c>
      <c r="B621" s="9" t="s">
        <v>1394</v>
      </c>
      <c r="C621" s="59">
        <v>5418.0</v>
      </c>
      <c r="D621" s="49">
        <v>43748.0</v>
      </c>
      <c r="E621" s="4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 t="s">
        <v>1179</v>
      </c>
      <c r="B622" s="9" t="s">
        <v>1391</v>
      </c>
      <c r="C622" s="59">
        <v>8441.0</v>
      </c>
      <c r="D622" s="49">
        <v>43749.0</v>
      </c>
      <c r="E622" s="4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 t="s">
        <v>1280</v>
      </c>
      <c r="B623" s="9" t="s">
        <v>1394</v>
      </c>
      <c r="C623" s="59">
        <v>11573.0</v>
      </c>
      <c r="D623" s="49">
        <v>43749.0</v>
      </c>
      <c r="E623" s="4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 t="s">
        <v>1156</v>
      </c>
      <c r="B624" s="9" t="s">
        <v>1396</v>
      </c>
      <c r="C624" s="59">
        <v>16798.0</v>
      </c>
      <c r="D624" s="49">
        <v>43749.0</v>
      </c>
      <c r="E624" s="4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63" t="s">
        <v>1523</v>
      </c>
      <c r="B625" s="9" t="s">
        <v>1408</v>
      </c>
      <c r="C625" s="59">
        <v>6218.0</v>
      </c>
      <c r="D625" s="49">
        <v>43749.0</v>
      </c>
      <c r="E625" s="4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 t="s">
        <v>952</v>
      </c>
      <c r="B626" s="9" t="s">
        <v>1398</v>
      </c>
      <c r="C626" s="59">
        <v>11359.0</v>
      </c>
      <c r="D626" s="49">
        <v>43749.0</v>
      </c>
      <c r="E626" s="4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 t="s">
        <v>1051</v>
      </c>
      <c r="B627" s="9" t="s">
        <v>1394</v>
      </c>
      <c r="C627" s="59">
        <v>11384.0</v>
      </c>
      <c r="D627" s="49">
        <v>43750.0</v>
      </c>
      <c r="E627" s="4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 t="s">
        <v>183</v>
      </c>
      <c r="B628" s="9" t="s">
        <v>1408</v>
      </c>
      <c r="C628" s="59">
        <v>7991.0</v>
      </c>
      <c r="D628" s="49">
        <v>43751.0</v>
      </c>
      <c r="E628" s="4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 t="s">
        <v>1277</v>
      </c>
      <c r="B629" s="9" t="s">
        <v>1394</v>
      </c>
      <c r="C629" s="59">
        <v>8826.0</v>
      </c>
      <c r="D629" s="49">
        <v>43752.0</v>
      </c>
      <c r="E629" s="4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 t="s">
        <v>1524</v>
      </c>
      <c r="B630" s="9" t="s">
        <v>1408</v>
      </c>
      <c r="C630" s="59">
        <v>7316.0</v>
      </c>
      <c r="D630" s="49">
        <v>43752.0</v>
      </c>
      <c r="E630" s="4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 t="s">
        <v>1000</v>
      </c>
      <c r="B631" s="9" t="s">
        <v>1394</v>
      </c>
      <c r="C631" s="59">
        <v>11646.0</v>
      </c>
      <c r="D631" s="49">
        <v>43753.0</v>
      </c>
      <c r="E631" s="4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 t="s">
        <v>1351</v>
      </c>
      <c r="B632" s="9" t="s">
        <v>1391</v>
      </c>
      <c r="C632" s="59">
        <v>12209.0</v>
      </c>
      <c r="D632" s="49">
        <v>43754.0</v>
      </c>
      <c r="E632" s="4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 t="s">
        <v>1030</v>
      </c>
      <c r="B633" s="9" t="s">
        <v>1391</v>
      </c>
      <c r="C633" s="59">
        <v>7896.0</v>
      </c>
      <c r="D633" s="49">
        <v>43755.0</v>
      </c>
      <c r="E633" s="4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 t="s">
        <v>339</v>
      </c>
      <c r="B634" s="9" t="s">
        <v>1408</v>
      </c>
      <c r="C634" s="59">
        <v>12134.0</v>
      </c>
      <c r="D634" s="49">
        <v>43755.0</v>
      </c>
      <c r="E634" s="4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 t="s">
        <v>226</v>
      </c>
      <c r="B635" s="9" t="s">
        <v>1391</v>
      </c>
      <c r="C635" s="59">
        <v>14110.0</v>
      </c>
      <c r="D635" s="49">
        <v>43756.0</v>
      </c>
      <c r="E635" s="4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 t="s">
        <v>228</v>
      </c>
      <c r="B636" s="9" t="s">
        <v>1408</v>
      </c>
      <c r="C636" s="59">
        <v>12952.0</v>
      </c>
      <c r="D636" s="49">
        <v>43756.0</v>
      </c>
      <c r="E636" s="4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 t="s">
        <v>1281</v>
      </c>
      <c r="B637" s="9" t="s">
        <v>1408</v>
      </c>
      <c r="C637" s="59">
        <v>9711.0</v>
      </c>
      <c r="D637" s="49">
        <v>43756.0</v>
      </c>
      <c r="E637" s="4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 t="s">
        <v>342</v>
      </c>
      <c r="B638" s="9" t="s">
        <v>1398</v>
      </c>
      <c r="C638" s="59">
        <v>11103.0</v>
      </c>
      <c r="D638" s="49">
        <v>43757.0</v>
      </c>
      <c r="E638" s="4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 t="s">
        <v>1099</v>
      </c>
      <c r="B639" s="9" t="s">
        <v>1391</v>
      </c>
      <c r="C639" s="59">
        <v>16489.0</v>
      </c>
      <c r="D639" s="49">
        <v>43758.0</v>
      </c>
      <c r="E639" s="4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 t="s">
        <v>1525</v>
      </c>
      <c r="B640" s="9" t="s">
        <v>1398</v>
      </c>
      <c r="C640" s="59">
        <v>13463.0</v>
      </c>
      <c r="D640" s="49">
        <v>43759.0</v>
      </c>
      <c r="E640" s="4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 t="s">
        <v>1526</v>
      </c>
      <c r="B641" s="9" t="s">
        <v>1391</v>
      </c>
      <c r="C641" s="59">
        <v>16583.0</v>
      </c>
      <c r="D641" s="49">
        <v>43760.0</v>
      </c>
      <c r="E641" s="4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 t="s">
        <v>1527</v>
      </c>
      <c r="B642" s="9" t="s">
        <v>1394</v>
      </c>
      <c r="C642" s="59">
        <v>11213.0</v>
      </c>
      <c r="D642" s="49">
        <v>43760.0</v>
      </c>
      <c r="E642" s="4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 t="s">
        <v>1528</v>
      </c>
      <c r="B643" s="9" t="s">
        <v>1417</v>
      </c>
      <c r="C643" s="59">
        <v>9652.0</v>
      </c>
      <c r="D643" s="49">
        <v>43760.0</v>
      </c>
      <c r="E643" s="4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 t="s">
        <v>1529</v>
      </c>
      <c r="B644" s="9" t="s">
        <v>1417</v>
      </c>
      <c r="C644" s="59">
        <v>16567.0</v>
      </c>
      <c r="D644" s="49">
        <v>43760.0</v>
      </c>
      <c r="E644" s="4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 t="s">
        <v>184</v>
      </c>
      <c r="B645" s="9" t="s">
        <v>1396</v>
      </c>
      <c r="C645" s="59">
        <v>7816.0</v>
      </c>
      <c r="D645" s="49">
        <v>43760.0</v>
      </c>
      <c r="E645" s="4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 t="s">
        <v>1294</v>
      </c>
      <c r="B646" s="9" t="s">
        <v>1394</v>
      </c>
      <c r="C646" s="59">
        <v>14644.0</v>
      </c>
      <c r="D646" s="49">
        <v>43761.0</v>
      </c>
      <c r="E646" s="4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 t="s">
        <v>1185</v>
      </c>
      <c r="B647" s="9" t="s">
        <v>1417</v>
      </c>
      <c r="C647" s="59">
        <v>6298.0</v>
      </c>
      <c r="D647" s="49">
        <v>43761.0</v>
      </c>
      <c r="E647" s="4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 t="s">
        <v>1078</v>
      </c>
      <c r="B648" s="9" t="s">
        <v>1408</v>
      </c>
      <c r="C648" s="59">
        <v>9427.0</v>
      </c>
      <c r="D648" s="49">
        <v>43761.0</v>
      </c>
      <c r="E648" s="4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 t="s">
        <v>1530</v>
      </c>
      <c r="B649" s="9" t="s">
        <v>1391</v>
      </c>
      <c r="C649" s="59">
        <v>10736.0</v>
      </c>
      <c r="D649" s="49">
        <v>43762.0</v>
      </c>
      <c r="E649" s="4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 t="s">
        <v>1321</v>
      </c>
      <c r="B650" s="9" t="s">
        <v>1394</v>
      </c>
      <c r="C650" s="59">
        <v>14259.0</v>
      </c>
      <c r="D650" s="49">
        <v>43762.0</v>
      </c>
      <c r="E650" s="4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 t="s">
        <v>1267</v>
      </c>
      <c r="B651" s="9" t="s">
        <v>1396</v>
      </c>
      <c r="C651" s="59">
        <v>5373.0</v>
      </c>
      <c r="D651" s="49">
        <v>43762.0</v>
      </c>
      <c r="E651" s="4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 t="s">
        <v>1264</v>
      </c>
      <c r="B652" s="9" t="s">
        <v>1408</v>
      </c>
      <c r="C652" s="59">
        <v>9861.0</v>
      </c>
      <c r="D652" s="49">
        <v>43763.0</v>
      </c>
      <c r="E652" s="4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 t="s">
        <v>247</v>
      </c>
      <c r="B653" s="9" t="s">
        <v>1408</v>
      </c>
      <c r="C653" s="59">
        <v>6501.0</v>
      </c>
      <c r="D653" s="49">
        <v>43764.0</v>
      </c>
      <c r="E653" s="4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 t="s">
        <v>359</v>
      </c>
      <c r="B654" s="9" t="s">
        <v>1391</v>
      </c>
      <c r="C654" s="59">
        <v>5806.0</v>
      </c>
      <c r="D654" s="49">
        <v>43765.0</v>
      </c>
      <c r="E654" s="4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 t="s">
        <v>1344</v>
      </c>
      <c r="B655" s="9" t="s">
        <v>1394</v>
      </c>
      <c r="C655" s="59">
        <v>15339.0</v>
      </c>
      <c r="D655" s="49">
        <v>43765.0</v>
      </c>
      <c r="E655" s="4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 t="s">
        <v>374</v>
      </c>
      <c r="B656" s="9" t="s">
        <v>1408</v>
      </c>
      <c r="C656" s="59">
        <v>13226.0</v>
      </c>
      <c r="D656" s="49">
        <v>43765.0</v>
      </c>
      <c r="E656" s="4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 t="s">
        <v>1063</v>
      </c>
      <c r="B657" s="9" t="s">
        <v>1417</v>
      </c>
      <c r="C657" s="59">
        <v>16308.0</v>
      </c>
      <c r="D657" s="49">
        <v>43766.0</v>
      </c>
      <c r="E657" s="4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 t="s">
        <v>375</v>
      </c>
      <c r="B658" s="9" t="s">
        <v>1408</v>
      </c>
      <c r="C658" s="59">
        <v>16810.0</v>
      </c>
      <c r="D658" s="49">
        <v>43766.0</v>
      </c>
      <c r="E658" s="4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 t="s">
        <v>1174</v>
      </c>
      <c r="B659" s="9" t="s">
        <v>1417</v>
      </c>
      <c r="C659" s="59">
        <v>15523.0</v>
      </c>
      <c r="D659" s="49">
        <v>43767.0</v>
      </c>
      <c r="E659" s="4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 t="s">
        <v>975</v>
      </c>
      <c r="B660" s="9" t="s">
        <v>1396</v>
      </c>
      <c r="C660" s="59">
        <v>9605.0</v>
      </c>
      <c r="D660" s="49">
        <v>43767.0</v>
      </c>
      <c r="E660" s="4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 t="s">
        <v>1011</v>
      </c>
      <c r="B661" s="9" t="s">
        <v>1396</v>
      </c>
      <c r="C661" s="59">
        <v>7254.0</v>
      </c>
      <c r="D661" s="49">
        <v>43767.0</v>
      </c>
      <c r="E661" s="4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 t="s">
        <v>318</v>
      </c>
      <c r="B662" s="9" t="s">
        <v>1396</v>
      </c>
      <c r="C662" s="59">
        <v>7827.0</v>
      </c>
      <c r="D662" s="49">
        <v>43767.0</v>
      </c>
      <c r="E662" s="4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 t="s">
        <v>1039</v>
      </c>
      <c r="B663" s="9" t="s">
        <v>1408</v>
      </c>
      <c r="C663" s="59">
        <v>10026.0</v>
      </c>
      <c r="D663" s="49">
        <v>43767.0</v>
      </c>
      <c r="E663" s="4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 t="s">
        <v>1531</v>
      </c>
      <c r="B664" s="9" t="s">
        <v>1391</v>
      </c>
      <c r="C664" s="59">
        <v>11598.0</v>
      </c>
      <c r="D664" s="49">
        <v>43768.0</v>
      </c>
      <c r="E664" s="4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 t="s">
        <v>1378</v>
      </c>
      <c r="B665" s="9" t="s">
        <v>1391</v>
      </c>
      <c r="C665" s="59">
        <v>10316.0</v>
      </c>
      <c r="D665" s="49">
        <v>43768.0</v>
      </c>
      <c r="E665" s="4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 t="s">
        <v>1339</v>
      </c>
      <c r="B666" s="9" t="s">
        <v>1408</v>
      </c>
      <c r="C666" s="59">
        <v>11413.0</v>
      </c>
      <c r="D666" s="49">
        <v>43768.0</v>
      </c>
      <c r="E666" s="4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 t="s">
        <v>1138</v>
      </c>
      <c r="B667" s="9" t="s">
        <v>1408</v>
      </c>
      <c r="C667" s="59">
        <v>5153.0</v>
      </c>
      <c r="D667" s="49">
        <v>43769.0</v>
      </c>
      <c r="E667" s="4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 t="s">
        <v>314</v>
      </c>
      <c r="B668" s="9" t="s">
        <v>1398</v>
      </c>
      <c r="C668" s="59">
        <v>6676.0</v>
      </c>
      <c r="D668" s="49">
        <v>43769.0</v>
      </c>
      <c r="E668" s="4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 t="s">
        <v>1223</v>
      </c>
      <c r="B669" s="9" t="s">
        <v>1394</v>
      </c>
      <c r="C669" s="59">
        <v>16260.0</v>
      </c>
      <c r="D669" s="49">
        <v>43770.0</v>
      </c>
      <c r="E669" s="4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 t="s">
        <v>1173</v>
      </c>
      <c r="B670" s="9" t="s">
        <v>1396</v>
      </c>
      <c r="C670" s="59">
        <v>16477.0</v>
      </c>
      <c r="D670" s="49">
        <v>43770.0</v>
      </c>
      <c r="E670" s="4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 t="s">
        <v>1144</v>
      </c>
      <c r="B671" s="9" t="s">
        <v>1408</v>
      </c>
      <c r="C671" s="59">
        <v>11569.0</v>
      </c>
      <c r="D671" s="49">
        <v>43770.0</v>
      </c>
      <c r="E671" s="4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 t="s">
        <v>1130</v>
      </c>
      <c r="B672" s="9" t="s">
        <v>1394</v>
      </c>
      <c r="C672" s="59">
        <v>6882.0</v>
      </c>
      <c r="D672" s="49">
        <v>43771.0</v>
      </c>
      <c r="E672" s="4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 t="s">
        <v>1532</v>
      </c>
      <c r="B673" s="9" t="s">
        <v>1394</v>
      </c>
      <c r="C673" s="59">
        <v>12281.0</v>
      </c>
      <c r="D673" s="49">
        <v>43772.0</v>
      </c>
      <c r="E673" s="4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 t="s">
        <v>229</v>
      </c>
      <c r="B674" s="9" t="s">
        <v>1417</v>
      </c>
      <c r="C674" s="59">
        <v>7848.0</v>
      </c>
      <c r="D674" s="49">
        <v>43772.0</v>
      </c>
      <c r="E674" s="4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 t="s">
        <v>209</v>
      </c>
      <c r="B675" s="9" t="s">
        <v>1396</v>
      </c>
      <c r="C675" s="59">
        <v>7038.0</v>
      </c>
      <c r="D675" s="49">
        <v>43773.0</v>
      </c>
      <c r="E675" s="4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 t="s">
        <v>243</v>
      </c>
      <c r="B676" s="9" t="s">
        <v>1396</v>
      </c>
      <c r="C676" s="59">
        <v>13596.0</v>
      </c>
      <c r="D676" s="49">
        <v>43773.0</v>
      </c>
      <c r="E676" s="4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 t="s">
        <v>1239</v>
      </c>
      <c r="B677" s="9" t="s">
        <v>1396</v>
      </c>
      <c r="C677" s="59">
        <v>7198.0</v>
      </c>
      <c r="D677" s="49">
        <v>43773.0</v>
      </c>
      <c r="E677" s="4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 t="s">
        <v>1533</v>
      </c>
      <c r="B678" s="9" t="s">
        <v>1408</v>
      </c>
      <c r="C678" s="59">
        <v>16475.0</v>
      </c>
      <c r="D678" s="49">
        <v>43773.0</v>
      </c>
      <c r="E678" s="4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 t="s">
        <v>284</v>
      </c>
      <c r="B679" s="9" t="s">
        <v>1398</v>
      </c>
      <c r="C679" s="59">
        <v>12728.0</v>
      </c>
      <c r="D679" s="49">
        <v>43773.0</v>
      </c>
      <c r="E679" s="4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 t="s">
        <v>317</v>
      </c>
      <c r="B680" s="9" t="s">
        <v>1394</v>
      </c>
      <c r="C680" s="59">
        <v>15046.0</v>
      </c>
      <c r="D680" s="49">
        <v>43774.0</v>
      </c>
      <c r="E680" s="4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 t="s">
        <v>1136</v>
      </c>
      <c r="B681" s="9" t="s">
        <v>1394</v>
      </c>
      <c r="C681" s="59">
        <v>9475.0</v>
      </c>
      <c r="D681" s="49">
        <v>43774.0</v>
      </c>
      <c r="E681" s="4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 t="s">
        <v>1279</v>
      </c>
      <c r="B682" s="9" t="s">
        <v>1408</v>
      </c>
      <c r="C682" s="59">
        <v>7723.0</v>
      </c>
      <c r="D682" s="49">
        <v>43774.0</v>
      </c>
      <c r="E682" s="4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 t="s">
        <v>1073</v>
      </c>
      <c r="B683" s="9" t="s">
        <v>1398</v>
      </c>
      <c r="C683" s="59">
        <v>8747.0</v>
      </c>
      <c r="D683" s="49">
        <v>43774.0</v>
      </c>
      <c r="E683" s="4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 t="s">
        <v>1276</v>
      </c>
      <c r="B684" s="9" t="s">
        <v>1408</v>
      </c>
      <c r="C684" s="59">
        <v>6370.0</v>
      </c>
      <c r="D684" s="49">
        <v>43775.0</v>
      </c>
      <c r="E684" s="4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 t="s">
        <v>927</v>
      </c>
      <c r="B685" s="9" t="s">
        <v>1391</v>
      </c>
      <c r="C685" s="59">
        <v>9848.0</v>
      </c>
      <c r="D685" s="49">
        <v>43776.0</v>
      </c>
      <c r="E685" s="4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 t="s">
        <v>329</v>
      </c>
      <c r="B686" s="9" t="s">
        <v>1396</v>
      </c>
      <c r="C686" s="59">
        <v>11283.0</v>
      </c>
      <c r="D686" s="49">
        <v>43776.0</v>
      </c>
      <c r="E686" s="4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 t="s">
        <v>998</v>
      </c>
      <c r="B687" s="9" t="s">
        <v>1394</v>
      </c>
      <c r="C687" s="59">
        <v>15309.0</v>
      </c>
      <c r="D687" s="49">
        <v>43778.0</v>
      </c>
      <c r="E687" s="4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 t="s">
        <v>1115</v>
      </c>
      <c r="B688" s="9" t="s">
        <v>1394</v>
      </c>
      <c r="C688" s="59">
        <v>15207.0</v>
      </c>
      <c r="D688" s="49">
        <v>43778.0</v>
      </c>
      <c r="E688" s="4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 t="s">
        <v>1178</v>
      </c>
      <c r="B689" s="9" t="s">
        <v>1396</v>
      </c>
      <c r="C689" s="59">
        <v>11080.0</v>
      </c>
      <c r="D689" s="49">
        <v>43778.0</v>
      </c>
      <c r="E689" s="4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 t="s">
        <v>1014</v>
      </c>
      <c r="B690" s="9" t="s">
        <v>1408</v>
      </c>
      <c r="C690" s="59">
        <v>5385.0</v>
      </c>
      <c r="D690" s="49">
        <v>43778.0</v>
      </c>
      <c r="E690" s="4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 t="s">
        <v>333</v>
      </c>
      <c r="B691" s="9" t="s">
        <v>1391</v>
      </c>
      <c r="C691" s="59">
        <v>6334.0</v>
      </c>
      <c r="D691" s="49">
        <v>43779.0</v>
      </c>
      <c r="E691" s="4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 t="s">
        <v>1314</v>
      </c>
      <c r="B692" s="9" t="s">
        <v>1398</v>
      </c>
      <c r="C692" s="59">
        <v>8326.0</v>
      </c>
      <c r="D692" s="49">
        <v>43779.0</v>
      </c>
      <c r="E692" s="4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 t="s">
        <v>312</v>
      </c>
      <c r="B693" s="9" t="s">
        <v>1396</v>
      </c>
      <c r="C693" s="59">
        <v>5081.0</v>
      </c>
      <c r="D693" s="49">
        <v>43780.0</v>
      </c>
      <c r="E693" s="4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 t="s">
        <v>231</v>
      </c>
      <c r="B694" s="9" t="s">
        <v>1408</v>
      </c>
      <c r="C694" s="59">
        <v>16335.0</v>
      </c>
      <c r="D694" s="49">
        <v>43780.0</v>
      </c>
      <c r="E694" s="4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 t="s">
        <v>1534</v>
      </c>
      <c r="B695" s="9" t="s">
        <v>1408</v>
      </c>
      <c r="C695" s="59">
        <v>14237.0</v>
      </c>
      <c r="D695" s="49">
        <v>43780.0</v>
      </c>
      <c r="E695" s="4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 t="s">
        <v>961</v>
      </c>
      <c r="B696" s="9" t="s">
        <v>1398</v>
      </c>
      <c r="C696" s="59">
        <v>11227.0</v>
      </c>
      <c r="D696" s="49">
        <v>43780.0</v>
      </c>
      <c r="E696" s="4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 t="s">
        <v>1148</v>
      </c>
      <c r="B697" s="9" t="s">
        <v>1394</v>
      </c>
      <c r="C697" s="59">
        <v>9305.0</v>
      </c>
      <c r="D697" s="49">
        <v>43781.0</v>
      </c>
      <c r="E697" s="4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 t="s">
        <v>238</v>
      </c>
      <c r="B698" s="9" t="s">
        <v>1391</v>
      </c>
      <c r="C698" s="59">
        <v>6657.0</v>
      </c>
      <c r="D698" s="49">
        <v>43782.0</v>
      </c>
      <c r="E698" s="4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 t="s">
        <v>1535</v>
      </c>
      <c r="B699" s="9" t="s">
        <v>1417</v>
      </c>
      <c r="C699" s="59">
        <v>14288.0</v>
      </c>
      <c r="D699" s="49">
        <v>43782.0</v>
      </c>
      <c r="E699" s="4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 t="s">
        <v>1536</v>
      </c>
      <c r="B700" s="9" t="s">
        <v>1408</v>
      </c>
      <c r="C700" s="59">
        <v>10155.0</v>
      </c>
      <c r="D700" s="49">
        <v>43782.0</v>
      </c>
      <c r="E700" s="4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 t="s">
        <v>185</v>
      </c>
      <c r="B701" s="9" t="s">
        <v>1391</v>
      </c>
      <c r="C701" s="59">
        <v>12705.0</v>
      </c>
      <c r="D701" s="49">
        <v>43783.0</v>
      </c>
      <c r="E701" s="4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 t="s">
        <v>1284</v>
      </c>
      <c r="B702" s="9" t="s">
        <v>1396</v>
      </c>
      <c r="C702" s="59">
        <v>11909.0</v>
      </c>
      <c r="D702" s="49">
        <v>43783.0</v>
      </c>
      <c r="E702" s="4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 t="s">
        <v>367</v>
      </c>
      <c r="B703" s="9" t="s">
        <v>1394</v>
      </c>
      <c r="C703" s="59">
        <v>7584.0</v>
      </c>
      <c r="D703" s="49">
        <v>43785.0</v>
      </c>
      <c r="E703" s="4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 t="s">
        <v>978</v>
      </c>
      <c r="B704" s="9" t="s">
        <v>1417</v>
      </c>
      <c r="C704" s="59">
        <v>8980.0</v>
      </c>
      <c r="D704" s="49">
        <v>43785.0</v>
      </c>
      <c r="E704" s="4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 t="s">
        <v>281</v>
      </c>
      <c r="B705" s="9" t="s">
        <v>1417</v>
      </c>
      <c r="C705" s="59">
        <v>6016.0</v>
      </c>
      <c r="D705" s="49">
        <v>43785.0</v>
      </c>
      <c r="E705" s="4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 t="s">
        <v>983</v>
      </c>
      <c r="B706" s="9" t="s">
        <v>1408</v>
      </c>
      <c r="C706" s="59">
        <v>12170.0</v>
      </c>
      <c r="D706" s="49">
        <v>43785.0</v>
      </c>
      <c r="E706" s="4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 t="s">
        <v>1145</v>
      </c>
      <c r="B707" s="9" t="s">
        <v>1398</v>
      </c>
      <c r="C707" s="59">
        <v>15751.0</v>
      </c>
      <c r="D707" s="49">
        <v>43785.0</v>
      </c>
      <c r="E707" s="4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 t="s">
        <v>956</v>
      </c>
      <c r="B708" s="9" t="s">
        <v>1408</v>
      </c>
      <c r="C708" s="59">
        <v>8683.0</v>
      </c>
      <c r="D708" s="49">
        <v>43786.0</v>
      </c>
      <c r="E708" s="4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 t="s">
        <v>325</v>
      </c>
      <c r="B709" s="9" t="s">
        <v>1398</v>
      </c>
      <c r="C709" s="59">
        <v>13377.0</v>
      </c>
      <c r="D709" s="49">
        <v>43786.0</v>
      </c>
      <c r="E709" s="4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 t="s">
        <v>323</v>
      </c>
      <c r="B710" s="9" t="s">
        <v>1417</v>
      </c>
      <c r="C710" s="59">
        <v>7275.0</v>
      </c>
      <c r="D710" s="49">
        <v>43787.0</v>
      </c>
      <c r="E710" s="4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 t="s">
        <v>1147</v>
      </c>
      <c r="B711" s="9" t="s">
        <v>1398</v>
      </c>
      <c r="C711" s="59">
        <v>9537.0</v>
      </c>
      <c r="D711" s="49">
        <v>43787.0</v>
      </c>
      <c r="E711" s="4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 t="s">
        <v>1258</v>
      </c>
      <c r="B712" s="9" t="s">
        <v>1398</v>
      </c>
      <c r="C712" s="59">
        <v>15435.0</v>
      </c>
      <c r="D712" s="49">
        <v>43787.0</v>
      </c>
      <c r="E712" s="4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 t="s">
        <v>1029</v>
      </c>
      <c r="B713" s="9" t="s">
        <v>1391</v>
      </c>
      <c r="C713" s="59">
        <v>9226.0</v>
      </c>
      <c r="D713" s="49">
        <v>43788.0</v>
      </c>
      <c r="E713" s="4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 t="s">
        <v>959</v>
      </c>
      <c r="B714" s="9" t="s">
        <v>1408</v>
      </c>
      <c r="C714" s="59">
        <v>10349.0</v>
      </c>
      <c r="D714" s="49">
        <v>43788.0</v>
      </c>
      <c r="E714" s="4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 t="s">
        <v>971</v>
      </c>
      <c r="B715" s="9" t="s">
        <v>1391</v>
      </c>
      <c r="C715" s="59">
        <v>5978.0</v>
      </c>
      <c r="D715" s="49">
        <v>43789.0</v>
      </c>
      <c r="E715" s="4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 t="s">
        <v>1283</v>
      </c>
      <c r="B716" s="9" t="s">
        <v>1394</v>
      </c>
      <c r="C716" s="59">
        <v>7643.0</v>
      </c>
      <c r="D716" s="49">
        <v>43789.0</v>
      </c>
      <c r="E716" s="4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 t="s">
        <v>1237</v>
      </c>
      <c r="B717" s="9" t="s">
        <v>1408</v>
      </c>
      <c r="C717" s="59">
        <v>15244.0</v>
      </c>
      <c r="D717" s="49">
        <v>43790.0</v>
      </c>
      <c r="E717" s="4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 t="s">
        <v>1285</v>
      </c>
      <c r="B718" s="9" t="s">
        <v>1398</v>
      </c>
      <c r="C718" s="59">
        <v>5186.0</v>
      </c>
      <c r="D718" s="49">
        <v>43790.0</v>
      </c>
      <c r="E718" s="4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 t="s">
        <v>376</v>
      </c>
      <c r="B719" s="9" t="s">
        <v>1391</v>
      </c>
      <c r="C719" s="59">
        <v>9020.0</v>
      </c>
      <c r="D719" s="49">
        <v>43791.0</v>
      </c>
      <c r="E719" s="4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 t="s">
        <v>1269</v>
      </c>
      <c r="B720" s="9" t="s">
        <v>1391</v>
      </c>
      <c r="C720" s="59">
        <v>15802.0</v>
      </c>
      <c r="D720" s="49">
        <v>43791.0</v>
      </c>
      <c r="E720" s="4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 t="s">
        <v>1537</v>
      </c>
      <c r="B721" s="9" t="s">
        <v>1408</v>
      </c>
      <c r="C721" s="59">
        <v>15273.0</v>
      </c>
      <c r="D721" s="49">
        <v>43791.0</v>
      </c>
      <c r="E721" s="4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 t="s">
        <v>319</v>
      </c>
      <c r="B722" s="9" t="s">
        <v>1398</v>
      </c>
      <c r="C722" s="59">
        <v>15294.0</v>
      </c>
      <c r="D722" s="49">
        <v>43792.0</v>
      </c>
      <c r="E722" s="4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 t="s">
        <v>1171</v>
      </c>
      <c r="B723" s="9" t="s">
        <v>1398</v>
      </c>
      <c r="C723" s="59">
        <v>6982.0</v>
      </c>
      <c r="D723" s="49">
        <v>43793.0</v>
      </c>
      <c r="E723" s="4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 t="s">
        <v>1256</v>
      </c>
      <c r="B724" s="9" t="s">
        <v>1408</v>
      </c>
      <c r="C724" s="59">
        <v>5549.0</v>
      </c>
      <c r="D724" s="49">
        <v>43795.0</v>
      </c>
      <c r="E724" s="4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 t="s">
        <v>1002</v>
      </c>
      <c r="B725" s="9" t="s">
        <v>1398</v>
      </c>
      <c r="C725" s="59">
        <v>7689.0</v>
      </c>
      <c r="D725" s="49">
        <v>43795.0</v>
      </c>
      <c r="E725" s="4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 t="s">
        <v>1143</v>
      </c>
      <c r="B726" s="9" t="s">
        <v>1408</v>
      </c>
      <c r="C726" s="59">
        <v>14909.0</v>
      </c>
      <c r="D726" s="49">
        <v>43796.0</v>
      </c>
      <c r="E726" s="4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 t="s">
        <v>1538</v>
      </c>
      <c r="B727" s="9" t="s">
        <v>1391</v>
      </c>
      <c r="C727" s="59">
        <v>8350.0</v>
      </c>
      <c r="D727" s="49">
        <v>43797.0</v>
      </c>
      <c r="E727" s="4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 t="s">
        <v>275</v>
      </c>
      <c r="B728" s="9" t="s">
        <v>1396</v>
      </c>
      <c r="C728" s="59">
        <v>12958.0</v>
      </c>
      <c r="D728" s="49">
        <v>43797.0</v>
      </c>
      <c r="E728" s="4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 t="s">
        <v>1066</v>
      </c>
      <c r="B729" s="9" t="s">
        <v>1408</v>
      </c>
      <c r="C729" s="59">
        <v>8907.0</v>
      </c>
      <c r="D729" s="49">
        <v>43797.0</v>
      </c>
      <c r="E729" s="4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 t="s">
        <v>332</v>
      </c>
      <c r="B730" s="9" t="s">
        <v>1408</v>
      </c>
      <c r="C730" s="59">
        <v>8417.0</v>
      </c>
      <c r="D730" s="49">
        <v>43797.0</v>
      </c>
      <c r="E730" s="4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 t="s">
        <v>1297</v>
      </c>
      <c r="B731" s="9" t="s">
        <v>1391</v>
      </c>
      <c r="C731" s="59">
        <v>15288.0</v>
      </c>
      <c r="D731" s="49">
        <v>43798.0</v>
      </c>
      <c r="E731" s="4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 t="s">
        <v>237</v>
      </c>
      <c r="B732" s="9" t="s">
        <v>1394</v>
      </c>
      <c r="C732" s="59">
        <v>14366.0</v>
      </c>
      <c r="D732" s="49">
        <v>43798.0</v>
      </c>
      <c r="E732" s="4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 t="s">
        <v>1539</v>
      </c>
      <c r="B733" s="9" t="s">
        <v>1394</v>
      </c>
      <c r="C733" s="59">
        <v>15349.0</v>
      </c>
      <c r="D733" s="49">
        <v>43798.0</v>
      </c>
      <c r="E733" s="4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 t="s">
        <v>1135</v>
      </c>
      <c r="B734" s="9" t="s">
        <v>1408</v>
      </c>
      <c r="C734" s="59">
        <v>7285.0</v>
      </c>
      <c r="D734" s="49">
        <v>43798.0</v>
      </c>
      <c r="E734" s="4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63" t="s">
        <v>1540</v>
      </c>
      <c r="B735" s="9" t="s">
        <v>1398</v>
      </c>
      <c r="C735" s="59">
        <v>8977.0</v>
      </c>
      <c r="D735" s="49">
        <v>43798.0</v>
      </c>
      <c r="E735" s="4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 t="s">
        <v>230</v>
      </c>
      <c r="B736" s="9" t="s">
        <v>1408</v>
      </c>
      <c r="C736" s="59">
        <v>13655.0</v>
      </c>
      <c r="D736" s="49">
        <v>43799.0</v>
      </c>
      <c r="E736" s="4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 t="s">
        <v>1152</v>
      </c>
      <c r="B737" s="9" t="s">
        <v>1408</v>
      </c>
      <c r="C737" s="59">
        <v>8997.0</v>
      </c>
      <c r="D737" s="49">
        <v>43799.0</v>
      </c>
      <c r="E737" s="4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 t="s">
        <v>1248</v>
      </c>
      <c r="B738" s="9" t="s">
        <v>1398</v>
      </c>
      <c r="C738" s="59">
        <v>6133.0</v>
      </c>
      <c r="D738" s="49">
        <v>43799.0</v>
      </c>
      <c r="E738" s="4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 t="s">
        <v>1311</v>
      </c>
      <c r="B739" s="9" t="s">
        <v>1417</v>
      </c>
      <c r="C739" s="59">
        <v>12087.0</v>
      </c>
      <c r="D739" s="49">
        <v>43800.0</v>
      </c>
      <c r="E739" s="4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 t="s">
        <v>1133</v>
      </c>
      <c r="B740" s="9" t="s">
        <v>1391</v>
      </c>
      <c r="C740" s="59">
        <v>10884.0</v>
      </c>
      <c r="D740" s="49">
        <v>43801.0</v>
      </c>
      <c r="E740" s="4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 t="s">
        <v>1541</v>
      </c>
      <c r="B741" s="9" t="s">
        <v>1408</v>
      </c>
      <c r="C741" s="59">
        <v>8382.0</v>
      </c>
      <c r="D741" s="49">
        <v>43802.0</v>
      </c>
      <c r="E741" s="4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 t="s">
        <v>1089</v>
      </c>
      <c r="B742" s="9" t="s">
        <v>1391</v>
      </c>
      <c r="C742" s="59">
        <v>12846.0</v>
      </c>
      <c r="D742" s="49">
        <v>43805.0</v>
      </c>
      <c r="E742" s="4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 t="s">
        <v>1542</v>
      </c>
      <c r="B743" s="9" t="s">
        <v>1394</v>
      </c>
      <c r="C743" s="59">
        <v>8932.0</v>
      </c>
      <c r="D743" s="49">
        <v>43805.0</v>
      </c>
      <c r="E743" s="4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 t="s">
        <v>1543</v>
      </c>
      <c r="B744" s="9" t="s">
        <v>1396</v>
      </c>
      <c r="C744" s="59">
        <v>11568.0</v>
      </c>
      <c r="D744" s="49">
        <v>43805.0</v>
      </c>
      <c r="E744" s="4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 t="s">
        <v>346</v>
      </c>
      <c r="B745" s="9" t="s">
        <v>1408</v>
      </c>
      <c r="C745" s="59">
        <v>6438.0</v>
      </c>
      <c r="D745" s="49">
        <v>43805.0</v>
      </c>
      <c r="E745" s="4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 t="s">
        <v>206</v>
      </c>
      <c r="B746" s="9" t="s">
        <v>1398</v>
      </c>
      <c r="C746" s="59">
        <v>8682.0</v>
      </c>
      <c r="D746" s="49">
        <v>43805.0</v>
      </c>
      <c r="E746" s="4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 t="s">
        <v>225</v>
      </c>
      <c r="B747" s="9" t="s">
        <v>1391</v>
      </c>
      <c r="C747" s="59">
        <v>12249.0</v>
      </c>
      <c r="D747" s="49">
        <v>43806.0</v>
      </c>
      <c r="E747" s="4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 t="s">
        <v>1176</v>
      </c>
      <c r="B748" s="9" t="s">
        <v>1408</v>
      </c>
      <c r="C748" s="59">
        <v>16379.0</v>
      </c>
      <c r="D748" s="49">
        <v>43806.0</v>
      </c>
      <c r="E748" s="4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 t="s">
        <v>1062</v>
      </c>
      <c r="B749" s="9" t="s">
        <v>1391</v>
      </c>
      <c r="C749" s="59">
        <v>9407.0</v>
      </c>
      <c r="D749" s="49">
        <v>43807.0</v>
      </c>
      <c r="E749" s="4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 t="s">
        <v>1544</v>
      </c>
      <c r="B750" s="9" t="s">
        <v>1394</v>
      </c>
      <c r="C750" s="59">
        <v>13236.0</v>
      </c>
      <c r="D750" s="49">
        <v>43807.0</v>
      </c>
      <c r="E750" s="4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 t="s">
        <v>1186</v>
      </c>
      <c r="B751" s="9" t="s">
        <v>1408</v>
      </c>
      <c r="C751" s="59">
        <v>5895.0</v>
      </c>
      <c r="D751" s="49">
        <v>43810.0</v>
      </c>
      <c r="E751" s="4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 t="s">
        <v>1118</v>
      </c>
      <c r="B752" s="9" t="s">
        <v>1398</v>
      </c>
      <c r="C752" s="59">
        <v>8448.0</v>
      </c>
      <c r="D752" s="49">
        <v>43810.0</v>
      </c>
      <c r="E752" s="4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63" t="s">
        <v>1545</v>
      </c>
      <c r="B753" s="9" t="s">
        <v>1396</v>
      </c>
      <c r="C753" s="59">
        <v>13856.0</v>
      </c>
      <c r="D753" s="49">
        <v>43811.0</v>
      </c>
      <c r="E753" s="4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 t="s">
        <v>1163</v>
      </c>
      <c r="B754" s="9" t="s">
        <v>1394</v>
      </c>
      <c r="C754" s="59">
        <v>10428.0</v>
      </c>
      <c r="D754" s="49">
        <v>43812.0</v>
      </c>
      <c r="E754" s="4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 t="s">
        <v>1546</v>
      </c>
      <c r="B755" s="9" t="s">
        <v>1393</v>
      </c>
      <c r="C755" s="59">
        <v>12371.0</v>
      </c>
      <c r="D755" s="49">
        <v>43812.0</v>
      </c>
      <c r="E755" s="4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 t="s">
        <v>1082</v>
      </c>
      <c r="B756" s="9" t="s">
        <v>1398</v>
      </c>
      <c r="C756" s="59">
        <v>8278.0</v>
      </c>
      <c r="D756" s="49">
        <v>43812.0</v>
      </c>
      <c r="E756" s="4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 t="s">
        <v>216</v>
      </c>
      <c r="B757" s="9" t="s">
        <v>1391</v>
      </c>
      <c r="C757" s="59">
        <v>12705.0</v>
      </c>
      <c r="D757" s="49">
        <v>43813.0</v>
      </c>
      <c r="E757" s="4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 t="s">
        <v>1244</v>
      </c>
      <c r="B758" s="9" t="s">
        <v>1396</v>
      </c>
      <c r="C758" s="59">
        <v>16178.0</v>
      </c>
      <c r="D758" s="49">
        <v>43813.0</v>
      </c>
      <c r="E758" s="4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63" t="s">
        <v>1547</v>
      </c>
      <c r="B759" s="9" t="s">
        <v>1394</v>
      </c>
      <c r="C759" s="59">
        <v>11078.0</v>
      </c>
      <c r="D759" s="49">
        <v>43814.0</v>
      </c>
      <c r="E759" s="4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 t="s">
        <v>1548</v>
      </c>
      <c r="B760" s="9" t="s">
        <v>1391</v>
      </c>
      <c r="C760" s="59">
        <v>14425.0</v>
      </c>
      <c r="D760" s="49">
        <v>43815.0</v>
      </c>
      <c r="E760" s="4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 t="s">
        <v>1345</v>
      </c>
      <c r="B761" s="9" t="s">
        <v>1391</v>
      </c>
      <c r="C761" s="59">
        <v>10443.0</v>
      </c>
      <c r="D761" s="49">
        <v>43816.0</v>
      </c>
      <c r="E761" s="4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 t="s">
        <v>180</v>
      </c>
      <c r="B762" s="9" t="s">
        <v>1408</v>
      </c>
      <c r="C762" s="59">
        <v>6234.0</v>
      </c>
      <c r="D762" s="49">
        <v>43816.0</v>
      </c>
      <c r="E762" s="4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 t="s">
        <v>203</v>
      </c>
      <c r="B763" s="9" t="s">
        <v>1408</v>
      </c>
      <c r="C763" s="59">
        <v>16687.0</v>
      </c>
      <c r="D763" s="49">
        <v>43816.0</v>
      </c>
      <c r="E763" s="4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 t="s">
        <v>1241</v>
      </c>
      <c r="B764" s="9" t="s">
        <v>1408</v>
      </c>
      <c r="C764" s="59">
        <v>11660.0</v>
      </c>
      <c r="D764" s="49">
        <v>43816.0</v>
      </c>
      <c r="E764" s="4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 t="s">
        <v>1211</v>
      </c>
      <c r="B765" s="9" t="s">
        <v>1391</v>
      </c>
      <c r="C765" s="59">
        <v>5338.0</v>
      </c>
      <c r="D765" s="49">
        <v>43817.0</v>
      </c>
      <c r="E765" s="4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 t="s">
        <v>1059</v>
      </c>
      <c r="B766" s="9" t="s">
        <v>1396</v>
      </c>
      <c r="C766" s="59">
        <v>9199.0</v>
      </c>
      <c r="D766" s="49">
        <v>43817.0</v>
      </c>
      <c r="E766" s="4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 t="s">
        <v>271</v>
      </c>
      <c r="B767" s="9" t="s">
        <v>1396</v>
      </c>
      <c r="C767" s="59">
        <v>14774.0</v>
      </c>
      <c r="D767" s="49">
        <v>43817.0</v>
      </c>
      <c r="E767" s="4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 t="s">
        <v>1356</v>
      </c>
      <c r="B768" s="9" t="s">
        <v>1408</v>
      </c>
      <c r="C768" s="59">
        <v>15820.0</v>
      </c>
      <c r="D768" s="49">
        <v>43818.0</v>
      </c>
      <c r="E768" s="4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 t="s">
        <v>982</v>
      </c>
      <c r="B769" s="9" t="s">
        <v>1394</v>
      </c>
      <c r="C769" s="59">
        <v>14587.0</v>
      </c>
      <c r="D769" s="49">
        <v>43819.0</v>
      </c>
      <c r="E769" s="4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59"/>
      <c r="D770" s="49"/>
      <c r="E770" s="4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59"/>
      <c r="D771" s="49"/>
      <c r="E771" s="4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59"/>
      <c r="D772" s="49"/>
      <c r="E772" s="4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59"/>
      <c r="D773" s="49"/>
      <c r="E773" s="4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59"/>
      <c r="D774" s="49"/>
      <c r="E774" s="4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59"/>
      <c r="D775" s="49"/>
      <c r="E775" s="4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59"/>
      <c r="D776" s="49"/>
      <c r="E776" s="4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59"/>
      <c r="D777" s="49"/>
      <c r="E777" s="4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59"/>
      <c r="D778" s="49"/>
      <c r="E778" s="4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59"/>
      <c r="D779" s="49"/>
      <c r="E779" s="4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59"/>
      <c r="D780" s="49"/>
      <c r="E780" s="4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59"/>
      <c r="D781" s="49"/>
      <c r="E781" s="4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59"/>
      <c r="D782" s="49"/>
      <c r="E782" s="4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59"/>
      <c r="D783" s="49"/>
      <c r="E783" s="4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59"/>
      <c r="D784" s="49"/>
      <c r="E784" s="4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59"/>
      <c r="D785" s="49"/>
      <c r="E785" s="4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59"/>
      <c r="D786" s="49"/>
      <c r="E786" s="4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59"/>
      <c r="D787" s="49"/>
      <c r="E787" s="4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59"/>
      <c r="D788" s="49"/>
      <c r="E788" s="4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59"/>
      <c r="D789" s="49"/>
      <c r="E789" s="4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59"/>
      <c r="D790" s="49"/>
      <c r="E790" s="4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59"/>
      <c r="D791" s="49"/>
      <c r="E791" s="4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59"/>
      <c r="D792" s="49"/>
      <c r="E792" s="4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59"/>
      <c r="D793" s="49"/>
      <c r="E793" s="4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59"/>
      <c r="D794" s="49"/>
      <c r="E794" s="4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59"/>
      <c r="D795" s="49"/>
      <c r="E795" s="4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59"/>
      <c r="D796" s="49"/>
      <c r="E796" s="4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59"/>
      <c r="D797" s="49"/>
      <c r="E797" s="4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59"/>
      <c r="D798" s="49"/>
      <c r="E798" s="4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59"/>
      <c r="D799" s="49"/>
      <c r="E799" s="4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59"/>
      <c r="D800" s="49"/>
      <c r="E800" s="4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59"/>
      <c r="D801" s="49"/>
      <c r="E801" s="4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59"/>
      <c r="D802" s="49"/>
      <c r="E802" s="4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59"/>
      <c r="D803" s="49"/>
      <c r="E803" s="4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59"/>
      <c r="D804" s="49"/>
      <c r="E804" s="4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59"/>
      <c r="D805" s="49"/>
      <c r="E805" s="4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59"/>
      <c r="D806" s="49"/>
      <c r="E806" s="4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59"/>
      <c r="D807" s="49"/>
      <c r="E807" s="4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59"/>
      <c r="D808" s="49"/>
      <c r="E808" s="4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59"/>
      <c r="D809" s="49"/>
      <c r="E809" s="4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59"/>
      <c r="D810" s="49"/>
      <c r="E810" s="4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59"/>
      <c r="D811" s="49"/>
      <c r="E811" s="4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59"/>
      <c r="D812" s="49"/>
      <c r="E812" s="4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59"/>
      <c r="D813" s="49"/>
      <c r="E813" s="4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59"/>
      <c r="D814" s="49"/>
      <c r="E814" s="4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59"/>
      <c r="D815" s="49"/>
      <c r="E815" s="4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59"/>
      <c r="D816" s="49"/>
      <c r="E816" s="4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59"/>
      <c r="D817" s="49"/>
      <c r="E817" s="4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59"/>
      <c r="D818" s="49"/>
      <c r="E818" s="4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59"/>
      <c r="D819" s="49"/>
      <c r="E819" s="4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59"/>
      <c r="D820" s="49"/>
      <c r="E820" s="4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59"/>
      <c r="D821" s="49"/>
      <c r="E821" s="4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59"/>
      <c r="D822" s="49"/>
      <c r="E822" s="4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59"/>
      <c r="D823" s="49"/>
      <c r="E823" s="4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59"/>
      <c r="D824" s="49"/>
      <c r="E824" s="4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59"/>
      <c r="D825" s="49"/>
      <c r="E825" s="4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59"/>
      <c r="D826" s="49"/>
      <c r="E826" s="4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59"/>
      <c r="D827" s="49"/>
      <c r="E827" s="4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59"/>
      <c r="D828" s="49"/>
      <c r="E828" s="4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59"/>
      <c r="D829" s="49"/>
      <c r="E829" s="4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59"/>
      <c r="D830" s="49"/>
      <c r="E830" s="4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59"/>
      <c r="D831" s="49"/>
      <c r="E831" s="4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59"/>
      <c r="D832" s="49"/>
      <c r="E832" s="4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59"/>
      <c r="D833" s="49"/>
      <c r="E833" s="4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59"/>
      <c r="D834" s="49"/>
      <c r="E834" s="4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59"/>
      <c r="D835" s="49"/>
      <c r="E835" s="4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59"/>
      <c r="D836" s="49"/>
      <c r="E836" s="4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59"/>
      <c r="D837" s="49"/>
      <c r="E837" s="4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59"/>
      <c r="D838" s="49"/>
      <c r="E838" s="4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59"/>
      <c r="D839" s="49"/>
      <c r="E839" s="4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59"/>
      <c r="D840" s="49"/>
      <c r="E840" s="4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59"/>
      <c r="D841" s="49"/>
      <c r="E841" s="4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59"/>
      <c r="D842" s="49"/>
      <c r="E842" s="4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59"/>
      <c r="D843" s="49"/>
      <c r="E843" s="4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59"/>
      <c r="D844" s="49"/>
      <c r="E844" s="4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59"/>
      <c r="D845" s="49"/>
      <c r="E845" s="4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59"/>
      <c r="D846" s="49"/>
      <c r="E846" s="4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59"/>
      <c r="D847" s="49"/>
      <c r="E847" s="4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59"/>
      <c r="D848" s="49"/>
      <c r="E848" s="4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59"/>
      <c r="D849" s="49"/>
      <c r="E849" s="4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59"/>
      <c r="D850" s="49"/>
      <c r="E850" s="4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59"/>
      <c r="D851" s="49"/>
      <c r="E851" s="4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59"/>
      <c r="D852" s="49"/>
      <c r="E852" s="4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59"/>
      <c r="D853" s="49"/>
      <c r="E853" s="4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59"/>
      <c r="D854" s="49"/>
      <c r="E854" s="4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59"/>
      <c r="D855" s="49"/>
      <c r="E855" s="4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59"/>
      <c r="D856" s="49"/>
      <c r="E856" s="4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59"/>
      <c r="D857" s="49"/>
      <c r="E857" s="4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59"/>
      <c r="D858" s="49"/>
      <c r="E858" s="4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59"/>
      <c r="D859" s="49"/>
      <c r="E859" s="4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59"/>
      <c r="D860" s="49"/>
      <c r="E860" s="4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59"/>
      <c r="D861" s="49"/>
      <c r="E861" s="4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59"/>
      <c r="D862" s="49"/>
      <c r="E862" s="4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59"/>
      <c r="D863" s="49"/>
      <c r="E863" s="4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59"/>
      <c r="D864" s="49"/>
      <c r="E864" s="4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59"/>
      <c r="D865" s="49"/>
      <c r="E865" s="4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59"/>
      <c r="D866" s="49"/>
      <c r="E866" s="4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59"/>
      <c r="D867" s="49"/>
      <c r="E867" s="4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59"/>
      <c r="D868" s="49"/>
      <c r="E868" s="4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59"/>
      <c r="D869" s="49"/>
      <c r="E869" s="4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59"/>
      <c r="D870" s="49"/>
      <c r="E870" s="4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59"/>
      <c r="D871" s="49"/>
      <c r="E871" s="4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59"/>
      <c r="D872" s="49"/>
      <c r="E872" s="4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59"/>
      <c r="D873" s="49"/>
      <c r="E873" s="4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59"/>
      <c r="D874" s="49"/>
      <c r="E874" s="4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59"/>
      <c r="D875" s="49"/>
      <c r="E875" s="4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59"/>
      <c r="D876" s="49"/>
      <c r="E876" s="4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59"/>
      <c r="D877" s="49"/>
      <c r="E877" s="4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59"/>
      <c r="D878" s="49"/>
      <c r="E878" s="4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59"/>
      <c r="D879" s="49"/>
      <c r="E879" s="4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59"/>
      <c r="D880" s="49"/>
      <c r="E880" s="4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59"/>
      <c r="D881" s="49"/>
      <c r="E881" s="4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59"/>
      <c r="D882" s="49"/>
      <c r="E882" s="4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59"/>
      <c r="D883" s="49"/>
      <c r="E883" s="4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59"/>
      <c r="D884" s="49"/>
      <c r="E884" s="4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59"/>
      <c r="D885" s="49"/>
      <c r="E885" s="4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59"/>
      <c r="D886" s="49"/>
      <c r="E886" s="4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59"/>
      <c r="D887" s="49"/>
      <c r="E887" s="4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59"/>
      <c r="D888" s="49"/>
      <c r="E888" s="4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59"/>
      <c r="D889" s="49"/>
      <c r="E889" s="4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59"/>
      <c r="D890" s="49"/>
      <c r="E890" s="4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59"/>
      <c r="D891" s="49"/>
      <c r="E891" s="4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59"/>
      <c r="D892" s="49"/>
      <c r="E892" s="4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59"/>
      <c r="D893" s="49"/>
      <c r="E893" s="4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59"/>
      <c r="D894" s="49"/>
      <c r="E894" s="4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59"/>
      <c r="D895" s="49"/>
      <c r="E895" s="4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59"/>
      <c r="D896" s="49"/>
      <c r="E896" s="4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59"/>
      <c r="D897" s="49"/>
      <c r="E897" s="4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59"/>
      <c r="D898" s="49"/>
      <c r="E898" s="4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59"/>
      <c r="D899" s="49"/>
      <c r="E899" s="4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59"/>
      <c r="D900" s="49"/>
      <c r="E900" s="4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59"/>
      <c r="D901" s="49"/>
      <c r="E901" s="4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59"/>
      <c r="D902" s="49"/>
      <c r="E902" s="4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59"/>
      <c r="D903" s="49"/>
      <c r="E903" s="4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59"/>
      <c r="D904" s="49"/>
      <c r="E904" s="4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59"/>
      <c r="D905" s="49"/>
      <c r="E905" s="4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59"/>
      <c r="D906" s="49"/>
      <c r="E906" s="4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59"/>
      <c r="D907" s="49"/>
      <c r="E907" s="4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59"/>
      <c r="D908" s="49"/>
      <c r="E908" s="4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59"/>
      <c r="D909" s="49"/>
      <c r="E909" s="4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59"/>
      <c r="D910" s="49"/>
      <c r="E910" s="4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59"/>
      <c r="D911" s="49"/>
      <c r="E911" s="4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59"/>
      <c r="D912" s="49"/>
      <c r="E912" s="4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59"/>
      <c r="D913" s="49"/>
      <c r="E913" s="4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59"/>
      <c r="D914" s="49"/>
      <c r="E914" s="4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59"/>
      <c r="D915" s="49"/>
      <c r="E915" s="4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59"/>
      <c r="D916" s="49"/>
      <c r="E916" s="4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59"/>
      <c r="D917" s="49"/>
      <c r="E917" s="4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59"/>
      <c r="D918" s="49"/>
      <c r="E918" s="4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59"/>
      <c r="D919" s="49"/>
      <c r="E919" s="4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59"/>
      <c r="D920" s="49"/>
      <c r="E920" s="4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59"/>
      <c r="D921" s="49"/>
      <c r="E921" s="4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59"/>
      <c r="D922" s="49"/>
      <c r="E922" s="4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59"/>
      <c r="D923" s="49"/>
      <c r="E923" s="4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59"/>
      <c r="D924" s="49"/>
      <c r="E924" s="4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59"/>
      <c r="D925" s="49"/>
      <c r="E925" s="4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59"/>
      <c r="D926" s="49"/>
      <c r="E926" s="4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59"/>
      <c r="D927" s="49"/>
      <c r="E927" s="4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59"/>
      <c r="D928" s="49"/>
      <c r="E928" s="4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59"/>
      <c r="D929" s="49"/>
      <c r="E929" s="4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59"/>
      <c r="D930" s="49"/>
      <c r="E930" s="4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59"/>
      <c r="D931" s="49"/>
      <c r="E931" s="4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59"/>
      <c r="D932" s="49"/>
      <c r="E932" s="4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59"/>
      <c r="D933" s="49"/>
      <c r="E933" s="4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59"/>
      <c r="D934" s="49"/>
      <c r="E934" s="4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59"/>
      <c r="D935" s="49"/>
      <c r="E935" s="4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59"/>
      <c r="D936" s="49"/>
      <c r="E936" s="4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59"/>
      <c r="D937" s="49"/>
      <c r="E937" s="4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59"/>
      <c r="D938" s="49"/>
      <c r="E938" s="4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59"/>
      <c r="D939" s="49"/>
      <c r="E939" s="4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59"/>
      <c r="D940" s="49"/>
      <c r="E940" s="4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59"/>
      <c r="D941" s="49"/>
      <c r="E941" s="4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59"/>
      <c r="D942" s="49"/>
      <c r="E942" s="4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59"/>
      <c r="D943" s="49"/>
      <c r="E943" s="4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59"/>
      <c r="D944" s="49"/>
      <c r="E944" s="4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59"/>
      <c r="D945" s="49"/>
      <c r="E945" s="4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59"/>
      <c r="D946" s="49"/>
      <c r="E946" s="4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59"/>
      <c r="D947" s="49"/>
      <c r="E947" s="4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59"/>
      <c r="D948" s="49"/>
      <c r="E948" s="4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59"/>
      <c r="D949" s="49"/>
      <c r="E949" s="4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59"/>
      <c r="D950" s="49"/>
      <c r="E950" s="4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59"/>
      <c r="D951" s="49"/>
      <c r="E951" s="4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59"/>
      <c r="D952" s="49"/>
      <c r="E952" s="4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59"/>
      <c r="D953" s="49"/>
      <c r="E953" s="4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59"/>
      <c r="D954" s="49"/>
      <c r="E954" s="4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59"/>
      <c r="D955" s="49"/>
      <c r="E955" s="4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59"/>
      <c r="D956" s="49"/>
      <c r="E956" s="4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59"/>
      <c r="D957" s="49"/>
      <c r="E957" s="4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59"/>
      <c r="D958" s="49"/>
      <c r="E958" s="4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59"/>
      <c r="D959" s="49"/>
      <c r="E959" s="4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59"/>
      <c r="D960" s="49"/>
      <c r="E960" s="4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59"/>
      <c r="D961" s="49"/>
      <c r="E961" s="4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59"/>
      <c r="D962" s="49"/>
      <c r="E962" s="4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59"/>
      <c r="D963" s="49"/>
      <c r="E963" s="4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59"/>
      <c r="D964" s="49"/>
      <c r="E964" s="4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59"/>
      <c r="D965" s="49"/>
      <c r="E965" s="4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59"/>
      <c r="D966" s="49"/>
      <c r="E966" s="4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59"/>
      <c r="D967" s="49"/>
      <c r="E967" s="4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59"/>
      <c r="D968" s="49"/>
      <c r="E968" s="4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59"/>
      <c r="D969" s="49"/>
      <c r="E969" s="4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59"/>
      <c r="D970" s="49"/>
      <c r="E970" s="4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59"/>
      <c r="D971" s="49"/>
      <c r="E971" s="4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59"/>
      <c r="D972" s="49"/>
      <c r="E972" s="4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59"/>
      <c r="D973" s="49"/>
      <c r="E973" s="4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59"/>
      <c r="D974" s="49"/>
      <c r="E974" s="4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59"/>
      <c r="D975" s="49"/>
      <c r="E975" s="4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59"/>
      <c r="D976" s="49"/>
      <c r="E976" s="4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59"/>
      <c r="D977" s="49"/>
      <c r="E977" s="4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59"/>
      <c r="D978" s="49"/>
      <c r="E978" s="4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59"/>
      <c r="D979" s="49"/>
      <c r="E979" s="4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59"/>
      <c r="D980" s="49"/>
      <c r="E980" s="4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59"/>
      <c r="D981" s="49"/>
      <c r="E981" s="4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59"/>
      <c r="D982" s="49"/>
      <c r="E982" s="4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59"/>
      <c r="D983" s="49"/>
      <c r="E983" s="4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59"/>
      <c r="D984" s="49"/>
      <c r="E984" s="4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59"/>
      <c r="D985" s="49"/>
      <c r="E985" s="4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59"/>
      <c r="D986" s="49"/>
      <c r="E986" s="4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59"/>
      <c r="D987" s="49"/>
      <c r="E987" s="4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59"/>
      <c r="D988" s="49"/>
      <c r="E988" s="4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59"/>
      <c r="D989" s="49"/>
      <c r="E989" s="4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59"/>
      <c r="D990" s="49"/>
      <c r="E990" s="4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59"/>
      <c r="D991" s="49"/>
      <c r="E991" s="4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59"/>
      <c r="D992" s="49"/>
      <c r="E992" s="4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59"/>
      <c r="D993" s="49"/>
      <c r="E993" s="4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59"/>
      <c r="D994" s="49"/>
      <c r="E994" s="4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59"/>
      <c r="D995" s="49"/>
      <c r="E995" s="4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59"/>
      <c r="D996" s="49"/>
      <c r="E996" s="4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59"/>
      <c r="D997" s="49"/>
      <c r="E997" s="4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59"/>
      <c r="D998" s="49"/>
      <c r="E998" s="4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59"/>
      <c r="D999" s="49"/>
      <c r="E999" s="4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59"/>
      <c r="D1000" s="49"/>
      <c r="E1000" s="4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75"/>
  <cols>
    <col customWidth="1" min="1" max="1" width="17.43"/>
    <col customWidth="1" min="2" max="3" width="11.14"/>
    <col customWidth="1" min="4" max="4" width="7.71"/>
    <col customWidth="1" min="5" max="5" width="12.14"/>
    <col customWidth="1" min="6" max="10" width="13.14"/>
    <col customWidth="1" min="11" max="12" width="9.14"/>
    <col customWidth="1" min="13" max="13" width="18.57"/>
    <col customWidth="1" min="14" max="14" width="11.86"/>
    <col customWidth="1" min="15" max="15" width="11.71"/>
    <col customWidth="1" min="16" max="16" width="17.43"/>
    <col customWidth="1" min="17" max="17" width="9.14"/>
    <col customWidth="1" min="18" max="18" width="17.57"/>
    <col customWidth="1" min="19" max="20" width="11.86"/>
    <col customWidth="1" min="21" max="26" width="9.14"/>
  </cols>
  <sheetData>
    <row r="1">
      <c r="A1" s="64" t="s">
        <v>1549</v>
      </c>
      <c r="B1" s="65" t="s">
        <v>1550</v>
      </c>
      <c r="C1" s="65"/>
      <c r="D1" s="9"/>
      <c r="E1" s="66"/>
      <c r="F1" s="67" t="s">
        <v>1551</v>
      </c>
      <c r="G1" s="67" t="s">
        <v>1552</v>
      </c>
      <c r="H1" s="67" t="s">
        <v>1553</v>
      </c>
      <c r="I1" s="67" t="s">
        <v>1554</v>
      </c>
      <c r="J1" s="67" t="s">
        <v>1555</v>
      </c>
      <c r="K1" s="9"/>
      <c r="L1" s="9"/>
      <c r="M1" s="24" t="s">
        <v>903</v>
      </c>
      <c r="N1" s="24" t="s">
        <v>176</v>
      </c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64" t="s">
        <v>1556</v>
      </c>
      <c r="B2" s="65" t="s">
        <v>1551</v>
      </c>
      <c r="C2" s="65"/>
      <c r="D2" s="9"/>
      <c r="E2" s="68" t="s">
        <v>1557</v>
      </c>
      <c r="F2" s="69">
        <v>74880.0</v>
      </c>
      <c r="G2" s="69">
        <v>48620.0</v>
      </c>
      <c r="H2" s="69">
        <v>65377.0</v>
      </c>
      <c r="I2" s="69">
        <v>61334.0</v>
      </c>
      <c r="J2" s="70">
        <f t="shared" ref="J2:J13" si="1">SUM(F2:I2)</f>
        <v>250211</v>
      </c>
      <c r="K2" s="9"/>
      <c r="L2" s="9"/>
      <c r="M2" s="9" t="s">
        <v>200</v>
      </c>
      <c r="N2" s="22">
        <v>4.47006117E8</v>
      </c>
      <c r="O2" s="22"/>
      <c r="P2" s="22">
        <v>5.60005255E8</v>
      </c>
      <c r="Q2" s="59"/>
      <c r="R2" s="59"/>
      <c r="S2" s="22">
        <v>1.56001792E8</v>
      </c>
      <c r="T2" s="22"/>
      <c r="U2" s="9"/>
      <c r="V2" s="9"/>
      <c r="W2" s="9"/>
      <c r="X2" s="9"/>
      <c r="Y2" s="9"/>
      <c r="Z2" s="9"/>
    </row>
    <row r="3">
      <c r="A3" s="9"/>
      <c r="B3" s="9"/>
      <c r="C3" s="9"/>
      <c r="D3" s="9"/>
      <c r="E3" s="68" t="s">
        <v>1558</v>
      </c>
      <c r="F3" s="69">
        <v>87607.0</v>
      </c>
      <c r="G3" s="69">
        <v>35607.0</v>
      </c>
      <c r="H3" s="69">
        <v>64909.0</v>
      </c>
      <c r="I3" s="69">
        <v>33995.0</v>
      </c>
      <c r="J3" s="70">
        <f t="shared" si="1"/>
        <v>222118</v>
      </c>
      <c r="K3" s="9"/>
      <c r="L3" s="9"/>
      <c r="M3" s="9" t="s">
        <v>201</v>
      </c>
      <c r="N3" s="22">
        <v>9.3700991E8</v>
      </c>
      <c r="O3" s="22"/>
      <c r="P3" s="59"/>
      <c r="Q3" s="9"/>
      <c r="R3" s="59"/>
      <c r="S3" s="22">
        <v>8.57003556E8</v>
      </c>
      <c r="T3" s="22"/>
      <c r="U3" s="9"/>
      <c r="V3" s="9"/>
      <c r="W3" s="9"/>
      <c r="X3" s="9"/>
      <c r="Y3" s="9"/>
      <c r="Z3" s="9"/>
    </row>
    <row r="4">
      <c r="A4" s="64" t="s">
        <v>1559</v>
      </c>
      <c r="B4" s="59">
        <f>MATCH(B1,E:E,0)</f>
        <v>6</v>
      </c>
      <c r="C4" s="59"/>
      <c r="D4" s="9"/>
      <c r="E4" s="68" t="s">
        <v>1560</v>
      </c>
      <c r="F4" s="69">
        <v>82394.0</v>
      </c>
      <c r="G4" s="69">
        <v>43654.0</v>
      </c>
      <c r="H4" s="69">
        <v>55445.0</v>
      </c>
      <c r="I4" s="69">
        <v>69056.0</v>
      </c>
      <c r="J4" s="70">
        <f t="shared" si="1"/>
        <v>250549</v>
      </c>
      <c r="K4" s="9"/>
      <c r="L4" s="9"/>
      <c r="M4" s="9" t="s">
        <v>1561</v>
      </c>
      <c r="N4" s="22">
        <v>7.25000913E8</v>
      </c>
      <c r="O4" s="22"/>
      <c r="P4" s="59"/>
      <c r="Q4" s="59"/>
      <c r="R4" s="59"/>
      <c r="S4" s="22">
        <v>4.90001782E8</v>
      </c>
      <c r="T4" s="22"/>
      <c r="U4" s="9"/>
      <c r="V4" s="9"/>
      <c r="W4" s="9"/>
      <c r="X4" s="9"/>
      <c r="Y4" s="9"/>
      <c r="Z4" s="9"/>
    </row>
    <row r="5">
      <c r="A5" s="64" t="s">
        <v>1562</v>
      </c>
      <c r="B5" s="59">
        <f>MATCH(B2,E1:J1,0)</f>
        <v>2</v>
      </c>
      <c r="C5" s="59"/>
      <c r="D5" s="9"/>
      <c r="E5" s="68" t="s">
        <v>1563</v>
      </c>
      <c r="F5" s="69">
        <v>65169.0</v>
      </c>
      <c r="G5" s="69">
        <v>63258.0</v>
      </c>
      <c r="H5" s="69">
        <v>59345.0</v>
      </c>
      <c r="I5" s="69">
        <v>14404.0</v>
      </c>
      <c r="J5" s="70">
        <f t="shared" si="1"/>
        <v>202176</v>
      </c>
      <c r="K5" s="9"/>
      <c r="L5" s="9"/>
      <c r="M5" s="9" t="s">
        <v>214</v>
      </c>
      <c r="N5" s="22">
        <v>7.440052E8</v>
      </c>
      <c r="O5" s="22"/>
      <c r="P5" s="59"/>
      <c r="Q5" s="59"/>
      <c r="R5" s="59"/>
      <c r="S5" s="22">
        <v>1.45006388E8</v>
      </c>
      <c r="T5" s="22"/>
      <c r="U5" s="9"/>
      <c r="V5" s="9"/>
      <c r="W5" s="9"/>
      <c r="X5" s="9"/>
      <c r="Y5" s="9"/>
      <c r="Z5" s="9"/>
    </row>
    <row r="6">
      <c r="A6" s="64" t="s">
        <v>1564</v>
      </c>
      <c r="B6" s="59"/>
      <c r="C6" s="59"/>
      <c r="D6" s="9"/>
      <c r="E6" s="68" t="s">
        <v>1550</v>
      </c>
      <c r="F6" s="69">
        <v>80652.0</v>
      </c>
      <c r="G6" s="69">
        <v>26624.0</v>
      </c>
      <c r="H6" s="69">
        <v>61958.0</v>
      </c>
      <c r="I6" s="69">
        <v>25922.0</v>
      </c>
      <c r="J6" s="70">
        <f t="shared" si="1"/>
        <v>195156</v>
      </c>
      <c r="K6" s="9"/>
      <c r="L6" s="9"/>
      <c r="M6" s="9" t="s">
        <v>220</v>
      </c>
      <c r="N6" s="22">
        <v>4.60005559E8</v>
      </c>
      <c r="O6" s="22"/>
      <c r="P6" s="59"/>
      <c r="Q6" s="59"/>
      <c r="R6" s="59"/>
      <c r="S6" s="22">
        <v>2.90006381E8</v>
      </c>
      <c r="T6" s="22"/>
      <c r="U6" s="9"/>
      <c r="V6" s="9"/>
      <c r="W6" s="9"/>
      <c r="X6" s="9"/>
      <c r="Y6" s="9"/>
      <c r="Z6" s="9"/>
    </row>
    <row r="7">
      <c r="A7" s="9"/>
      <c r="B7" s="9"/>
      <c r="C7" s="9"/>
      <c r="D7" s="9"/>
      <c r="E7" s="68" t="s">
        <v>1565</v>
      </c>
      <c r="F7" s="69">
        <v>84786.0</v>
      </c>
      <c r="G7" s="69">
        <v>36946.0</v>
      </c>
      <c r="H7" s="69">
        <v>69927.0</v>
      </c>
      <c r="I7" s="69">
        <v>49790.0</v>
      </c>
      <c r="J7" s="70">
        <f t="shared" si="1"/>
        <v>241449</v>
      </c>
      <c r="K7" s="9"/>
      <c r="L7" s="9"/>
      <c r="M7" s="9" t="s">
        <v>1566</v>
      </c>
      <c r="N7" s="22">
        <v>5.60005255E8</v>
      </c>
      <c r="O7" s="22"/>
      <c r="P7" s="59"/>
      <c r="Q7" s="59"/>
      <c r="R7" s="59"/>
      <c r="S7" s="22">
        <v>9.41007602E8</v>
      </c>
      <c r="T7" s="22"/>
      <c r="U7" s="9"/>
      <c r="V7" s="9"/>
      <c r="W7" s="9"/>
      <c r="X7" s="9"/>
      <c r="Y7" s="9"/>
      <c r="Z7" s="9"/>
    </row>
    <row r="8">
      <c r="A8" s="41" t="s">
        <v>1567</v>
      </c>
      <c r="B8" s="59">
        <f t="array" ref="B8">INDEX(E:J,MATCH(B1,E:E,0),MATCH(B2,E1:J1,0))</f>
        <v>80652</v>
      </c>
      <c r="C8" s="59"/>
      <c r="D8" s="9"/>
      <c r="E8" s="68" t="s">
        <v>1568</v>
      </c>
      <c r="F8" s="69">
        <v>83928.0</v>
      </c>
      <c r="G8" s="69">
        <v>35282.0</v>
      </c>
      <c r="H8" s="69">
        <v>54223.0</v>
      </c>
      <c r="I8" s="69">
        <v>42016.0</v>
      </c>
      <c r="J8" s="70">
        <f t="shared" si="1"/>
        <v>215449</v>
      </c>
      <c r="K8" s="9"/>
      <c r="L8" s="9"/>
      <c r="M8" s="9" t="s">
        <v>1569</v>
      </c>
      <c r="N8" s="22">
        <v>2.95006686E8</v>
      </c>
      <c r="O8" s="22"/>
      <c r="P8" s="59"/>
      <c r="Q8" s="59"/>
      <c r="R8" s="59"/>
      <c r="S8" s="22">
        <v>5.60005255E8</v>
      </c>
      <c r="T8" s="22"/>
      <c r="U8" s="9"/>
      <c r="V8" s="9"/>
      <c r="W8" s="9"/>
      <c r="X8" s="9"/>
      <c r="Y8" s="9"/>
      <c r="Z8" s="9"/>
    </row>
    <row r="9">
      <c r="A9" s="9"/>
      <c r="B9" s="9"/>
      <c r="C9" s="9"/>
      <c r="D9" s="9"/>
      <c r="E9" s="68" t="s">
        <v>1570</v>
      </c>
      <c r="F9" s="69">
        <v>88868.0</v>
      </c>
      <c r="G9" s="69">
        <v>27053.0</v>
      </c>
      <c r="H9" s="69">
        <v>66001.0</v>
      </c>
      <c r="I9" s="69">
        <v>20891.0</v>
      </c>
      <c r="J9" s="70">
        <f t="shared" si="1"/>
        <v>202813</v>
      </c>
      <c r="K9" s="9"/>
      <c r="L9" s="9"/>
      <c r="M9" s="9" t="s">
        <v>263</v>
      </c>
      <c r="N9" s="22">
        <v>2.5900682E8</v>
      </c>
      <c r="O9" s="22"/>
      <c r="P9" s="59"/>
      <c r="Q9" s="59"/>
      <c r="R9" s="59"/>
      <c r="S9" s="22">
        <v>8.71009771E8</v>
      </c>
      <c r="T9" s="22"/>
      <c r="U9" s="9"/>
      <c r="V9" s="9"/>
      <c r="W9" s="9"/>
      <c r="X9" s="9"/>
      <c r="Y9" s="9"/>
      <c r="Z9" s="9"/>
    </row>
    <row r="10">
      <c r="A10" s="9"/>
      <c r="B10" s="9"/>
      <c r="C10" s="9"/>
      <c r="D10" s="9"/>
      <c r="E10" s="68" t="s">
        <v>1571</v>
      </c>
      <c r="F10" s="69">
        <v>77571.0</v>
      </c>
      <c r="G10" s="69">
        <v>59462.0</v>
      </c>
      <c r="H10" s="69">
        <v>61802.0</v>
      </c>
      <c r="I10" s="69">
        <v>20319.0</v>
      </c>
      <c r="J10" s="70">
        <f t="shared" si="1"/>
        <v>219154</v>
      </c>
      <c r="K10" s="9"/>
      <c r="L10" s="9"/>
      <c r="M10" s="9" t="s">
        <v>265</v>
      </c>
      <c r="N10" s="22">
        <v>6.06004453E8</v>
      </c>
      <c r="O10" s="22"/>
      <c r="P10" s="59"/>
      <c r="Q10" s="59"/>
      <c r="R10" s="59"/>
      <c r="S10" s="22">
        <v>7.44005201E8</v>
      </c>
      <c r="T10" s="22"/>
      <c r="U10" s="9"/>
      <c r="V10" s="9"/>
      <c r="W10" s="9"/>
      <c r="X10" s="9"/>
      <c r="Y10" s="9"/>
      <c r="Z10" s="9"/>
    </row>
    <row r="11">
      <c r="A11" s="9"/>
      <c r="B11" s="9"/>
      <c r="C11" s="9"/>
      <c r="D11" s="9"/>
      <c r="E11" s="68" t="s">
        <v>1572</v>
      </c>
      <c r="F11" s="69">
        <v>85488.0</v>
      </c>
      <c r="G11" s="69">
        <v>52104.0</v>
      </c>
      <c r="H11" s="69">
        <v>62790.0</v>
      </c>
      <c r="I11" s="69">
        <v>33670.0</v>
      </c>
      <c r="J11" s="70">
        <f t="shared" si="1"/>
        <v>234052</v>
      </c>
      <c r="K11" s="9"/>
      <c r="L11" s="9"/>
      <c r="M11" s="9" t="s">
        <v>277</v>
      </c>
      <c r="N11" s="22">
        <v>8.8200164E8</v>
      </c>
      <c r="O11" s="22"/>
      <c r="P11" s="59"/>
      <c r="Q11" s="59"/>
      <c r="R11" s="59"/>
      <c r="S11" s="22">
        <v>1.17004232E8</v>
      </c>
      <c r="T11" s="22"/>
      <c r="U11" s="9"/>
      <c r="V11" s="9"/>
      <c r="W11" s="9"/>
      <c r="X11" s="9"/>
      <c r="Y11" s="9"/>
      <c r="Z11" s="9"/>
    </row>
    <row r="12">
      <c r="A12" s="9"/>
      <c r="B12" s="9"/>
      <c r="C12" s="9"/>
      <c r="D12" s="9"/>
      <c r="E12" s="68" t="s">
        <v>1573</v>
      </c>
      <c r="F12" s="69">
        <v>78546.0</v>
      </c>
      <c r="G12" s="69">
        <v>55055.0</v>
      </c>
      <c r="H12" s="69">
        <v>54912.0</v>
      </c>
      <c r="I12" s="69">
        <v>51480.0</v>
      </c>
      <c r="J12" s="70">
        <f t="shared" si="1"/>
        <v>239993</v>
      </c>
      <c r="K12" s="9"/>
      <c r="L12" s="9"/>
      <c r="M12" s="9" t="s">
        <v>278</v>
      </c>
      <c r="N12" s="22">
        <v>8.99007108E8</v>
      </c>
      <c r="O12" s="22"/>
      <c r="P12" s="59"/>
      <c r="Q12" s="59"/>
      <c r="R12" s="59"/>
      <c r="S12" s="22">
        <v>8.99007108E8</v>
      </c>
      <c r="T12" s="22"/>
      <c r="U12" s="9"/>
      <c r="V12" s="9"/>
      <c r="W12" s="9"/>
      <c r="X12" s="9"/>
      <c r="Y12" s="9"/>
      <c r="Z12" s="9"/>
    </row>
    <row r="13">
      <c r="A13" s="9"/>
      <c r="B13" s="9"/>
      <c r="C13" s="9"/>
      <c r="D13" s="9"/>
      <c r="E13" s="68" t="s">
        <v>1574</v>
      </c>
      <c r="F13" s="69">
        <v>72358.0</v>
      </c>
      <c r="G13" s="69">
        <v>48763.0</v>
      </c>
      <c r="H13" s="69">
        <v>66339.0</v>
      </c>
      <c r="I13" s="69">
        <v>39169.0</v>
      </c>
      <c r="J13" s="70">
        <f t="shared" si="1"/>
        <v>226629</v>
      </c>
      <c r="K13" s="9"/>
      <c r="L13" s="9"/>
      <c r="M13" s="9" t="s">
        <v>279</v>
      </c>
      <c r="N13" s="22">
        <v>1.17004232E8</v>
      </c>
      <c r="O13" s="22"/>
      <c r="P13" s="59"/>
      <c r="Q13" s="59"/>
      <c r="R13" s="59"/>
      <c r="S13" s="22">
        <v>6.06004453E8</v>
      </c>
      <c r="T13" s="22"/>
      <c r="U13" s="9"/>
      <c r="V13" s="9"/>
      <c r="W13" s="9"/>
      <c r="X13" s="9"/>
      <c r="Y13" s="9"/>
      <c r="Z13" s="9"/>
    </row>
    <row r="14">
      <c r="A14" s="9"/>
      <c r="B14" s="9"/>
      <c r="C14" s="9"/>
      <c r="D14" s="9"/>
      <c r="E14" s="68" t="s">
        <v>1575</v>
      </c>
      <c r="F14" s="70">
        <f t="shared" ref="F14:J14" si="2">SUM(F2:F13)</f>
        <v>962247</v>
      </c>
      <c r="G14" s="70">
        <f t="shared" si="2"/>
        <v>532428</v>
      </c>
      <c r="H14" s="70">
        <f t="shared" si="2"/>
        <v>743028</v>
      </c>
      <c r="I14" s="70">
        <f t="shared" si="2"/>
        <v>462046</v>
      </c>
      <c r="J14" s="70">
        <f t="shared" si="2"/>
        <v>2699749</v>
      </c>
      <c r="K14" s="9"/>
      <c r="L14" s="9"/>
      <c r="M14" s="9" t="s">
        <v>280</v>
      </c>
      <c r="N14" s="22">
        <v>3.99000824E8</v>
      </c>
      <c r="O14" s="22"/>
      <c r="P14" s="59"/>
      <c r="Q14" s="59"/>
      <c r="R14" s="59"/>
      <c r="S14" s="22">
        <v>4.47006117E8</v>
      </c>
      <c r="T14" s="22"/>
      <c r="U14" s="9"/>
      <c r="V14" s="9"/>
      <c r="W14" s="9"/>
      <c r="X14" s="9"/>
      <c r="Y14" s="9"/>
      <c r="Z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 t="s">
        <v>282</v>
      </c>
      <c r="N15" s="22">
        <v>8.74007394E8</v>
      </c>
      <c r="O15" s="22"/>
      <c r="P15" s="9"/>
      <c r="Q15" s="9"/>
      <c r="R15" s="59"/>
      <c r="S15" s="22">
        <v>7.25000913E8</v>
      </c>
      <c r="T15" s="22"/>
      <c r="U15" s="9"/>
      <c r="V15" s="9"/>
      <c r="W15" s="9"/>
      <c r="X15" s="9"/>
      <c r="Y15" s="9"/>
      <c r="Z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 t="s">
        <v>285</v>
      </c>
      <c r="N16" s="22">
        <v>2.09008868E8</v>
      </c>
      <c r="O16" s="22"/>
      <c r="P16" s="9"/>
      <c r="Q16" s="9"/>
      <c r="R16" s="59"/>
      <c r="S16" s="22">
        <v>9.3700991E8</v>
      </c>
      <c r="T16" s="22"/>
      <c r="U16" s="9"/>
      <c r="V16" s="9"/>
      <c r="W16" s="9"/>
      <c r="X16" s="9"/>
      <c r="Y16" s="9"/>
      <c r="Z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 t="s">
        <v>289</v>
      </c>
      <c r="N17" s="22">
        <v>5.54008817E8</v>
      </c>
      <c r="O17" s="22"/>
      <c r="P17" s="9"/>
      <c r="Q17" s="9"/>
      <c r="R17" s="59"/>
      <c r="S17" s="22">
        <v>8.74007394E8</v>
      </c>
      <c r="T17" s="22"/>
      <c r="U17" s="9"/>
      <c r="V17" s="9"/>
      <c r="W17" s="9"/>
      <c r="X17" s="9"/>
      <c r="Y17" s="9"/>
      <c r="Z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 t="s">
        <v>1576</v>
      </c>
      <c r="N18" s="22">
        <v>8.57003556E8</v>
      </c>
      <c r="O18" s="22"/>
      <c r="P18" s="9"/>
      <c r="Q18" s="9"/>
      <c r="R18" s="59"/>
      <c r="S18" s="22">
        <v>7.70009459E8</v>
      </c>
      <c r="T18" s="22"/>
      <c r="U18" s="9"/>
      <c r="V18" s="9"/>
      <c r="W18" s="9"/>
      <c r="X18" s="9"/>
      <c r="Y18" s="9"/>
      <c r="Z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 t="s">
        <v>299</v>
      </c>
      <c r="N19" s="22">
        <v>2.90006381E8</v>
      </c>
      <c r="O19" s="22"/>
      <c r="P19" s="9"/>
      <c r="Q19" s="9"/>
      <c r="R19" s="59"/>
      <c r="S19" s="22">
        <v>5.53008817E8</v>
      </c>
      <c r="T19" s="22"/>
      <c r="U19" s="9"/>
      <c r="V19" s="9"/>
      <c r="W19" s="9"/>
      <c r="X19" s="9"/>
      <c r="Y19" s="9"/>
      <c r="Z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 t="s">
        <v>301</v>
      </c>
      <c r="N20" s="22">
        <v>7.70009459E8</v>
      </c>
      <c r="O20" s="22"/>
      <c r="P20" s="9"/>
      <c r="Q20" s="9"/>
      <c r="R20" s="59"/>
      <c r="S20" s="22">
        <v>2.98004217E8</v>
      </c>
      <c r="T20" s="22"/>
      <c r="U20" s="9"/>
      <c r="V20" s="9"/>
      <c r="W20" s="9"/>
      <c r="X20" s="9"/>
      <c r="Y20" s="9"/>
      <c r="Z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 t="s">
        <v>303</v>
      </c>
      <c r="N21" s="22">
        <v>8.71009771E8</v>
      </c>
      <c r="O21" s="22"/>
      <c r="P21" s="9"/>
      <c r="Q21" s="9"/>
      <c r="R21" s="59"/>
      <c r="S21" s="22">
        <v>2.09008868E8</v>
      </c>
      <c r="T21" s="22"/>
      <c r="U21" s="9"/>
      <c r="V21" s="9"/>
      <c r="W21" s="9"/>
      <c r="X21" s="9"/>
      <c r="Y21" s="9"/>
      <c r="Z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 t="s">
        <v>304</v>
      </c>
      <c r="N22" s="22">
        <v>1.56001792E8</v>
      </c>
      <c r="O22" s="22"/>
      <c r="P22" s="9"/>
      <c r="Q22" s="9"/>
      <c r="R22" s="59"/>
      <c r="S22" s="22">
        <v>1.84002397E8</v>
      </c>
      <c r="T22" s="22"/>
      <c r="U22" s="9"/>
      <c r="V22" s="9"/>
      <c r="W22" s="9"/>
      <c r="X22" s="9"/>
      <c r="Y22" s="9"/>
      <c r="Z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 t="s">
        <v>316</v>
      </c>
      <c r="N23" s="22">
        <v>2.21009436E8</v>
      </c>
      <c r="O23" s="22"/>
      <c r="P23" s="9"/>
      <c r="Q23" s="9"/>
      <c r="R23" s="59"/>
      <c r="S23" s="22">
        <v>2.5900682E8</v>
      </c>
      <c r="T23" s="22"/>
      <c r="U23" s="9"/>
      <c r="V23" s="9"/>
      <c r="W23" s="9"/>
      <c r="X23" s="9"/>
      <c r="Y23" s="9"/>
      <c r="Z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 t="s">
        <v>320</v>
      </c>
      <c r="N24" s="22">
        <v>1.45006388E8</v>
      </c>
      <c r="O24" s="22"/>
      <c r="P24" s="9"/>
      <c r="Q24" s="9"/>
      <c r="R24" s="59"/>
      <c r="S24" s="22">
        <v>4.00004726E8</v>
      </c>
      <c r="T24" s="22"/>
      <c r="U24" s="9"/>
      <c r="V24" s="9"/>
      <c r="W24" s="9"/>
      <c r="X24" s="9"/>
      <c r="Y24" s="9"/>
      <c r="Z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 t="s">
        <v>327</v>
      </c>
      <c r="N25" s="22">
        <v>4.90001782E8</v>
      </c>
      <c r="O25" s="22"/>
      <c r="P25" s="9"/>
      <c r="Q25" s="9"/>
      <c r="R25" s="59"/>
      <c r="S25" s="22">
        <v>2.81006554E8</v>
      </c>
      <c r="T25" s="22"/>
      <c r="U25" s="9"/>
      <c r="V25" s="9"/>
      <c r="W25" s="9"/>
      <c r="X25" s="9"/>
      <c r="Y25" s="9"/>
      <c r="Z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 t="s">
        <v>347</v>
      </c>
      <c r="N26" s="22">
        <v>5.89005031E8</v>
      </c>
      <c r="O26" s="22"/>
      <c r="P26" s="9"/>
      <c r="Q26" s="9"/>
      <c r="R26" s="59"/>
      <c r="S26" s="22">
        <v>8.8200164E8</v>
      </c>
      <c r="T26" s="22"/>
      <c r="U26" s="9"/>
      <c r="V26" s="9"/>
      <c r="W26" s="9"/>
      <c r="X26" s="9"/>
      <c r="Y26" s="9"/>
      <c r="Z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 t="s">
        <v>349</v>
      </c>
      <c r="N27" s="22">
        <v>1.84002397E8</v>
      </c>
      <c r="O27" s="22"/>
      <c r="P27" s="9"/>
      <c r="Q27" s="9"/>
      <c r="R27" s="59"/>
      <c r="S27" s="22">
        <v>5.89005031E8</v>
      </c>
      <c r="T27" s="22"/>
      <c r="U27" s="9"/>
      <c r="V27" s="9"/>
      <c r="W27" s="9"/>
      <c r="X27" s="9"/>
      <c r="Y27" s="9"/>
      <c r="Z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 t="s">
        <v>353</v>
      </c>
      <c r="N28" s="22">
        <v>4.00004726E8</v>
      </c>
      <c r="O28" s="22"/>
      <c r="P28" s="9"/>
      <c r="Q28" s="9"/>
      <c r="R28" s="59"/>
      <c r="S28" s="22">
        <v>3.99000824E8</v>
      </c>
      <c r="T28" s="22"/>
      <c r="U28" s="9"/>
      <c r="V28" s="9"/>
      <c r="W28" s="9"/>
      <c r="X28" s="9"/>
      <c r="Y28" s="9"/>
      <c r="Z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 t="s">
        <v>360</v>
      </c>
      <c r="N29" s="22">
        <v>9.41007602E8</v>
      </c>
      <c r="O29" s="22"/>
      <c r="P29" s="9"/>
      <c r="Q29" s="9"/>
      <c r="R29" s="59"/>
      <c r="S29" s="22">
        <v>2.21009436E8</v>
      </c>
      <c r="T29" s="22"/>
      <c r="U29" s="9"/>
      <c r="V29" s="9"/>
      <c r="W29" s="9"/>
      <c r="X29" s="9"/>
      <c r="Y29" s="9"/>
      <c r="Z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 t="s">
        <v>361</v>
      </c>
      <c r="N30" s="22">
        <v>2.81006554E8</v>
      </c>
      <c r="O30" s="22"/>
      <c r="P30" s="9"/>
      <c r="Q30" s="9"/>
      <c r="R30" s="59"/>
      <c r="S30" s="22">
        <v>4.60005559E8</v>
      </c>
      <c r="T30" s="22"/>
      <c r="U30" s="9"/>
      <c r="V30" s="9"/>
      <c r="W30" s="9"/>
      <c r="X30" s="9"/>
      <c r="Y30" s="9"/>
      <c r="Z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 t="s">
        <v>362</v>
      </c>
      <c r="N31" s="22">
        <v>2.98004217E8</v>
      </c>
      <c r="O31" s="22"/>
      <c r="P31" s="9"/>
      <c r="Q31" s="9"/>
      <c r="R31" s="59"/>
      <c r="S31" s="22">
        <v>2.95006686E8</v>
      </c>
      <c r="T31" s="22"/>
      <c r="U31" s="9"/>
      <c r="V31" s="9"/>
      <c r="W31" s="9"/>
      <c r="X31" s="9"/>
      <c r="Y31" s="9"/>
      <c r="Z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1.0" footer="0.0" header="0.0" left="0.75" right="0.75" top="1.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75"/>
  <cols>
    <col customWidth="1" min="1" max="1" width="12.29"/>
    <col customWidth="1" min="2" max="2" width="15.0"/>
    <col customWidth="1" min="3" max="3" width="10.0"/>
    <col customWidth="1" min="4" max="4" width="8.14"/>
    <col customWidth="1" min="5" max="5" width="7.43"/>
    <col customWidth="1" min="6" max="6" width="6.43"/>
    <col customWidth="1" min="7" max="7" width="27.29"/>
    <col customWidth="1" min="8" max="8" width="2.43"/>
    <col customWidth="1" min="9" max="9" width="9.43"/>
    <col customWidth="1" min="10" max="10" width="5.29"/>
    <col customWidth="1" min="11" max="11" width="4.0"/>
    <col customWidth="1" min="12" max="12" width="2.14"/>
    <col customWidth="1" min="13" max="13" width="7.14"/>
    <col customWidth="1" min="14" max="14" width="7.86"/>
    <col customWidth="1" min="15" max="15" width="7.43"/>
    <col customWidth="1" min="16" max="16" width="7.0"/>
    <col customWidth="1" min="17" max="17" width="8.43"/>
    <col customWidth="1" min="18" max="21" width="7.0"/>
    <col customWidth="1" min="22" max="26" width="8.14"/>
    <col customWidth="1" min="27" max="27" width="6.71"/>
    <col customWidth="1" min="28" max="28" width="6.29"/>
    <col customWidth="1" min="29" max="29" width="12.29"/>
    <col customWidth="1" min="30" max="30" width="20.43"/>
    <col customWidth="1" min="31" max="31" width="11.29"/>
    <col customWidth="1" min="32" max="32" width="5.86"/>
    <col customWidth="1" min="33" max="34" width="8.43"/>
    <col customWidth="1" min="35" max="35" width="12.29"/>
    <col customWidth="1" min="36" max="36" width="27.29"/>
    <col customWidth="1" min="37" max="37" width="8.14"/>
  </cols>
  <sheetData>
    <row r="1">
      <c r="A1" s="71" t="s">
        <v>176</v>
      </c>
      <c r="B1" s="72" t="s">
        <v>1577</v>
      </c>
      <c r="C1" s="71" t="s">
        <v>1578</v>
      </c>
      <c r="D1" s="56" t="s">
        <v>1579</v>
      </c>
      <c r="E1" s="73" t="s">
        <v>7</v>
      </c>
      <c r="F1" s="73" t="s">
        <v>4</v>
      </c>
      <c r="G1" s="74" t="s">
        <v>1580</v>
      </c>
      <c r="H1" s="9"/>
      <c r="I1" s="70">
        <v>0.0</v>
      </c>
      <c r="J1" s="75">
        <v>0.0</v>
      </c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76" t="s">
        <v>176</v>
      </c>
      <c r="AD1" s="76" t="s">
        <v>1577</v>
      </c>
      <c r="AE1" s="77" t="s">
        <v>1581</v>
      </c>
      <c r="AF1" s="78" t="s">
        <v>1582</v>
      </c>
      <c r="AG1" s="79"/>
      <c r="AH1" s="79"/>
      <c r="AI1" s="80" t="s">
        <v>176</v>
      </c>
      <c r="AJ1" s="80" t="s">
        <v>1583</v>
      </c>
      <c r="AK1" s="81" t="s">
        <v>1579</v>
      </c>
    </row>
    <row r="2">
      <c r="A2" s="28">
        <v>2.2211E8</v>
      </c>
      <c r="B2" s="9" t="s">
        <v>1123</v>
      </c>
      <c r="C2" s="33">
        <v>1.0</v>
      </c>
      <c r="D2" s="14">
        <v>63981.0</v>
      </c>
      <c r="E2" s="82" t="s">
        <v>35</v>
      </c>
      <c r="F2" s="33">
        <v>3.0</v>
      </c>
      <c r="G2" s="83">
        <f t="shared" ref="G2:G742" si="1">VLOOKUP(D2,I:J,2)</f>
        <v>0.03</v>
      </c>
      <c r="H2" s="84"/>
      <c r="I2" s="70">
        <v>15000.0</v>
      </c>
      <c r="J2" s="85">
        <v>0.01</v>
      </c>
      <c r="K2" s="9"/>
      <c r="L2" s="86">
        <v>0.0</v>
      </c>
      <c r="M2" s="70">
        <v>15000.0</v>
      </c>
      <c r="N2" s="70">
        <v>25000.0</v>
      </c>
      <c r="O2" s="70">
        <v>35000.0</v>
      </c>
      <c r="P2" s="70">
        <v>45000.0</v>
      </c>
      <c r="Q2" s="70">
        <v>55000.0</v>
      </c>
      <c r="R2" s="70">
        <v>65000.0</v>
      </c>
      <c r="S2" s="70">
        <v>75000.0</v>
      </c>
      <c r="T2" s="70">
        <v>85000.0</v>
      </c>
      <c r="U2" s="70">
        <v>95000.0</v>
      </c>
      <c r="V2" s="70">
        <v>105000.0</v>
      </c>
      <c r="W2" s="70">
        <v>115000.0</v>
      </c>
      <c r="X2" s="70">
        <v>125000.0</v>
      </c>
      <c r="Y2" s="70">
        <v>135000.0</v>
      </c>
      <c r="Z2" s="70">
        <v>145000.0</v>
      </c>
      <c r="AA2" s="9"/>
      <c r="AB2" s="9"/>
      <c r="AC2" s="28">
        <v>4.4199E8</v>
      </c>
      <c r="AD2" s="9" t="s">
        <v>180</v>
      </c>
      <c r="AE2" s="49">
        <v>42679.0</v>
      </c>
      <c r="AF2" s="79">
        <f t="shared" ref="AF2:AF999" si="2">DATEDIF(AE2,TODAY(),"Y")</f>
        <v>7</v>
      </c>
      <c r="AG2" s="9"/>
      <c r="AH2" s="9"/>
      <c r="AI2" s="28">
        <v>1.11004179E8</v>
      </c>
      <c r="AJ2" s="9" t="s">
        <v>1584</v>
      </c>
      <c r="AK2" s="59">
        <v>54029.0</v>
      </c>
    </row>
    <row r="3">
      <c r="A3" s="28">
        <v>1.86009837E8</v>
      </c>
      <c r="B3" s="9" t="s">
        <v>1284</v>
      </c>
      <c r="C3" s="33">
        <v>4.0</v>
      </c>
      <c r="D3" s="14">
        <v>60915.0</v>
      </c>
      <c r="E3" s="82" t="s">
        <v>12</v>
      </c>
      <c r="F3" s="33">
        <v>0.0</v>
      </c>
      <c r="G3" s="83">
        <f t="shared" si="1"/>
        <v>0.03</v>
      </c>
      <c r="H3" s="84"/>
      <c r="I3" s="70">
        <v>25000.0</v>
      </c>
      <c r="J3" s="85">
        <v>0.015</v>
      </c>
      <c r="K3" s="9"/>
      <c r="L3" s="75">
        <v>0.0</v>
      </c>
      <c r="M3" s="85">
        <v>0.01</v>
      </c>
      <c r="N3" s="85">
        <v>0.015</v>
      </c>
      <c r="O3" s="85">
        <v>0.02</v>
      </c>
      <c r="P3" s="85">
        <v>0.025</v>
      </c>
      <c r="Q3" s="85">
        <v>0.03</v>
      </c>
      <c r="R3" s="85">
        <v>0.035</v>
      </c>
      <c r="S3" s="85">
        <v>0.04</v>
      </c>
      <c r="T3" s="85">
        <v>0.045</v>
      </c>
      <c r="U3" s="85">
        <v>0.05</v>
      </c>
      <c r="V3" s="85">
        <v>0.055</v>
      </c>
      <c r="W3" s="85">
        <v>0.06</v>
      </c>
      <c r="X3" s="85">
        <v>0.065</v>
      </c>
      <c r="Y3" s="85">
        <v>0.07</v>
      </c>
      <c r="Z3" s="85">
        <v>0.075</v>
      </c>
      <c r="AA3" s="9"/>
      <c r="AB3" s="9"/>
      <c r="AC3" s="28">
        <v>6.66317914E8</v>
      </c>
      <c r="AD3" s="9" t="s">
        <v>1382</v>
      </c>
      <c r="AE3" s="49">
        <v>36422.0</v>
      </c>
      <c r="AF3" s="79">
        <f t="shared" si="2"/>
        <v>24</v>
      </c>
      <c r="AG3" s="79"/>
      <c r="AH3" s="79"/>
      <c r="AI3" s="28">
        <v>1.11007657E8</v>
      </c>
      <c r="AJ3" s="9" t="s">
        <v>1585</v>
      </c>
      <c r="AK3" s="59">
        <v>64348.0</v>
      </c>
    </row>
    <row r="4">
      <c r="A4" s="28">
        <v>4.082E8</v>
      </c>
      <c r="B4" s="9" t="s">
        <v>1352</v>
      </c>
      <c r="C4" s="33">
        <v>5.0</v>
      </c>
      <c r="D4" s="14">
        <v>97071.0</v>
      </c>
      <c r="E4" s="82" t="s">
        <v>31</v>
      </c>
      <c r="F4" s="33">
        <v>4.0</v>
      </c>
      <c r="G4" s="83">
        <f t="shared" si="1"/>
        <v>0.05</v>
      </c>
      <c r="H4" s="9"/>
      <c r="I4" s="70">
        <v>35000.0</v>
      </c>
      <c r="J4" s="85">
        <v>0.02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28">
        <v>6.4069E8</v>
      </c>
      <c r="AD4" s="9" t="s">
        <v>181</v>
      </c>
      <c r="AE4" s="49">
        <v>42791.0</v>
      </c>
      <c r="AF4" s="79">
        <f t="shared" si="2"/>
        <v>6</v>
      </c>
      <c r="AG4" s="79"/>
      <c r="AH4" s="79"/>
      <c r="AI4" s="28">
        <v>1.1541E8</v>
      </c>
      <c r="AJ4" s="9" t="s">
        <v>1586</v>
      </c>
      <c r="AK4" s="59">
        <v>114798.0</v>
      </c>
    </row>
    <row r="5">
      <c r="A5" s="28">
        <v>8.2014E8</v>
      </c>
      <c r="B5" s="9" t="s">
        <v>1126</v>
      </c>
      <c r="C5" s="33">
        <v>2.0</v>
      </c>
      <c r="D5" s="14">
        <v>115421.0</v>
      </c>
      <c r="E5" s="82" t="s">
        <v>31</v>
      </c>
      <c r="F5" s="33">
        <v>1.0</v>
      </c>
      <c r="G5" s="83">
        <f t="shared" si="1"/>
        <v>0.06</v>
      </c>
      <c r="H5" s="84"/>
      <c r="I5" s="70">
        <v>45000.0</v>
      </c>
      <c r="J5" s="85">
        <v>0.025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8">
        <v>6.66858245E8</v>
      </c>
      <c r="AD5" s="9" t="s">
        <v>1587</v>
      </c>
      <c r="AE5" s="49">
        <v>37387.0</v>
      </c>
      <c r="AF5" s="79">
        <f t="shared" si="2"/>
        <v>21</v>
      </c>
      <c r="AG5" s="79"/>
      <c r="AH5" s="79"/>
      <c r="AI5" s="28">
        <v>1.155E8</v>
      </c>
      <c r="AJ5" s="9" t="s">
        <v>1588</v>
      </c>
      <c r="AK5" s="59">
        <v>106605.0</v>
      </c>
    </row>
    <row r="6">
      <c r="A6" s="28">
        <v>7.96001676E8</v>
      </c>
      <c r="B6" s="9" t="s">
        <v>1104</v>
      </c>
      <c r="C6" s="33">
        <v>2.0</v>
      </c>
      <c r="D6" s="14">
        <v>115547.0</v>
      </c>
      <c r="E6" s="82" t="s">
        <v>35</v>
      </c>
      <c r="F6" s="33">
        <v>5.0</v>
      </c>
      <c r="G6" s="83">
        <f t="shared" si="1"/>
        <v>0.06</v>
      </c>
      <c r="H6" s="84"/>
      <c r="I6" s="70">
        <v>55000.0</v>
      </c>
      <c r="J6" s="85">
        <v>0.03</v>
      </c>
      <c r="K6" s="9"/>
      <c r="L6" s="9"/>
      <c r="M6" s="87" t="s">
        <v>1589</v>
      </c>
      <c r="N6" s="88" t="s">
        <v>1590</v>
      </c>
      <c r="O6" s="88" t="s">
        <v>1591</v>
      </c>
      <c r="P6" s="9"/>
      <c r="Q6" s="89">
        <v>0.0</v>
      </c>
      <c r="R6" s="90">
        <v>0.0</v>
      </c>
      <c r="S6" s="90">
        <v>1.0</v>
      </c>
      <c r="T6" s="90">
        <v>2.0</v>
      </c>
      <c r="U6" s="90">
        <v>3.0</v>
      </c>
      <c r="V6" s="90">
        <v>4.0</v>
      </c>
      <c r="W6" s="90">
        <v>5.0</v>
      </c>
      <c r="X6" s="90">
        <v>6.0</v>
      </c>
      <c r="Y6" s="90">
        <v>7.0</v>
      </c>
      <c r="Z6" s="90">
        <v>8.0</v>
      </c>
      <c r="AA6" s="9"/>
      <c r="AB6" s="9"/>
      <c r="AC6" s="28">
        <v>6.66582191E8</v>
      </c>
      <c r="AD6" s="9" t="s">
        <v>1346</v>
      </c>
      <c r="AE6" s="49">
        <v>42069.0</v>
      </c>
      <c r="AF6" s="79">
        <f t="shared" si="2"/>
        <v>8</v>
      </c>
      <c r="AG6" s="79"/>
      <c r="AH6" s="79"/>
      <c r="AI6" s="28">
        <v>1.1568E8</v>
      </c>
      <c r="AJ6" s="9" t="s">
        <v>1592</v>
      </c>
      <c r="AK6" s="59">
        <v>117589.0</v>
      </c>
    </row>
    <row r="7">
      <c r="A7" s="28">
        <v>6.66684808E8</v>
      </c>
      <c r="B7" s="9" t="s">
        <v>1333</v>
      </c>
      <c r="C7" s="33">
        <v>2.0</v>
      </c>
      <c r="D7" s="14">
        <v>69212.0</v>
      </c>
      <c r="E7" s="82" t="s">
        <v>16</v>
      </c>
      <c r="F7" s="33">
        <v>1.0</v>
      </c>
      <c r="G7" s="83">
        <f t="shared" si="1"/>
        <v>0.035</v>
      </c>
      <c r="H7" s="84"/>
      <c r="I7" s="70">
        <v>65000.0</v>
      </c>
      <c r="J7" s="85">
        <v>0.035</v>
      </c>
      <c r="K7" s="9"/>
      <c r="L7" s="9"/>
      <c r="M7" s="91">
        <v>5.0</v>
      </c>
      <c r="N7" s="92">
        <v>3000.0</v>
      </c>
      <c r="O7" s="92">
        <v>1600.0</v>
      </c>
      <c r="P7" s="9"/>
      <c r="Q7" s="89">
        <v>15000.0</v>
      </c>
      <c r="R7" s="93">
        <v>0.01</v>
      </c>
      <c r="S7" s="93">
        <f t="shared" ref="S7:Z7" si="3">ROUND(R7*0.8,4)</f>
        <v>0.008</v>
      </c>
      <c r="T7" s="93">
        <f t="shared" si="3"/>
        <v>0.0064</v>
      </c>
      <c r="U7" s="93">
        <f t="shared" si="3"/>
        <v>0.0051</v>
      </c>
      <c r="V7" s="93">
        <f t="shared" si="3"/>
        <v>0.0041</v>
      </c>
      <c r="W7" s="93">
        <f t="shared" si="3"/>
        <v>0.0033</v>
      </c>
      <c r="X7" s="93">
        <f t="shared" si="3"/>
        <v>0.0026</v>
      </c>
      <c r="Y7" s="93">
        <f t="shared" si="3"/>
        <v>0.0021</v>
      </c>
      <c r="Z7" s="93">
        <f t="shared" si="3"/>
        <v>0.0017</v>
      </c>
      <c r="AA7" s="9"/>
      <c r="AB7" s="9"/>
      <c r="AC7" s="28">
        <v>5.5591E8</v>
      </c>
      <c r="AD7" s="9" t="s">
        <v>1593</v>
      </c>
      <c r="AE7" s="49">
        <v>42173.0</v>
      </c>
      <c r="AF7" s="79">
        <f t="shared" si="2"/>
        <v>8</v>
      </c>
      <c r="AG7" s="79"/>
      <c r="AH7" s="79"/>
      <c r="AI7" s="28">
        <v>1.16003091E8</v>
      </c>
      <c r="AJ7" s="9" t="s">
        <v>1584</v>
      </c>
      <c r="AK7" s="59">
        <v>45444.0</v>
      </c>
    </row>
    <row r="8">
      <c r="A8" s="28">
        <v>5.4388E8</v>
      </c>
      <c r="B8" s="9" t="s">
        <v>1202</v>
      </c>
      <c r="C8" s="33">
        <v>1.0</v>
      </c>
      <c r="D8" s="14">
        <v>120198.0</v>
      </c>
      <c r="E8" s="82" t="s">
        <v>35</v>
      </c>
      <c r="F8" s="33">
        <v>4.0</v>
      </c>
      <c r="G8" s="83">
        <f t="shared" si="1"/>
        <v>0.06</v>
      </c>
      <c r="H8" s="84"/>
      <c r="I8" s="70">
        <v>75000.0</v>
      </c>
      <c r="J8" s="85">
        <v>0.04</v>
      </c>
      <c r="K8" s="9"/>
      <c r="L8" s="9"/>
      <c r="M8" s="91">
        <v>4.0</v>
      </c>
      <c r="N8" s="92">
        <v>1800.0</v>
      </c>
      <c r="O8" s="92">
        <v>700.0</v>
      </c>
      <c r="P8" s="9"/>
      <c r="Q8" s="89">
        <v>25000.0</v>
      </c>
      <c r="R8" s="93">
        <v>0.015</v>
      </c>
      <c r="S8" s="93">
        <f t="shared" ref="S8:Z8" si="4">ROUND(R8*0.8,4)</f>
        <v>0.012</v>
      </c>
      <c r="T8" s="93">
        <f t="shared" si="4"/>
        <v>0.0096</v>
      </c>
      <c r="U8" s="93">
        <f t="shared" si="4"/>
        <v>0.0077</v>
      </c>
      <c r="V8" s="93">
        <f t="shared" si="4"/>
        <v>0.0062</v>
      </c>
      <c r="W8" s="93">
        <f t="shared" si="4"/>
        <v>0.005</v>
      </c>
      <c r="X8" s="93">
        <f t="shared" si="4"/>
        <v>0.004</v>
      </c>
      <c r="Y8" s="93">
        <f t="shared" si="4"/>
        <v>0.0032</v>
      </c>
      <c r="Z8" s="93">
        <f t="shared" si="4"/>
        <v>0.0026</v>
      </c>
      <c r="AA8" s="9"/>
      <c r="AB8" s="9"/>
      <c r="AC8" s="28">
        <v>8.0011E8</v>
      </c>
      <c r="AD8" s="9" t="s">
        <v>1372</v>
      </c>
      <c r="AE8" s="49">
        <v>38999.0</v>
      </c>
      <c r="AF8" s="79">
        <f t="shared" si="2"/>
        <v>17</v>
      </c>
      <c r="AG8" s="79"/>
      <c r="AH8" s="79"/>
      <c r="AI8" s="28">
        <v>1.16009565E8</v>
      </c>
      <c r="AJ8" s="9" t="s">
        <v>1594</v>
      </c>
      <c r="AK8" s="59">
        <v>74799.0</v>
      </c>
    </row>
    <row r="9">
      <c r="A9" s="28">
        <v>5.03005673E8</v>
      </c>
      <c r="B9" s="9" t="s">
        <v>1026</v>
      </c>
      <c r="C9" s="33">
        <v>5.0</v>
      </c>
      <c r="D9" s="14">
        <v>107635.0</v>
      </c>
      <c r="E9" s="82" t="s">
        <v>20</v>
      </c>
      <c r="F9" s="33">
        <v>1.0</v>
      </c>
      <c r="G9" s="83">
        <f t="shared" si="1"/>
        <v>0.055</v>
      </c>
      <c r="H9" s="84"/>
      <c r="I9" s="70">
        <v>85000.0</v>
      </c>
      <c r="J9" s="85">
        <v>0.045</v>
      </c>
      <c r="K9" s="9"/>
      <c r="L9" s="9"/>
      <c r="M9" s="91">
        <v>3.0</v>
      </c>
      <c r="N9" s="92">
        <v>600.0</v>
      </c>
      <c r="O9" s="92">
        <v>200.0</v>
      </c>
      <c r="P9" s="9"/>
      <c r="Q9" s="89">
        <v>35000.0</v>
      </c>
      <c r="R9" s="93">
        <v>0.02</v>
      </c>
      <c r="S9" s="93">
        <f t="shared" ref="S9:Z9" si="5">ROUND(R9*0.8,4)</f>
        <v>0.016</v>
      </c>
      <c r="T9" s="93">
        <f t="shared" si="5"/>
        <v>0.0128</v>
      </c>
      <c r="U9" s="93">
        <f t="shared" si="5"/>
        <v>0.0102</v>
      </c>
      <c r="V9" s="93">
        <f t="shared" si="5"/>
        <v>0.0082</v>
      </c>
      <c r="W9" s="93">
        <f t="shared" si="5"/>
        <v>0.0066</v>
      </c>
      <c r="X9" s="93">
        <f t="shared" si="5"/>
        <v>0.0053</v>
      </c>
      <c r="Y9" s="93">
        <f t="shared" si="5"/>
        <v>0.0042</v>
      </c>
      <c r="Z9" s="93">
        <f t="shared" si="5"/>
        <v>0.0034</v>
      </c>
      <c r="AA9" s="9"/>
      <c r="AB9" s="9"/>
      <c r="AC9" s="28">
        <v>5.8765E8</v>
      </c>
      <c r="AD9" s="9" t="s">
        <v>1013</v>
      </c>
      <c r="AE9" s="49">
        <v>36947.0</v>
      </c>
      <c r="AF9" s="79">
        <f t="shared" si="2"/>
        <v>22</v>
      </c>
      <c r="AG9" s="79"/>
      <c r="AH9" s="79"/>
      <c r="AI9" s="28">
        <v>1.1677E8</v>
      </c>
      <c r="AJ9" s="9" t="s">
        <v>1595</v>
      </c>
      <c r="AK9" s="59">
        <v>69189.0</v>
      </c>
    </row>
    <row r="10">
      <c r="A10" s="28">
        <v>8.62007338E8</v>
      </c>
      <c r="B10" s="9" t="s">
        <v>1138</v>
      </c>
      <c r="C10" s="33">
        <v>1.0</v>
      </c>
      <c r="D10" s="14">
        <v>113020.0</v>
      </c>
      <c r="E10" s="82" t="s">
        <v>12</v>
      </c>
      <c r="F10" s="33">
        <v>4.0</v>
      </c>
      <c r="G10" s="83">
        <f t="shared" si="1"/>
        <v>0.055</v>
      </c>
      <c r="H10" s="9"/>
      <c r="I10" s="70">
        <v>95000.0</v>
      </c>
      <c r="J10" s="85">
        <v>0.05</v>
      </c>
      <c r="K10" s="9"/>
      <c r="L10" s="9"/>
      <c r="M10" s="91">
        <v>2.0</v>
      </c>
      <c r="N10" s="92">
        <v>99.0</v>
      </c>
      <c r="O10" s="92">
        <v>0.0</v>
      </c>
      <c r="P10" s="9"/>
      <c r="Q10" s="89">
        <v>45000.0</v>
      </c>
      <c r="R10" s="93">
        <v>0.025</v>
      </c>
      <c r="S10" s="93">
        <f t="shared" ref="S10:Z10" si="6">ROUND(R10*0.8,4)</f>
        <v>0.02</v>
      </c>
      <c r="T10" s="93">
        <f t="shared" si="6"/>
        <v>0.016</v>
      </c>
      <c r="U10" s="93">
        <f t="shared" si="6"/>
        <v>0.0128</v>
      </c>
      <c r="V10" s="93">
        <f t="shared" si="6"/>
        <v>0.0102</v>
      </c>
      <c r="W10" s="93">
        <f t="shared" si="6"/>
        <v>0.0082</v>
      </c>
      <c r="X10" s="93">
        <f t="shared" si="6"/>
        <v>0.0066</v>
      </c>
      <c r="Y10" s="93">
        <f t="shared" si="6"/>
        <v>0.0053</v>
      </c>
      <c r="Z10" s="93">
        <f t="shared" si="6"/>
        <v>0.0042</v>
      </c>
      <c r="AA10" s="9"/>
      <c r="AB10" s="9"/>
      <c r="AC10" s="28">
        <v>6.6631945E8</v>
      </c>
      <c r="AD10" s="9" t="s">
        <v>1596</v>
      </c>
      <c r="AE10" s="49">
        <v>38760.0</v>
      </c>
      <c r="AF10" s="79">
        <f t="shared" si="2"/>
        <v>17</v>
      </c>
      <c r="AG10" s="79"/>
      <c r="AH10" s="79"/>
      <c r="AI10" s="28">
        <v>1.17004851E8</v>
      </c>
      <c r="AJ10" s="9" t="s">
        <v>1597</v>
      </c>
      <c r="AK10" s="59">
        <v>122946.0</v>
      </c>
    </row>
    <row r="11">
      <c r="A11" s="28">
        <v>7.1100601E8</v>
      </c>
      <c r="B11" s="9" t="s">
        <v>1199</v>
      </c>
      <c r="C11" s="33">
        <v>4.0</v>
      </c>
      <c r="D11" s="14">
        <v>82341.0</v>
      </c>
      <c r="E11" s="82" t="s">
        <v>20</v>
      </c>
      <c r="F11" s="33">
        <v>7.0</v>
      </c>
      <c r="G11" s="83">
        <f t="shared" si="1"/>
        <v>0.04</v>
      </c>
      <c r="H11" s="9"/>
      <c r="I11" s="70">
        <v>105000.0</v>
      </c>
      <c r="J11" s="85">
        <v>0.055</v>
      </c>
      <c r="K11" s="9"/>
      <c r="L11" s="9"/>
      <c r="M11" s="9"/>
      <c r="N11" s="9"/>
      <c r="O11" s="9"/>
      <c r="P11" s="9"/>
      <c r="Q11" s="89">
        <v>55000.0</v>
      </c>
      <c r="R11" s="93">
        <v>0.03</v>
      </c>
      <c r="S11" s="93">
        <f t="shared" ref="S11:Z11" si="7">ROUND(R11*0.8,4)</f>
        <v>0.024</v>
      </c>
      <c r="T11" s="93">
        <f t="shared" si="7"/>
        <v>0.0192</v>
      </c>
      <c r="U11" s="93">
        <f t="shared" si="7"/>
        <v>0.0154</v>
      </c>
      <c r="V11" s="93">
        <f t="shared" si="7"/>
        <v>0.0123</v>
      </c>
      <c r="W11" s="93">
        <f t="shared" si="7"/>
        <v>0.0098</v>
      </c>
      <c r="X11" s="93">
        <f t="shared" si="7"/>
        <v>0.0078</v>
      </c>
      <c r="Y11" s="93">
        <f t="shared" si="7"/>
        <v>0.0062</v>
      </c>
      <c r="Z11" s="93">
        <f t="shared" si="7"/>
        <v>0.005</v>
      </c>
      <c r="AA11" s="9"/>
      <c r="AB11" s="9"/>
      <c r="AC11" s="28">
        <v>9.7574E8</v>
      </c>
      <c r="AD11" s="9" t="s">
        <v>1598</v>
      </c>
      <c r="AE11" s="49">
        <v>39530.0</v>
      </c>
      <c r="AF11" s="79">
        <f t="shared" si="2"/>
        <v>15</v>
      </c>
      <c r="AG11" s="79"/>
      <c r="AH11" s="79"/>
      <c r="AI11" s="28">
        <v>1.198E8</v>
      </c>
      <c r="AJ11" s="9" t="s">
        <v>1584</v>
      </c>
      <c r="AK11" s="59">
        <v>103344.0</v>
      </c>
    </row>
    <row r="12">
      <c r="A12" s="28">
        <v>2.50005128E8</v>
      </c>
      <c r="B12" s="9" t="s">
        <v>1599</v>
      </c>
      <c r="C12" s="33">
        <v>3.0</v>
      </c>
      <c r="D12" s="14">
        <v>98598.0</v>
      </c>
      <c r="E12" s="82" t="s">
        <v>16</v>
      </c>
      <c r="F12" s="33">
        <v>3.0</v>
      </c>
      <c r="G12" s="83">
        <f t="shared" si="1"/>
        <v>0.05</v>
      </c>
      <c r="H12" s="9"/>
      <c r="I12" s="70">
        <v>115000.0</v>
      </c>
      <c r="J12" s="85">
        <v>0.06</v>
      </c>
      <c r="K12" s="9"/>
      <c r="L12" s="9"/>
      <c r="M12" s="9"/>
      <c r="N12" s="9"/>
      <c r="O12" s="9"/>
      <c r="P12" s="9"/>
      <c r="Q12" s="89">
        <v>65000.0</v>
      </c>
      <c r="R12" s="93">
        <v>0.035</v>
      </c>
      <c r="S12" s="93">
        <f t="shared" ref="S12:Z12" si="8">ROUND(R12*0.8,4)</f>
        <v>0.028</v>
      </c>
      <c r="T12" s="93">
        <f t="shared" si="8"/>
        <v>0.0224</v>
      </c>
      <c r="U12" s="93">
        <f t="shared" si="8"/>
        <v>0.0179</v>
      </c>
      <c r="V12" s="93">
        <f t="shared" si="8"/>
        <v>0.0143</v>
      </c>
      <c r="W12" s="93">
        <f t="shared" si="8"/>
        <v>0.0114</v>
      </c>
      <c r="X12" s="93">
        <f t="shared" si="8"/>
        <v>0.0091</v>
      </c>
      <c r="Y12" s="93">
        <f t="shared" si="8"/>
        <v>0.0073</v>
      </c>
      <c r="Z12" s="93">
        <f t="shared" si="8"/>
        <v>0.0058</v>
      </c>
      <c r="AA12" s="9"/>
      <c r="AB12" s="9"/>
      <c r="AC12" s="28">
        <v>3.90009046E8</v>
      </c>
      <c r="AD12" s="9" t="s">
        <v>183</v>
      </c>
      <c r="AE12" s="49">
        <v>37183.0</v>
      </c>
      <c r="AF12" s="79">
        <f t="shared" si="2"/>
        <v>22</v>
      </c>
      <c r="AG12" s="79"/>
      <c r="AH12" s="79"/>
      <c r="AI12" s="28">
        <v>1.20004902E8</v>
      </c>
      <c r="AJ12" s="9" t="s">
        <v>1600</v>
      </c>
      <c r="AK12" s="59">
        <v>54249.0</v>
      </c>
    </row>
    <row r="13">
      <c r="A13" s="28">
        <v>9.8635E8</v>
      </c>
      <c r="B13" s="9" t="s">
        <v>218</v>
      </c>
      <c r="C13" s="33">
        <v>4.0</v>
      </c>
      <c r="D13" s="14">
        <v>46350.0</v>
      </c>
      <c r="E13" s="82" t="s">
        <v>36</v>
      </c>
      <c r="F13" s="33">
        <v>3.0</v>
      </c>
      <c r="G13" s="83">
        <f t="shared" si="1"/>
        <v>0.025</v>
      </c>
      <c r="H13" s="84"/>
      <c r="I13" s="70">
        <v>125000.0</v>
      </c>
      <c r="J13" s="85">
        <v>0.065</v>
      </c>
      <c r="K13" s="9"/>
      <c r="L13" s="9"/>
      <c r="M13" s="9"/>
      <c r="N13" s="9"/>
      <c r="O13" s="9"/>
      <c r="P13" s="9"/>
      <c r="Q13" s="89">
        <v>75000.0</v>
      </c>
      <c r="R13" s="93">
        <v>0.04</v>
      </c>
      <c r="S13" s="93">
        <f t="shared" ref="S13:Z13" si="9">ROUND(R13*0.8,4)</f>
        <v>0.032</v>
      </c>
      <c r="T13" s="93">
        <f t="shared" si="9"/>
        <v>0.0256</v>
      </c>
      <c r="U13" s="93">
        <f t="shared" si="9"/>
        <v>0.0205</v>
      </c>
      <c r="V13" s="93">
        <f t="shared" si="9"/>
        <v>0.0164</v>
      </c>
      <c r="W13" s="93">
        <f t="shared" si="9"/>
        <v>0.0131</v>
      </c>
      <c r="X13" s="93">
        <f t="shared" si="9"/>
        <v>0.0105</v>
      </c>
      <c r="Y13" s="93">
        <f t="shared" si="9"/>
        <v>0.0084</v>
      </c>
      <c r="Z13" s="93">
        <f t="shared" si="9"/>
        <v>0.0067</v>
      </c>
      <c r="AA13" s="9"/>
      <c r="AB13" s="9"/>
      <c r="AC13" s="28">
        <v>6.6239E8</v>
      </c>
      <c r="AD13" s="9" t="s">
        <v>1279</v>
      </c>
      <c r="AE13" s="49">
        <v>43612.0</v>
      </c>
      <c r="AF13" s="79">
        <f t="shared" si="2"/>
        <v>4</v>
      </c>
      <c r="AG13" s="79"/>
      <c r="AH13" s="79"/>
      <c r="AI13" s="28">
        <v>1.2149E8</v>
      </c>
      <c r="AJ13" s="9" t="s">
        <v>1601</v>
      </c>
      <c r="AK13" s="59">
        <v>131736.0</v>
      </c>
    </row>
    <row r="14">
      <c r="A14" s="28">
        <v>6.66667301E8</v>
      </c>
      <c r="B14" s="9" t="s">
        <v>202</v>
      </c>
      <c r="C14" s="33">
        <v>1.0</v>
      </c>
      <c r="D14" s="14">
        <v>61076.0</v>
      </c>
      <c r="E14" s="82" t="s">
        <v>31</v>
      </c>
      <c r="F14" s="33">
        <v>7.0</v>
      </c>
      <c r="G14" s="83">
        <f t="shared" si="1"/>
        <v>0.03</v>
      </c>
      <c r="H14" s="84"/>
      <c r="I14" s="70">
        <v>135000.0</v>
      </c>
      <c r="J14" s="85">
        <v>0.07</v>
      </c>
      <c r="K14" s="9"/>
      <c r="L14" s="9"/>
      <c r="M14" s="9"/>
      <c r="N14" s="9"/>
      <c r="O14" s="9"/>
      <c r="P14" s="9"/>
      <c r="Q14" s="89">
        <v>85000.0</v>
      </c>
      <c r="R14" s="93">
        <v>0.045</v>
      </c>
      <c r="S14" s="93">
        <f t="shared" ref="S14:Z14" si="10">ROUND(R14*0.8,4)</f>
        <v>0.036</v>
      </c>
      <c r="T14" s="93">
        <f t="shared" si="10"/>
        <v>0.0288</v>
      </c>
      <c r="U14" s="93">
        <f t="shared" si="10"/>
        <v>0.023</v>
      </c>
      <c r="V14" s="93">
        <f t="shared" si="10"/>
        <v>0.0184</v>
      </c>
      <c r="W14" s="93">
        <f t="shared" si="10"/>
        <v>0.0147</v>
      </c>
      <c r="X14" s="93">
        <f t="shared" si="10"/>
        <v>0.0118</v>
      </c>
      <c r="Y14" s="93">
        <f t="shared" si="10"/>
        <v>0.0094</v>
      </c>
      <c r="Z14" s="93">
        <f t="shared" si="10"/>
        <v>0.0075</v>
      </c>
      <c r="AA14" s="9"/>
      <c r="AB14" s="9"/>
      <c r="AC14" s="28">
        <v>8.45003086E8</v>
      </c>
      <c r="AD14" s="9" t="s">
        <v>1242</v>
      </c>
      <c r="AE14" s="49">
        <v>39864.0</v>
      </c>
      <c r="AF14" s="79">
        <f t="shared" si="2"/>
        <v>14</v>
      </c>
      <c r="AG14" s="79"/>
      <c r="AH14" s="79"/>
      <c r="AI14" s="28">
        <v>1.2285E8</v>
      </c>
      <c r="AJ14" s="9" t="s">
        <v>1594</v>
      </c>
      <c r="AK14" s="59">
        <v>146236.0</v>
      </c>
    </row>
    <row r="15">
      <c r="A15" s="28">
        <v>3.82009483E8</v>
      </c>
      <c r="B15" s="9" t="s">
        <v>1363</v>
      </c>
      <c r="C15" s="33">
        <v>5.0</v>
      </c>
      <c r="D15" s="14">
        <v>107968.0</v>
      </c>
      <c r="E15" s="82" t="s">
        <v>12</v>
      </c>
      <c r="F15" s="33">
        <v>4.0</v>
      </c>
      <c r="G15" s="83">
        <f t="shared" si="1"/>
        <v>0.055</v>
      </c>
      <c r="H15" s="9"/>
      <c r="I15" s="70">
        <v>145000.0</v>
      </c>
      <c r="J15" s="85">
        <v>0.075</v>
      </c>
      <c r="K15" s="9"/>
      <c r="L15" s="9"/>
      <c r="M15" s="9"/>
      <c r="N15" s="9"/>
      <c r="O15" s="9"/>
      <c r="P15" s="9"/>
      <c r="Q15" s="89">
        <v>95000.0</v>
      </c>
      <c r="R15" s="93">
        <v>0.05</v>
      </c>
      <c r="S15" s="93">
        <f t="shared" ref="S15:Z15" si="11">ROUND(R15*0.8,4)</f>
        <v>0.04</v>
      </c>
      <c r="T15" s="93">
        <f t="shared" si="11"/>
        <v>0.032</v>
      </c>
      <c r="U15" s="93">
        <f t="shared" si="11"/>
        <v>0.0256</v>
      </c>
      <c r="V15" s="93">
        <f t="shared" si="11"/>
        <v>0.0205</v>
      </c>
      <c r="W15" s="93">
        <f t="shared" si="11"/>
        <v>0.0164</v>
      </c>
      <c r="X15" s="93">
        <f t="shared" si="11"/>
        <v>0.0131</v>
      </c>
      <c r="Y15" s="93">
        <f t="shared" si="11"/>
        <v>0.0105</v>
      </c>
      <c r="Z15" s="93">
        <f t="shared" si="11"/>
        <v>0.0084</v>
      </c>
      <c r="AA15" s="9"/>
      <c r="AB15" s="9"/>
      <c r="AC15" s="28">
        <v>3.3781E8</v>
      </c>
      <c r="AD15" s="9" t="s">
        <v>1602</v>
      </c>
      <c r="AE15" s="49">
        <v>43232.0</v>
      </c>
      <c r="AF15" s="79">
        <f t="shared" si="2"/>
        <v>5</v>
      </c>
      <c r="AG15" s="79"/>
      <c r="AH15" s="79"/>
      <c r="AI15" s="28">
        <v>1.23007131E8</v>
      </c>
      <c r="AJ15" s="9" t="s">
        <v>1585</v>
      </c>
      <c r="AK15" s="59">
        <v>54423.0</v>
      </c>
    </row>
    <row r="16">
      <c r="A16" s="28">
        <v>1.6026E8</v>
      </c>
      <c r="B16" s="9" t="s">
        <v>1215</v>
      </c>
      <c r="C16" s="33">
        <v>4.0</v>
      </c>
      <c r="D16" s="14">
        <v>102146.0</v>
      </c>
      <c r="E16" s="82" t="s">
        <v>16</v>
      </c>
      <c r="F16" s="33">
        <v>2.0</v>
      </c>
      <c r="G16" s="83">
        <f t="shared" si="1"/>
        <v>0.05</v>
      </c>
      <c r="H16" s="9"/>
      <c r="I16" s="9"/>
      <c r="J16" s="9"/>
      <c r="K16" s="9"/>
      <c r="L16" s="9"/>
      <c r="M16" s="9"/>
      <c r="N16" s="9"/>
      <c r="O16" s="9"/>
      <c r="P16" s="9"/>
      <c r="Q16" s="89">
        <v>105000.0</v>
      </c>
      <c r="R16" s="93">
        <v>0.055</v>
      </c>
      <c r="S16" s="93">
        <f t="shared" ref="S16:Z16" si="12">ROUND(R16*0.8,4)</f>
        <v>0.044</v>
      </c>
      <c r="T16" s="93">
        <f t="shared" si="12"/>
        <v>0.0352</v>
      </c>
      <c r="U16" s="93">
        <f t="shared" si="12"/>
        <v>0.0282</v>
      </c>
      <c r="V16" s="93">
        <f t="shared" si="12"/>
        <v>0.0226</v>
      </c>
      <c r="W16" s="93">
        <f t="shared" si="12"/>
        <v>0.0181</v>
      </c>
      <c r="X16" s="93">
        <f t="shared" si="12"/>
        <v>0.0145</v>
      </c>
      <c r="Y16" s="93">
        <f t="shared" si="12"/>
        <v>0.0116</v>
      </c>
      <c r="Z16" s="93">
        <f t="shared" si="12"/>
        <v>0.0093</v>
      </c>
      <c r="AA16" s="9"/>
      <c r="AB16" s="9"/>
      <c r="AC16" s="28">
        <v>6.66457685E8</v>
      </c>
      <c r="AD16" s="9" t="s">
        <v>1061</v>
      </c>
      <c r="AE16" s="49">
        <v>42949.0</v>
      </c>
      <c r="AF16" s="79">
        <f t="shared" si="2"/>
        <v>6</v>
      </c>
      <c r="AG16" s="79"/>
      <c r="AH16" s="79"/>
      <c r="AI16" s="28">
        <v>1.24001985E8</v>
      </c>
      <c r="AJ16" s="9" t="s">
        <v>1603</v>
      </c>
      <c r="AK16" s="59">
        <v>59559.0</v>
      </c>
    </row>
    <row r="17">
      <c r="A17" s="28">
        <v>6.66879764E8</v>
      </c>
      <c r="B17" s="9" t="s">
        <v>1361</v>
      </c>
      <c r="C17" s="33">
        <v>3.0</v>
      </c>
      <c r="D17" s="14">
        <v>46009.0</v>
      </c>
      <c r="E17" s="82" t="s">
        <v>31</v>
      </c>
      <c r="F17" s="33">
        <v>0.0</v>
      </c>
      <c r="G17" s="83">
        <f t="shared" si="1"/>
        <v>0.025</v>
      </c>
      <c r="H17" s="84"/>
      <c r="I17" s="9"/>
      <c r="J17" s="9"/>
      <c r="K17" s="9"/>
      <c r="L17" s="9"/>
      <c r="M17" s="9"/>
      <c r="N17" s="9"/>
      <c r="O17" s="9"/>
      <c r="P17" s="9"/>
      <c r="Q17" s="89">
        <v>115000.0</v>
      </c>
      <c r="R17" s="93">
        <v>0.06</v>
      </c>
      <c r="S17" s="93">
        <f t="shared" ref="S17:Z17" si="13">ROUND(R17*0.8,4)</f>
        <v>0.048</v>
      </c>
      <c r="T17" s="93">
        <f t="shared" si="13"/>
        <v>0.0384</v>
      </c>
      <c r="U17" s="93">
        <f t="shared" si="13"/>
        <v>0.0307</v>
      </c>
      <c r="V17" s="93">
        <f t="shared" si="13"/>
        <v>0.0246</v>
      </c>
      <c r="W17" s="93">
        <f t="shared" si="13"/>
        <v>0.0197</v>
      </c>
      <c r="X17" s="93">
        <f t="shared" si="13"/>
        <v>0.0158</v>
      </c>
      <c r="Y17" s="93">
        <f t="shared" si="13"/>
        <v>0.0126</v>
      </c>
      <c r="Z17" s="93">
        <f t="shared" si="13"/>
        <v>0.0101</v>
      </c>
      <c r="AA17" s="9"/>
      <c r="AB17" s="9"/>
      <c r="AC17" s="28">
        <v>4.23006299E8</v>
      </c>
      <c r="AD17" s="9" t="s">
        <v>1604</v>
      </c>
      <c r="AE17" s="49">
        <v>36927.0</v>
      </c>
      <c r="AF17" s="79">
        <f t="shared" si="2"/>
        <v>22</v>
      </c>
      <c r="AG17" s="79"/>
      <c r="AH17" s="79"/>
      <c r="AI17" s="28">
        <v>1.25004528E8</v>
      </c>
      <c r="AJ17" s="9" t="s">
        <v>1600</v>
      </c>
      <c r="AK17" s="59">
        <v>103191.0</v>
      </c>
    </row>
    <row r="18">
      <c r="A18" s="28">
        <v>6.31002847E8</v>
      </c>
      <c r="B18" s="9" t="s">
        <v>1142</v>
      </c>
      <c r="C18" s="33">
        <v>3.0</v>
      </c>
      <c r="D18" s="14">
        <v>53399.0</v>
      </c>
      <c r="E18" s="82" t="s">
        <v>31</v>
      </c>
      <c r="F18" s="33">
        <v>2.0</v>
      </c>
      <c r="G18" s="83">
        <f t="shared" si="1"/>
        <v>0.025</v>
      </c>
      <c r="H18" s="84"/>
      <c r="I18" s="9"/>
      <c r="J18" s="9"/>
      <c r="K18" s="9"/>
      <c r="L18" s="9"/>
      <c r="M18" s="9"/>
      <c r="N18" s="9"/>
      <c r="O18" s="9"/>
      <c r="P18" s="9"/>
      <c r="Q18" s="89">
        <v>125000.0</v>
      </c>
      <c r="R18" s="93">
        <v>0.065</v>
      </c>
      <c r="S18" s="93">
        <f t="shared" ref="S18:Z18" si="14">ROUND(R18*0.8,4)</f>
        <v>0.052</v>
      </c>
      <c r="T18" s="93">
        <f t="shared" si="14"/>
        <v>0.0416</v>
      </c>
      <c r="U18" s="93">
        <f t="shared" si="14"/>
        <v>0.0333</v>
      </c>
      <c r="V18" s="93">
        <f t="shared" si="14"/>
        <v>0.0266</v>
      </c>
      <c r="W18" s="93">
        <f t="shared" si="14"/>
        <v>0.0213</v>
      </c>
      <c r="X18" s="93">
        <f t="shared" si="14"/>
        <v>0.017</v>
      </c>
      <c r="Y18" s="93">
        <f t="shared" si="14"/>
        <v>0.0136</v>
      </c>
      <c r="Z18" s="93">
        <f t="shared" si="14"/>
        <v>0.0109</v>
      </c>
      <c r="AA18" s="9"/>
      <c r="AB18" s="9"/>
      <c r="AC18" s="28">
        <v>1.16009565E8</v>
      </c>
      <c r="AD18" s="9" t="s">
        <v>184</v>
      </c>
      <c r="AE18" s="49">
        <v>43865.0</v>
      </c>
      <c r="AF18" s="79">
        <f t="shared" si="2"/>
        <v>3</v>
      </c>
      <c r="AG18" s="79"/>
      <c r="AH18" s="79"/>
      <c r="AI18" s="28">
        <v>1.2573E8</v>
      </c>
      <c r="AJ18" s="9" t="s">
        <v>1601</v>
      </c>
      <c r="AK18" s="59">
        <v>77537.0</v>
      </c>
    </row>
    <row r="19">
      <c r="A19" s="28">
        <v>4.3600924E8</v>
      </c>
      <c r="B19" s="9" t="s">
        <v>208</v>
      </c>
      <c r="C19" s="33">
        <v>5.0</v>
      </c>
      <c r="D19" s="14">
        <v>45419.0</v>
      </c>
      <c r="E19" s="82" t="s">
        <v>31</v>
      </c>
      <c r="F19" s="33">
        <v>7.0</v>
      </c>
      <c r="G19" s="83">
        <f t="shared" si="1"/>
        <v>0.025</v>
      </c>
      <c r="H19" s="84"/>
      <c r="I19" s="9"/>
      <c r="J19" s="9"/>
      <c r="K19" s="9"/>
      <c r="L19" s="9"/>
      <c r="M19" s="9"/>
      <c r="N19" s="9"/>
      <c r="O19" s="9"/>
      <c r="P19" s="9"/>
      <c r="Q19" s="89">
        <v>135000.0</v>
      </c>
      <c r="R19" s="93">
        <v>0.07</v>
      </c>
      <c r="S19" s="93">
        <f t="shared" ref="S19:Z19" si="15">ROUND(R19*0.8,4)</f>
        <v>0.056</v>
      </c>
      <c r="T19" s="93">
        <f t="shared" si="15"/>
        <v>0.0448</v>
      </c>
      <c r="U19" s="93">
        <f t="shared" si="15"/>
        <v>0.0358</v>
      </c>
      <c r="V19" s="93">
        <f t="shared" si="15"/>
        <v>0.0286</v>
      </c>
      <c r="W19" s="93">
        <f t="shared" si="15"/>
        <v>0.0229</v>
      </c>
      <c r="X19" s="93">
        <f t="shared" si="15"/>
        <v>0.0183</v>
      </c>
      <c r="Y19" s="93">
        <f t="shared" si="15"/>
        <v>0.0146</v>
      </c>
      <c r="Z19" s="93">
        <f t="shared" si="15"/>
        <v>0.0117</v>
      </c>
      <c r="AA19" s="9"/>
      <c r="AB19" s="9"/>
      <c r="AC19" s="28">
        <v>8.7439E8</v>
      </c>
      <c r="AD19" s="9" t="s">
        <v>1283</v>
      </c>
      <c r="AE19" s="49">
        <v>39439.0</v>
      </c>
      <c r="AF19" s="79">
        <f t="shared" si="2"/>
        <v>16</v>
      </c>
      <c r="AG19" s="79"/>
      <c r="AH19" s="79"/>
      <c r="AI19" s="28">
        <v>1.27002002E8</v>
      </c>
      <c r="AJ19" s="9" t="s">
        <v>1588</v>
      </c>
      <c r="AK19" s="59">
        <v>136432.0</v>
      </c>
    </row>
    <row r="20">
      <c r="A20" s="28">
        <v>9.4973E8</v>
      </c>
      <c r="B20" s="9" t="s">
        <v>1257</v>
      </c>
      <c r="C20" s="33">
        <v>2.0</v>
      </c>
      <c r="D20" s="14">
        <v>69038.0</v>
      </c>
      <c r="E20" s="82" t="s">
        <v>16</v>
      </c>
      <c r="F20" s="33">
        <v>4.0</v>
      </c>
      <c r="G20" s="83">
        <f t="shared" si="1"/>
        <v>0.035</v>
      </c>
      <c r="H20" s="84"/>
      <c r="I20" s="9"/>
      <c r="J20" s="9"/>
      <c r="K20" s="9"/>
      <c r="L20" s="9"/>
      <c r="M20" s="9"/>
      <c r="N20" s="9"/>
      <c r="O20" s="9"/>
      <c r="P20" s="9"/>
      <c r="Q20" s="89">
        <v>145000.0</v>
      </c>
      <c r="R20" s="93">
        <v>0.075</v>
      </c>
      <c r="S20" s="93">
        <f t="shared" ref="S20:Z20" si="16">ROUND(R20*0.8,4)</f>
        <v>0.06</v>
      </c>
      <c r="T20" s="93">
        <f t="shared" si="16"/>
        <v>0.048</v>
      </c>
      <c r="U20" s="93">
        <f t="shared" si="16"/>
        <v>0.0384</v>
      </c>
      <c r="V20" s="93">
        <f t="shared" si="16"/>
        <v>0.0307</v>
      </c>
      <c r="W20" s="93">
        <f t="shared" si="16"/>
        <v>0.0246</v>
      </c>
      <c r="X20" s="93">
        <f t="shared" si="16"/>
        <v>0.0197</v>
      </c>
      <c r="Y20" s="93">
        <f t="shared" si="16"/>
        <v>0.0158</v>
      </c>
      <c r="Z20" s="93">
        <f t="shared" si="16"/>
        <v>0.0126</v>
      </c>
      <c r="AA20" s="9"/>
      <c r="AB20" s="9"/>
      <c r="AC20" s="28">
        <v>9.3412E8</v>
      </c>
      <c r="AD20" s="9" t="s">
        <v>1605</v>
      </c>
      <c r="AE20" s="49">
        <v>39852.0</v>
      </c>
      <c r="AF20" s="79">
        <f t="shared" si="2"/>
        <v>14</v>
      </c>
      <c r="AG20" s="79"/>
      <c r="AH20" s="79"/>
      <c r="AI20" s="28">
        <v>1.27009935E8</v>
      </c>
      <c r="AJ20" s="9" t="s">
        <v>1588</v>
      </c>
      <c r="AK20" s="59">
        <v>85638.0</v>
      </c>
    </row>
    <row r="21">
      <c r="A21" s="28">
        <v>9.9282E8</v>
      </c>
      <c r="B21" s="9" t="s">
        <v>1606</v>
      </c>
      <c r="C21" s="33">
        <v>4.0</v>
      </c>
      <c r="D21" s="14">
        <v>46163.0</v>
      </c>
      <c r="E21" s="82" t="s">
        <v>20</v>
      </c>
      <c r="F21" s="33">
        <v>5.0</v>
      </c>
      <c r="G21" s="83">
        <f t="shared" si="1"/>
        <v>0.025</v>
      </c>
      <c r="H21" s="84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28">
        <v>6.31001225E8</v>
      </c>
      <c r="AD21" s="9" t="s">
        <v>1085</v>
      </c>
      <c r="AE21" s="49">
        <v>43632.0</v>
      </c>
      <c r="AF21" s="79">
        <f t="shared" si="2"/>
        <v>4</v>
      </c>
      <c r="AG21" s="79"/>
      <c r="AH21" s="79"/>
      <c r="AI21" s="28">
        <v>1.2829E8</v>
      </c>
      <c r="AJ21" s="9" t="s">
        <v>1607</v>
      </c>
      <c r="AK21" s="59">
        <v>46543.0</v>
      </c>
    </row>
    <row r="22">
      <c r="A22" s="28">
        <v>2.8500208E8</v>
      </c>
      <c r="B22" s="9" t="s">
        <v>1269</v>
      </c>
      <c r="C22" s="33">
        <v>5.0</v>
      </c>
      <c r="D22" s="14">
        <v>70990.0</v>
      </c>
      <c r="E22" s="82" t="s">
        <v>20</v>
      </c>
      <c r="F22" s="33">
        <v>2.0</v>
      </c>
      <c r="G22" s="83">
        <f t="shared" si="1"/>
        <v>0.035</v>
      </c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28">
        <v>6.66974933E8</v>
      </c>
      <c r="AD22" s="9" t="s">
        <v>1096</v>
      </c>
      <c r="AE22" s="49">
        <v>39349.0</v>
      </c>
      <c r="AF22" s="79">
        <f t="shared" si="2"/>
        <v>16</v>
      </c>
      <c r="AG22" s="79"/>
      <c r="AH22" s="79"/>
      <c r="AI22" s="28">
        <v>1.30003777E8</v>
      </c>
      <c r="AJ22" s="9" t="s">
        <v>1595</v>
      </c>
      <c r="AK22" s="59">
        <v>42217.0</v>
      </c>
    </row>
    <row r="23">
      <c r="A23" s="28">
        <v>6.66544197E8</v>
      </c>
      <c r="B23" s="9" t="s">
        <v>1091</v>
      </c>
      <c r="C23" s="33">
        <v>3.0</v>
      </c>
      <c r="D23" s="14">
        <v>45315.0</v>
      </c>
      <c r="E23" s="82" t="s">
        <v>16</v>
      </c>
      <c r="F23" s="33">
        <v>1.0</v>
      </c>
      <c r="G23" s="83">
        <f t="shared" si="1"/>
        <v>0.025</v>
      </c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28">
        <v>9.36008657E8</v>
      </c>
      <c r="AD23" s="9" t="s">
        <v>1608</v>
      </c>
      <c r="AE23" s="49">
        <v>39207.0</v>
      </c>
      <c r="AF23" s="79">
        <f t="shared" si="2"/>
        <v>16</v>
      </c>
      <c r="AG23" s="79"/>
      <c r="AH23" s="79"/>
      <c r="AI23" s="28">
        <v>1.30005123E8</v>
      </c>
      <c r="AJ23" s="9" t="s">
        <v>1600</v>
      </c>
      <c r="AK23" s="59">
        <v>80174.0</v>
      </c>
    </row>
    <row r="24">
      <c r="A24" s="28">
        <v>4.58009624E8</v>
      </c>
      <c r="B24" s="9" t="s">
        <v>1609</v>
      </c>
      <c r="C24" s="33">
        <v>2.0</v>
      </c>
      <c r="D24" s="14">
        <v>102687.0</v>
      </c>
      <c r="E24" s="82" t="s">
        <v>31</v>
      </c>
      <c r="F24" s="33">
        <v>6.0</v>
      </c>
      <c r="G24" s="83">
        <f t="shared" si="1"/>
        <v>0.05</v>
      </c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28">
        <v>3.25005784E8</v>
      </c>
      <c r="AD24" s="9" t="s">
        <v>1006</v>
      </c>
      <c r="AE24" s="49">
        <v>36882.0</v>
      </c>
      <c r="AF24" s="79">
        <f t="shared" si="2"/>
        <v>23</v>
      </c>
      <c r="AG24" s="79"/>
      <c r="AH24" s="79"/>
      <c r="AI24" s="28">
        <v>1.3128E8</v>
      </c>
      <c r="AJ24" s="9" t="s">
        <v>1595</v>
      </c>
      <c r="AK24" s="59">
        <v>129978.0</v>
      </c>
    </row>
    <row r="25">
      <c r="A25" s="28">
        <v>3.72002188E8</v>
      </c>
      <c r="B25" s="9" t="s">
        <v>1610</v>
      </c>
      <c r="C25" s="33">
        <v>3.0</v>
      </c>
      <c r="D25" s="14">
        <v>121213.0</v>
      </c>
      <c r="E25" s="82" t="s">
        <v>16</v>
      </c>
      <c r="F25" s="33">
        <v>4.0</v>
      </c>
      <c r="G25" s="83">
        <f t="shared" si="1"/>
        <v>0.06</v>
      </c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28">
        <v>5.7968E8</v>
      </c>
      <c r="AD25" s="9" t="s">
        <v>1611</v>
      </c>
      <c r="AE25" s="49">
        <v>37977.0</v>
      </c>
      <c r="AF25" s="79">
        <f t="shared" si="2"/>
        <v>20</v>
      </c>
      <c r="AG25" s="79"/>
      <c r="AH25" s="79"/>
      <c r="AI25" s="28">
        <v>1.32001469E8</v>
      </c>
      <c r="AJ25" s="9" t="s">
        <v>1588</v>
      </c>
      <c r="AK25" s="59">
        <v>67847.0</v>
      </c>
    </row>
    <row r="26">
      <c r="A26" s="28">
        <v>2.60005521E8</v>
      </c>
      <c r="B26" s="9" t="s">
        <v>1175</v>
      </c>
      <c r="C26" s="33">
        <v>1.0</v>
      </c>
      <c r="D26" s="14">
        <v>74666.0</v>
      </c>
      <c r="E26" s="82" t="s">
        <v>35</v>
      </c>
      <c r="F26" s="33">
        <v>5.0</v>
      </c>
      <c r="G26" s="83">
        <f t="shared" si="1"/>
        <v>0.035</v>
      </c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28">
        <v>7.822E8</v>
      </c>
      <c r="AD26" s="9" t="s">
        <v>185</v>
      </c>
      <c r="AE26" s="49">
        <v>38790.0</v>
      </c>
      <c r="AF26" s="79">
        <f t="shared" si="2"/>
        <v>17</v>
      </c>
      <c r="AG26" s="79"/>
      <c r="AH26" s="79"/>
      <c r="AI26" s="28">
        <v>1.3255E8</v>
      </c>
      <c r="AJ26" s="9" t="s">
        <v>1588</v>
      </c>
      <c r="AK26" s="59">
        <v>92116.0</v>
      </c>
    </row>
    <row r="27">
      <c r="A27" s="28">
        <v>4.10005983E8</v>
      </c>
      <c r="B27" s="9" t="s">
        <v>341</v>
      </c>
      <c r="C27" s="33">
        <v>1.0</v>
      </c>
      <c r="D27" s="14">
        <v>90032.0</v>
      </c>
      <c r="E27" s="82" t="s">
        <v>12</v>
      </c>
      <c r="F27" s="33">
        <v>4.0</v>
      </c>
      <c r="G27" s="83">
        <f t="shared" si="1"/>
        <v>0.045</v>
      </c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79"/>
      <c r="AC27" s="28">
        <v>6.20006574E8</v>
      </c>
      <c r="AD27" s="9" t="s">
        <v>1078</v>
      </c>
      <c r="AE27" s="49">
        <v>38776.0</v>
      </c>
      <c r="AF27" s="79">
        <f t="shared" si="2"/>
        <v>17</v>
      </c>
      <c r="AG27" s="79"/>
      <c r="AH27" s="79"/>
      <c r="AI27" s="28">
        <v>1.35001851E8</v>
      </c>
      <c r="AJ27" s="9" t="s">
        <v>1588</v>
      </c>
      <c r="AK27" s="59">
        <v>116458.0</v>
      </c>
    </row>
    <row r="28">
      <c r="A28" s="28">
        <v>4.3023E8</v>
      </c>
      <c r="B28" s="9" t="s">
        <v>1224</v>
      </c>
      <c r="C28" s="33">
        <v>1.0</v>
      </c>
      <c r="D28" s="14">
        <v>43469.0</v>
      </c>
      <c r="E28" s="82" t="s">
        <v>20</v>
      </c>
      <c r="F28" s="33">
        <v>6.0</v>
      </c>
      <c r="G28" s="83">
        <f t="shared" si="1"/>
        <v>0.02</v>
      </c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79"/>
      <c r="AC28" s="28">
        <v>4.38006452E8</v>
      </c>
      <c r="AD28" s="9" t="s">
        <v>1042</v>
      </c>
      <c r="AE28" s="49">
        <v>43900.0</v>
      </c>
      <c r="AF28" s="79">
        <f t="shared" si="2"/>
        <v>3</v>
      </c>
      <c r="AG28" s="79"/>
      <c r="AH28" s="79"/>
      <c r="AI28" s="28">
        <v>1.3536E8</v>
      </c>
      <c r="AJ28" s="9" t="s">
        <v>1600</v>
      </c>
      <c r="AK28" s="59">
        <v>58553.0</v>
      </c>
    </row>
    <row r="29">
      <c r="A29" s="28">
        <v>1.24001985E8</v>
      </c>
      <c r="B29" s="9" t="s">
        <v>998</v>
      </c>
      <c r="C29" s="33">
        <v>1.0</v>
      </c>
      <c r="D29" s="14">
        <v>68870.0</v>
      </c>
      <c r="E29" s="82" t="s">
        <v>36</v>
      </c>
      <c r="F29" s="33">
        <v>2.0</v>
      </c>
      <c r="G29" s="83">
        <f t="shared" si="1"/>
        <v>0.035</v>
      </c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79"/>
      <c r="AC29" s="28">
        <v>1.7134E8</v>
      </c>
      <c r="AD29" s="9" t="s">
        <v>1612</v>
      </c>
      <c r="AE29" s="49">
        <v>39966.0</v>
      </c>
      <c r="AF29" s="79">
        <f t="shared" si="2"/>
        <v>14</v>
      </c>
      <c r="AG29" s="79"/>
      <c r="AH29" s="79"/>
      <c r="AI29" s="28">
        <v>1.36003102E8</v>
      </c>
      <c r="AJ29" s="9" t="s">
        <v>1594</v>
      </c>
      <c r="AK29" s="59">
        <v>132664.0</v>
      </c>
    </row>
    <row r="30">
      <c r="A30" s="28">
        <v>7.520078E8</v>
      </c>
      <c r="B30" s="9" t="s">
        <v>1193</v>
      </c>
      <c r="C30" s="33">
        <v>4.0</v>
      </c>
      <c r="D30" s="14">
        <v>113141.0</v>
      </c>
      <c r="E30" s="82" t="s">
        <v>20</v>
      </c>
      <c r="F30" s="33">
        <v>1.0</v>
      </c>
      <c r="G30" s="83">
        <f t="shared" si="1"/>
        <v>0.055</v>
      </c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79"/>
      <c r="AC30" s="28">
        <v>7.7728E8</v>
      </c>
      <c r="AD30" s="9" t="s">
        <v>1169</v>
      </c>
      <c r="AE30" s="49">
        <v>39765.0</v>
      </c>
      <c r="AF30" s="79">
        <f t="shared" si="2"/>
        <v>15</v>
      </c>
      <c r="AG30" s="79"/>
      <c r="AH30" s="79"/>
      <c r="AI30" s="28">
        <v>1.36006681E8</v>
      </c>
      <c r="AJ30" s="9" t="s">
        <v>1584</v>
      </c>
      <c r="AK30" s="59">
        <v>59927.0</v>
      </c>
    </row>
    <row r="31">
      <c r="A31" s="28">
        <v>8.8988E8</v>
      </c>
      <c r="B31" s="9" t="s">
        <v>1197</v>
      </c>
      <c r="C31" s="33">
        <v>3.0</v>
      </c>
      <c r="D31" s="14">
        <v>104719.0</v>
      </c>
      <c r="E31" s="82" t="s">
        <v>31</v>
      </c>
      <c r="F31" s="33">
        <v>4.0</v>
      </c>
      <c r="G31" s="83">
        <f t="shared" si="1"/>
        <v>0.05</v>
      </c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79"/>
      <c r="AC31" s="28">
        <v>6.66298282E8</v>
      </c>
      <c r="AD31" s="9" t="s">
        <v>1082</v>
      </c>
      <c r="AE31" s="49">
        <v>39866.0</v>
      </c>
      <c r="AF31" s="79">
        <f t="shared" si="2"/>
        <v>14</v>
      </c>
      <c r="AG31" s="79"/>
      <c r="AH31" s="79"/>
      <c r="AI31" s="28">
        <v>1.40006784E8</v>
      </c>
      <c r="AJ31" s="9" t="s">
        <v>1613</v>
      </c>
      <c r="AK31" s="59">
        <v>41067.0</v>
      </c>
    </row>
    <row r="32">
      <c r="A32" s="28">
        <v>4.42009272E8</v>
      </c>
      <c r="B32" s="9" t="s">
        <v>1317</v>
      </c>
      <c r="C32" s="33">
        <v>2.0</v>
      </c>
      <c r="D32" s="14">
        <v>61443.0</v>
      </c>
      <c r="E32" s="82" t="s">
        <v>20</v>
      </c>
      <c r="F32" s="33">
        <v>5.0</v>
      </c>
      <c r="G32" s="83">
        <f t="shared" si="1"/>
        <v>0.03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79"/>
      <c r="AC32" s="28">
        <v>6.6637837E8</v>
      </c>
      <c r="AD32" s="9" t="s">
        <v>1046</v>
      </c>
      <c r="AE32" s="49">
        <v>39881.0</v>
      </c>
      <c r="AF32" s="79">
        <f t="shared" si="2"/>
        <v>14</v>
      </c>
      <c r="AG32" s="79"/>
      <c r="AH32" s="79"/>
      <c r="AI32" s="28">
        <v>1.42002426E8</v>
      </c>
      <c r="AJ32" s="9" t="s">
        <v>1607</v>
      </c>
      <c r="AK32" s="59">
        <v>59143.0</v>
      </c>
    </row>
    <row r="33">
      <c r="A33" s="28">
        <v>6.66434384E8</v>
      </c>
      <c r="B33" s="9" t="s">
        <v>1097</v>
      </c>
      <c r="C33" s="33">
        <v>1.0</v>
      </c>
      <c r="D33" s="14">
        <v>115351.0</v>
      </c>
      <c r="E33" s="82" t="s">
        <v>12</v>
      </c>
      <c r="F33" s="33">
        <v>7.0</v>
      </c>
      <c r="G33" s="83">
        <f t="shared" si="1"/>
        <v>0.06</v>
      </c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79"/>
      <c r="AC33" s="28">
        <v>8.1739E8</v>
      </c>
      <c r="AD33" s="9" t="s">
        <v>186</v>
      </c>
      <c r="AE33" s="49">
        <v>36567.0</v>
      </c>
      <c r="AF33" s="79">
        <f t="shared" si="2"/>
        <v>23</v>
      </c>
      <c r="AG33" s="79"/>
      <c r="AH33" s="79"/>
      <c r="AI33" s="28">
        <v>1.43009631E8</v>
      </c>
      <c r="AJ33" s="9" t="s">
        <v>1584</v>
      </c>
      <c r="AK33" s="59">
        <v>151661.0</v>
      </c>
    </row>
    <row r="34">
      <c r="A34" s="28">
        <v>6.66802866E8</v>
      </c>
      <c r="B34" s="9" t="s">
        <v>1204</v>
      </c>
      <c r="C34" s="33">
        <v>3.0</v>
      </c>
      <c r="D34" s="14">
        <v>71321.0</v>
      </c>
      <c r="E34" s="82" t="s">
        <v>36</v>
      </c>
      <c r="F34" s="33">
        <v>4.0</v>
      </c>
      <c r="G34" s="83">
        <f t="shared" si="1"/>
        <v>0.035</v>
      </c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79"/>
      <c r="AC34" s="28">
        <v>1.873E8</v>
      </c>
      <c r="AD34" s="9" t="s">
        <v>1614</v>
      </c>
      <c r="AE34" s="49">
        <v>36814.0</v>
      </c>
      <c r="AF34" s="79">
        <f t="shared" si="2"/>
        <v>23</v>
      </c>
      <c r="AG34" s="79"/>
      <c r="AH34" s="79"/>
      <c r="AI34" s="28">
        <v>1.43009969E8</v>
      </c>
      <c r="AJ34" s="9" t="s">
        <v>1600</v>
      </c>
      <c r="AK34" s="59">
        <v>65079.0</v>
      </c>
    </row>
    <row r="35">
      <c r="A35" s="28">
        <v>9.34003805E8</v>
      </c>
      <c r="B35" s="9" t="s">
        <v>951</v>
      </c>
      <c r="C35" s="33">
        <v>2.0</v>
      </c>
      <c r="D35" s="14">
        <v>124798.0</v>
      </c>
      <c r="E35" s="82" t="s">
        <v>12</v>
      </c>
      <c r="F35" s="33">
        <v>4.0</v>
      </c>
      <c r="G35" s="83">
        <f t="shared" si="1"/>
        <v>0.06</v>
      </c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28">
        <v>9.49001639E8</v>
      </c>
      <c r="AD35" s="9" t="s">
        <v>1476</v>
      </c>
      <c r="AE35" s="49">
        <v>42300.0</v>
      </c>
      <c r="AF35" s="79">
        <f t="shared" si="2"/>
        <v>8</v>
      </c>
      <c r="AG35" s="79"/>
      <c r="AH35" s="79"/>
      <c r="AI35" s="28">
        <v>1.4489E8</v>
      </c>
      <c r="AJ35" s="9" t="s">
        <v>1586</v>
      </c>
      <c r="AK35" s="59">
        <v>140483.0</v>
      </c>
    </row>
    <row r="36">
      <c r="A36" s="28">
        <v>9.1714E8</v>
      </c>
      <c r="B36" s="9" t="s">
        <v>1289</v>
      </c>
      <c r="C36" s="33">
        <v>3.0</v>
      </c>
      <c r="D36" s="14">
        <v>96545.0</v>
      </c>
      <c r="E36" s="82" t="s">
        <v>27</v>
      </c>
      <c r="F36" s="33">
        <v>3.0</v>
      </c>
      <c r="G36" s="83">
        <f t="shared" si="1"/>
        <v>0.05</v>
      </c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28">
        <v>2.48003297E8</v>
      </c>
      <c r="AD36" s="9" t="s">
        <v>1131</v>
      </c>
      <c r="AE36" s="49">
        <v>37607.0</v>
      </c>
      <c r="AF36" s="79">
        <f t="shared" si="2"/>
        <v>21</v>
      </c>
      <c r="AG36" s="79"/>
      <c r="AH36" s="79"/>
      <c r="AI36" s="28">
        <v>1.45004338E8</v>
      </c>
      <c r="AJ36" s="9" t="s">
        <v>1595</v>
      </c>
      <c r="AK36" s="59">
        <v>55601.0</v>
      </c>
    </row>
    <row r="37">
      <c r="A37" s="28">
        <v>7.15007454E8</v>
      </c>
      <c r="B37" s="9" t="s">
        <v>963</v>
      </c>
      <c r="C37" s="33">
        <v>1.0</v>
      </c>
      <c r="D37" s="14">
        <v>98833.0</v>
      </c>
      <c r="E37" s="82" t="s">
        <v>27</v>
      </c>
      <c r="F37" s="33">
        <v>6.0</v>
      </c>
      <c r="G37" s="83">
        <f t="shared" si="1"/>
        <v>0.05</v>
      </c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8">
        <v>7.76007225E8</v>
      </c>
      <c r="AD37" s="9" t="s">
        <v>1615</v>
      </c>
      <c r="AE37" s="49">
        <v>42736.0</v>
      </c>
      <c r="AF37" s="79">
        <f t="shared" si="2"/>
        <v>7</v>
      </c>
      <c r="AG37" s="79"/>
      <c r="AH37" s="79"/>
      <c r="AI37" s="28">
        <v>1.4591E8</v>
      </c>
      <c r="AJ37" s="9" t="s">
        <v>1616</v>
      </c>
      <c r="AK37" s="59">
        <v>65173.0</v>
      </c>
    </row>
    <row r="38">
      <c r="A38" s="28">
        <v>6.81002081E8</v>
      </c>
      <c r="B38" s="9" t="s">
        <v>1299</v>
      </c>
      <c r="C38" s="33">
        <v>3.0</v>
      </c>
      <c r="D38" s="14">
        <v>124698.0</v>
      </c>
      <c r="E38" s="82" t="s">
        <v>20</v>
      </c>
      <c r="F38" s="33">
        <v>2.0</v>
      </c>
      <c r="G38" s="83">
        <f t="shared" si="1"/>
        <v>0.06</v>
      </c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28">
        <v>1.94004183E8</v>
      </c>
      <c r="AD38" s="9" t="s">
        <v>188</v>
      </c>
      <c r="AE38" s="49">
        <v>42666.0</v>
      </c>
      <c r="AF38" s="79">
        <f t="shared" si="2"/>
        <v>7</v>
      </c>
      <c r="AG38" s="79"/>
      <c r="AH38" s="79"/>
      <c r="AI38" s="28">
        <v>1.48003955E8</v>
      </c>
      <c r="AJ38" s="9" t="s">
        <v>1588</v>
      </c>
      <c r="AK38" s="59">
        <v>146134.0</v>
      </c>
    </row>
    <row r="39">
      <c r="A39" s="28">
        <v>3.77005117E8</v>
      </c>
      <c r="B39" s="9" t="s">
        <v>937</v>
      </c>
      <c r="C39" s="33">
        <v>4.0</v>
      </c>
      <c r="D39" s="14">
        <v>106453.0</v>
      </c>
      <c r="E39" s="82" t="s">
        <v>36</v>
      </c>
      <c r="F39" s="33">
        <v>0.0</v>
      </c>
      <c r="G39" s="83">
        <f t="shared" si="1"/>
        <v>0.055</v>
      </c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28">
        <v>6.5600452E8</v>
      </c>
      <c r="AD39" s="9" t="s">
        <v>1053</v>
      </c>
      <c r="AE39" s="49">
        <v>39991.0</v>
      </c>
      <c r="AF39" s="79">
        <f t="shared" si="2"/>
        <v>14</v>
      </c>
      <c r="AG39" s="79"/>
      <c r="AH39" s="79"/>
      <c r="AI39" s="28">
        <v>1.4911E8</v>
      </c>
      <c r="AJ39" s="9" t="s">
        <v>1584</v>
      </c>
      <c r="AK39" s="59">
        <v>46348.0</v>
      </c>
    </row>
    <row r="40">
      <c r="A40" s="28">
        <v>7.93003084E8</v>
      </c>
      <c r="B40" s="9" t="s">
        <v>1275</v>
      </c>
      <c r="C40" s="33">
        <v>5.0</v>
      </c>
      <c r="D40" s="14">
        <v>88169.0</v>
      </c>
      <c r="E40" s="82" t="s">
        <v>31</v>
      </c>
      <c r="F40" s="33">
        <v>0.0</v>
      </c>
      <c r="G40" s="83">
        <f t="shared" si="1"/>
        <v>0.045</v>
      </c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28">
        <v>3.75001308E8</v>
      </c>
      <c r="AD40" s="9" t="s">
        <v>1222</v>
      </c>
      <c r="AE40" s="49">
        <v>37323.0</v>
      </c>
      <c r="AF40" s="79">
        <f t="shared" si="2"/>
        <v>21</v>
      </c>
      <c r="AG40" s="79"/>
      <c r="AH40" s="79"/>
      <c r="AI40" s="28">
        <v>1.515E8</v>
      </c>
      <c r="AJ40" s="9" t="s">
        <v>1588</v>
      </c>
      <c r="AK40" s="59">
        <v>40773.0</v>
      </c>
    </row>
    <row r="41">
      <c r="A41" s="28">
        <v>6.80004232E8</v>
      </c>
      <c r="B41" s="9" t="s">
        <v>1076</v>
      </c>
      <c r="C41" s="33">
        <v>3.0</v>
      </c>
      <c r="D41" s="14">
        <v>83157.0</v>
      </c>
      <c r="E41" s="82" t="s">
        <v>36</v>
      </c>
      <c r="F41" s="33">
        <v>4.0</v>
      </c>
      <c r="G41" s="83">
        <f t="shared" si="1"/>
        <v>0.04</v>
      </c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28">
        <v>2.88009449E8</v>
      </c>
      <c r="AD41" s="9" t="s">
        <v>1025</v>
      </c>
      <c r="AE41" s="49">
        <v>36882.0</v>
      </c>
      <c r="AF41" s="79">
        <f t="shared" si="2"/>
        <v>23</v>
      </c>
      <c r="AG41" s="79"/>
      <c r="AH41" s="79"/>
      <c r="AI41" s="28">
        <v>1.53003328E8</v>
      </c>
      <c r="AJ41" s="9" t="s">
        <v>1600</v>
      </c>
      <c r="AK41" s="59">
        <v>96118.0</v>
      </c>
    </row>
    <row r="42">
      <c r="A42" s="28">
        <v>2.94004018E8</v>
      </c>
      <c r="B42" s="9" t="s">
        <v>1256</v>
      </c>
      <c r="C42" s="33">
        <v>2.0</v>
      </c>
      <c r="D42" s="14">
        <v>71963.0</v>
      </c>
      <c r="E42" s="82" t="s">
        <v>27</v>
      </c>
      <c r="F42" s="33">
        <v>0.0</v>
      </c>
      <c r="G42" s="83">
        <f t="shared" si="1"/>
        <v>0.035</v>
      </c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28">
        <v>3.488E8</v>
      </c>
      <c r="AD42" s="9" t="s">
        <v>988</v>
      </c>
      <c r="AE42" s="49">
        <v>36379.0</v>
      </c>
      <c r="AF42" s="79">
        <f t="shared" si="2"/>
        <v>24</v>
      </c>
      <c r="AG42" s="79"/>
      <c r="AH42" s="79"/>
      <c r="AI42" s="28">
        <v>1.53008559E8</v>
      </c>
      <c r="AJ42" s="9" t="s">
        <v>1617</v>
      </c>
      <c r="AK42" s="59">
        <v>71893.0</v>
      </c>
    </row>
    <row r="43">
      <c r="A43" s="28">
        <v>3.6697E8</v>
      </c>
      <c r="B43" s="9" t="s">
        <v>1288</v>
      </c>
      <c r="C43" s="33">
        <v>3.0</v>
      </c>
      <c r="D43" s="14">
        <v>84121.0</v>
      </c>
      <c r="E43" s="82" t="s">
        <v>36</v>
      </c>
      <c r="F43" s="33">
        <v>1.0</v>
      </c>
      <c r="G43" s="83">
        <f t="shared" si="1"/>
        <v>0.04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28">
        <v>8.96002369E8</v>
      </c>
      <c r="AD43" s="9" t="s">
        <v>190</v>
      </c>
      <c r="AE43" s="49">
        <v>41037.0</v>
      </c>
      <c r="AF43" s="79">
        <f t="shared" si="2"/>
        <v>11</v>
      </c>
      <c r="AG43" s="79"/>
      <c r="AH43" s="79"/>
      <c r="AI43" s="28">
        <v>1.55001296E8</v>
      </c>
      <c r="AJ43" s="9" t="s">
        <v>1588</v>
      </c>
      <c r="AK43" s="59">
        <v>45084.0</v>
      </c>
    </row>
    <row r="44">
      <c r="A44" s="28">
        <v>2.2200774E8</v>
      </c>
      <c r="B44" s="9" t="s">
        <v>953</v>
      </c>
      <c r="C44" s="33">
        <v>4.0</v>
      </c>
      <c r="D44" s="14">
        <v>73059.0</v>
      </c>
      <c r="E44" s="82" t="s">
        <v>12</v>
      </c>
      <c r="F44" s="33">
        <v>1.0</v>
      </c>
      <c r="G44" s="83">
        <f t="shared" si="1"/>
        <v>0.035</v>
      </c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28">
        <v>1.60008206E8</v>
      </c>
      <c r="AD44" s="9" t="s">
        <v>1018</v>
      </c>
      <c r="AE44" s="49">
        <v>36868.0</v>
      </c>
      <c r="AF44" s="79">
        <f t="shared" si="2"/>
        <v>23</v>
      </c>
      <c r="AG44" s="79"/>
      <c r="AH44" s="79"/>
      <c r="AI44" s="28">
        <v>1.55005129E8</v>
      </c>
      <c r="AJ44" s="9" t="s">
        <v>1592</v>
      </c>
      <c r="AK44" s="59">
        <v>58188.0</v>
      </c>
    </row>
    <row r="45">
      <c r="A45" s="28">
        <v>5.76005776E8</v>
      </c>
      <c r="B45" s="9" t="s">
        <v>1375</v>
      </c>
      <c r="C45" s="33">
        <v>5.0</v>
      </c>
      <c r="D45" s="14">
        <v>115255.0</v>
      </c>
      <c r="E45" s="82" t="s">
        <v>36</v>
      </c>
      <c r="F45" s="33">
        <v>3.0</v>
      </c>
      <c r="G45" s="83">
        <f t="shared" si="1"/>
        <v>0.06</v>
      </c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28">
        <v>6.66802299E8</v>
      </c>
      <c r="AD45" s="9" t="s">
        <v>1618</v>
      </c>
      <c r="AE45" s="49">
        <v>37123.0</v>
      </c>
      <c r="AF45" s="79">
        <f t="shared" si="2"/>
        <v>22</v>
      </c>
      <c r="AG45" s="79"/>
      <c r="AH45" s="79"/>
      <c r="AI45" s="28">
        <v>1.57001631E8</v>
      </c>
      <c r="AJ45" s="9" t="s">
        <v>1607</v>
      </c>
      <c r="AK45" s="59">
        <v>38904.0</v>
      </c>
    </row>
    <row r="46">
      <c r="A46" s="28">
        <v>1.7636E8</v>
      </c>
      <c r="B46" s="9" t="s">
        <v>1176</v>
      </c>
      <c r="C46" s="33">
        <v>2.0</v>
      </c>
      <c r="D46" s="14">
        <v>75259.0</v>
      </c>
      <c r="E46" s="82" t="s">
        <v>31</v>
      </c>
      <c r="F46" s="33">
        <v>0.0</v>
      </c>
      <c r="G46" s="83">
        <f t="shared" si="1"/>
        <v>0.04</v>
      </c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28">
        <v>6.6679373E8</v>
      </c>
      <c r="AD46" s="9" t="s">
        <v>191</v>
      </c>
      <c r="AE46" s="49">
        <v>43064.0</v>
      </c>
      <c r="AF46" s="79">
        <f t="shared" si="2"/>
        <v>6</v>
      </c>
      <c r="AG46" s="79"/>
      <c r="AH46" s="79"/>
      <c r="AI46" s="28">
        <v>1.59005308E8</v>
      </c>
      <c r="AJ46" s="9" t="s">
        <v>1619</v>
      </c>
      <c r="AK46" s="59">
        <v>109157.0</v>
      </c>
    </row>
    <row r="47">
      <c r="A47" s="28">
        <v>2.3300901E8</v>
      </c>
      <c r="B47" s="9" t="s">
        <v>1378</v>
      </c>
      <c r="C47" s="33">
        <v>5.0</v>
      </c>
      <c r="D47" s="14">
        <v>104597.0</v>
      </c>
      <c r="E47" s="82" t="s">
        <v>16</v>
      </c>
      <c r="F47" s="33">
        <v>3.0</v>
      </c>
      <c r="G47" s="83">
        <f t="shared" si="1"/>
        <v>0.05</v>
      </c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28">
        <v>6.66211664E8</v>
      </c>
      <c r="AD47" s="9" t="s">
        <v>192</v>
      </c>
      <c r="AE47" s="49">
        <v>40529.0</v>
      </c>
      <c r="AF47" s="79">
        <f t="shared" si="2"/>
        <v>13</v>
      </c>
      <c r="AG47" s="79"/>
      <c r="AH47" s="79"/>
      <c r="AI47" s="28">
        <v>1.5978E8</v>
      </c>
      <c r="AJ47" s="9" t="s">
        <v>1584</v>
      </c>
      <c r="AK47" s="59">
        <v>109478.0</v>
      </c>
    </row>
    <row r="48">
      <c r="A48" s="28">
        <v>5.05001918E8</v>
      </c>
      <c r="B48" s="9" t="s">
        <v>1268</v>
      </c>
      <c r="C48" s="33">
        <v>1.0</v>
      </c>
      <c r="D48" s="14">
        <v>124141.0</v>
      </c>
      <c r="E48" s="82" t="s">
        <v>31</v>
      </c>
      <c r="F48" s="33">
        <v>2.0</v>
      </c>
      <c r="G48" s="83">
        <f t="shared" si="1"/>
        <v>0.06</v>
      </c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28">
        <v>8.7159E8</v>
      </c>
      <c r="AD48" s="9" t="s">
        <v>1340</v>
      </c>
      <c r="AE48" s="49">
        <v>38935.0</v>
      </c>
      <c r="AF48" s="79">
        <f t="shared" si="2"/>
        <v>17</v>
      </c>
      <c r="AG48" s="79"/>
      <c r="AH48" s="79"/>
      <c r="AI48" s="28">
        <v>1.60003384E8</v>
      </c>
      <c r="AJ48" s="9" t="s">
        <v>1603</v>
      </c>
      <c r="AK48" s="59">
        <v>42416.0</v>
      </c>
    </row>
    <row r="49">
      <c r="A49" s="28">
        <v>1.23007131E8</v>
      </c>
      <c r="B49" s="9" t="s">
        <v>1132</v>
      </c>
      <c r="C49" s="33">
        <v>5.0</v>
      </c>
      <c r="D49" s="14">
        <v>119465.0</v>
      </c>
      <c r="E49" s="82" t="s">
        <v>31</v>
      </c>
      <c r="F49" s="33">
        <v>6.0</v>
      </c>
      <c r="G49" s="83">
        <f t="shared" si="1"/>
        <v>0.06</v>
      </c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28">
        <v>6.8746E8</v>
      </c>
      <c r="AD49" s="9" t="s">
        <v>1103</v>
      </c>
      <c r="AE49" s="49">
        <v>42309.0</v>
      </c>
      <c r="AF49" s="79">
        <f t="shared" si="2"/>
        <v>8</v>
      </c>
      <c r="AG49" s="79"/>
      <c r="AH49" s="79"/>
      <c r="AI49" s="28">
        <v>1.60003553E8</v>
      </c>
      <c r="AJ49" s="9" t="s">
        <v>1620</v>
      </c>
      <c r="AK49" s="59">
        <v>80605.0</v>
      </c>
    </row>
    <row r="50">
      <c r="A50" s="28">
        <v>5.8895E8</v>
      </c>
      <c r="B50" s="9" t="s">
        <v>326</v>
      </c>
      <c r="C50" s="33">
        <v>4.0</v>
      </c>
      <c r="D50" s="14">
        <v>51489.0</v>
      </c>
      <c r="E50" s="82" t="s">
        <v>31</v>
      </c>
      <c r="F50" s="33">
        <v>4.0</v>
      </c>
      <c r="G50" s="83">
        <f t="shared" si="1"/>
        <v>0.025</v>
      </c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28">
        <v>1.198E8</v>
      </c>
      <c r="AD50" s="9" t="s">
        <v>1094</v>
      </c>
      <c r="AE50" s="49">
        <v>40375.0</v>
      </c>
      <c r="AF50" s="79">
        <f t="shared" si="2"/>
        <v>13</v>
      </c>
      <c r="AG50" s="79"/>
      <c r="AH50" s="79"/>
      <c r="AI50" s="28">
        <v>1.60008206E8</v>
      </c>
      <c r="AJ50" s="9" t="s">
        <v>1585</v>
      </c>
      <c r="AK50" s="59">
        <v>147233.0</v>
      </c>
    </row>
    <row r="51">
      <c r="A51" s="28">
        <v>2.1814E8</v>
      </c>
      <c r="B51" s="9" t="s">
        <v>943</v>
      </c>
      <c r="C51" s="33">
        <v>3.0</v>
      </c>
      <c r="D51" s="14">
        <v>46075.0</v>
      </c>
      <c r="E51" s="82" t="s">
        <v>20</v>
      </c>
      <c r="F51" s="33">
        <v>3.0</v>
      </c>
      <c r="G51" s="83">
        <f t="shared" si="1"/>
        <v>0.025</v>
      </c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28">
        <v>6.66328696E8</v>
      </c>
      <c r="AD51" s="9" t="s">
        <v>193</v>
      </c>
      <c r="AE51" s="49">
        <v>38643.0</v>
      </c>
      <c r="AF51" s="79">
        <f t="shared" si="2"/>
        <v>18</v>
      </c>
      <c r="AG51" s="79"/>
      <c r="AH51" s="79"/>
      <c r="AI51" s="28">
        <v>1.6026E8</v>
      </c>
      <c r="AJ51" s="9" t="s">
        <v>1595</v>
      </c>
      <c r="AK51" s="59">
        <v>119111.0</v>
      </c>
    </row>
    <row r="52">
      <c r="A52" s="28">
        <v>4.1835E8</v>
      </c>
      <c r="B52" s="9" t="s">
        <v>1073</v>
      </c>
      <c r="C52" s="33">
        <v>2.0</v>
      </c>
      <c r="D52" s="14">
        <v>102833.0</v>
      </c>
      <c r="E52" s="82" t="s">
        <v>31</v>
      </c>
      <c r="F52" s="33">
        <v>5.0</v>
      </c>
      <c r="G52" s="83">
        <f t="shared" si="1"/>
        <v>0.05</v>
      </c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28">
        <v>3.07007709E8</v>
      </c>
      <c r="AD52" s="9" t="s">
        <v>194</v>
      </c>
      <c r="AE52" s="49">
        <v>38826.0</v>
      </c>
      <c r="AF52" s="79">
        <f t="shared" si="2"/>
        <v>17</v>
      </c>
      <c r="AG52" s="79"/>
      <c r="AH52" s="79"/>
      <c r="AI52" s="28">
        <v>1.6035E8</v>
      </c>
      <c r="AJ52" s="9" t="s">
        <v>1600</v>
      </c>
      <c r="AK52" s="59">
        <v>47779.0</v>
      </c>
    </row>
    <row r="53">
      <c r="A53" s="28">
        <v>5.97009853E8</v>
      </c>
      <c r="B53" s="9" t="s">
        <v>1108</v>
      </c>
      <c r="C53" s="33">
        <v>2.0</v>
      </c>
      <c r="D53" s="14">
        <v>65490.0</v>
      </c>
      <c r="E53" s="82" t="s">
        <v>12</v>
      </c>
      <c r="F53" s="33">
        <v>5.0</v>
      </c>
      <c r="G53" s="83">
        <f t="shared" si="1"/>
        <v>0.035</v>
      </c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28">
        <v>6.6660447E8</v>
      </c>
      <c r="AD53" s="9" t="s">
        <v>918</v>
      </c>
      <c r="AE53" s="49">
        <v>43155.0</v>
      </c>
      <c r="AF53" s="79">
        <f t="shared" si="2"/>
        <v>5</v>
      </c>
      <c r="AG53" s="79"/>
      <c r="AH53" s="79"/>
      <c r="AI53" s="28">
        <v>1.63006279E8</v>
      </c>
      <c r="AJ53" s="9" t="s">
        <v>1619</v>
      </c>
      <c r="AK53" s="59">
        <v>71844.0</v>
      </c>
    </row>
    <row r="54">
      <c r="A54" s="28">
        <v>4.4396E8</v>
      </c>
      <c r="B54" s="9" t="s">
        <v>1139</v>
      </c>
      <c r="C54" s="33">
        <v>3.0</v>
      </c>
      <c r="D54" s="14">
        <v>109822.0</v>
      </c>
      <c r="E54" s="82" t="s">
        <v>31</v>
      </c>
      <c r="F54" s="33">
        <v>6.0</v>
      </c>
      <c r="G54" s="83">
        <f t="shared" si="1"/>
        <v>0.055</v>
      </c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28">
        <v>6.5729E8</v>
      </c>
      <c r="AD54" s="9" t="s">
        <v>1336</v>
      </c>
      <c r="AE54" s="49">
        <v>38961.0</v>
      </c>
      <c r="AF54" s="79">
        <f t="shared" si="2"/>
        <v>17</v>
      </c>
      <c r="AG54" s="79"/>
      <c r="AH54" s="79"/>
      <c r="AI54" s="28">
        <v>1.63007043E8</v>
      </c>
      <c r="AJ54" s="9" t="s">
        <v>1584</v>
      </c>
      <c r="AK54" s="59">
        <v>106031.0</v>
      </c>
    </row>
    <row r="55">
      <c r="A55" s="28">
        <v>3.5067E8</v>
      </c>
      <c r="B55" s="9" t="s">
        <v>1367</v>
      </c>
      <c r="C55" s="33">
        <v>4.0</v>
      </c>
      <c r="D55" s="14">
        <v>93149.0</v>
      </c>
      <c r="E55" s="82" t="s">
        <v>27</v>
      </c>
      <c r="F55" s="33">
        <v>3.0</v>
      </c>
      <c r="G55" s="83">
        <f t="shared" si="1"/>
        <v>0.045</v>
      </c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28">
        <v>3.68001384E8</v>
      </c>
      <c r="AD55" s="9" t="s">
        <v>1339</v>
      </c>
      <c r="AE55" s="49">
        <v>41908.0</v>
      </c>
      <c r="AF55" s="79">
        <f t="shared" si="2"/>
        <v>9</v>
      </c>
      <c r="AG55" s="79"/>
      <c r="AH55" s="79"/>
      <c r="AI55" s="28">
        <v>1.65006602E8</v>
      </c>
      <c r="AJ55" s="9" t="s">
        <v>1585</v>
      </c>
      <c r="AK55" s="59">
        <v>75256.0</v>
      </c>
    </row>
    <row r="56">
      <c r="A56" s="28">
        <v>5.3483E8</v>
      </c>
      <c r="B56" s="9" t="s">
        <v>1355</v>
      </c>
      <c r="C56" s="33">
        <v>3.0</v>
      </c>
      <c r="D56" s="14">
        <v>79729.0</v>
      </c>
      <c r="E56" s="82" t="s">
        <v>20</v>
      </c>
      <c r="F56" s="33">
        <v>4.0</v>
      </c>
      <c r="G56" s="83">
        <f t="shared" si="1"/>
        <v>0.04</v>
      </c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28">
        <v>1.8700527E8</v>
      </c>
      <c r="AD56" s="9" t="s">
        <v>195</v>
      </c>
      <c r="AE56" s="49">
        <v>42017.0</v>
      </c>
      <c r="AF56" s="79">
        <f t="shared" si="2"/>
        <v>8</v>
      </c>
      <c r="AG56" s="79"/>
      <c r="AH56" s="79"/>
      <c r="AI56" s="28">
        <v>1.65008904E8</v>
      </c>
      <c r="AJ56" s="9" t="s">
        <v>1585</v>
      </c>
      <c r="AK56" s="59">
        <v>30272.0</v>
      </c>
    </row>
    <row r="57">
      <c r="A57" s="28">
        <v>6.26007398E8</v>
      </c>
      <c r="B57" s="9" t="s">
        <v>1121</v>
      </c>
      <c r="C57" s="33">
        <v>3.0</v>
      </c>
      <c r="D57" s="14">
        <v>54814.0</v>
      </c>
      <c r="E57" s="82" t="s">
        <v>12</v>
      </c>
      <c r="F57" s="33">
        <v>1.0</v>
      </c>
      <c r="G57" s="83">
        <f t="shared" si="1"/>
        <v>0.025</v>
      </c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28">
        <v>8.5038E8</v>
      </c>
      <c r="AD57" s="9" t="s">
        <v>1502</v>
      </c>
      <c r="AE57" s="49">
        <v>43825.0</v>
      </c>
      <c r="AF57" s="79">
        <f t="shared" si="2"/>
        <v>4</v>
      </c>
      <c r="AG57" s="79"/>
      <c r="AH57" s="79"/>
      <c r="AI57" s="28">
        <v>1.67002281E8</v>
      </c>
      <c r="AJ57" s="9" t="s">
        <v>1621</v>
      </c>
      <c r="AK57" s="59">
        <v>45275.0</v>
      </c>
    </row>
    <row r="58">
      <c r="A58" s="28">
        <v>1.8035E8</v>
      </c>
      <c r="B58" s="9" t="s">
        <v>369</v>
      </c>
      <c r="C58" s="33">
        <v>1.0</v>
      </c>
      <c r="D58" s="14">
        <v>96191.0</v>
      </c>
      <c r="E58" s="82" t="s">
        <v>27</v>
      </c>
      <c r="F58" s="33">
        <v>2.0</v>
      </c>
      <c r="G58" s="83">
        <f t="shared" si="1"/>
        <v>0.05</v>
      </c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28">
        <v>8.5276E8</v>
      </c>
      <c r="AD58" s="9" t="s">
        <v>1204</v>
      </c>
      <c r="AE58" s="49">
        <v>37296.0</v>
      </c>
      <c r="AF58" s="79">
        <f t="shared" si="2"/>
        <v>21</v>
      </c>
      <c r="AG58" s="79"/>
      <c r="AH58" s="79"/>
      <c r="AI58" s="28">
        <v>1.6767E8</v>
      </c>
      <c r="AJ58" s="9" t="s">
        <v>1600</v>
      </c>
      <c r="AK58" s="59">
        <v>105034.0</v>
      </c>
    </row>
    <row r="59">
      <c r="A59" s="28">
        <v>2.64001942E8</v>
      </c>
      <c r="B59" s="9" t="s">
        <v>1252</v>
      </c>
      <c r="C59" s="33">
        <v>1.0</v>
      </c>
      <c r="D59" s="14">
        <v>112396.0</v>
      </c>
      <c r="E59" s="82" t="s">
        <v>12</v>
      </c>
      <c r="F59" s="33">
        <v>3.0</v>
      </c>
      <c r="G59" s="83">
        <f t="shared" si="1"/>
        <v>0.055</v>
      </c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28">
        <v>6.47005686E8</v>
      </c>
      <c r="AD59" s="9" t="s">
        <v>1034</v>
      </c>
      <c r="AE59" s="49">
        <v>39300.0</v>
      </c>
      <c r="AF59" s="79">
        <f t="shared" si="2"/>
        <v>16</v>
      </c>
      <c r="AG59" s="79"/>
      <c r="AH59" s="79"/>
      <c r="AI59" s="28">
        <v>1.68004116E8</v>
      </c>
      <c r="AJ59" s="9" t="s">
        <v>1622</v>
      </c>
      <c r="AK59" s="59">
        <v>108605.0</v>
      </c>
    </row>
    <row r="60">
      <c r="A60" s="28">
        <v>2.06005353E8</v>
      </c>
      <c r="B60" s="9" t="s">
        <v>1102</v>
      </c>
      <c r="C60" s="33">
        <v>3.0</v>
      </c>
      <c r="D60" s="14">
        <v>118240.0</v>
      </c>
      <c r="E60" s="82" t="s">
        <v>12</v>
      </c>
      <c r="F60" s="33">
        <v>6.0</v>
      </c>
      <c r="G60" s="83">
        <f t="shared" si="1"/>
        <v>0.06</v>
      </c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28">
        <v>5.6074E8</v>
      </c>
      <c r="AD60" s="9" t="s">
        <v>1323</v>
      </c>
      <c r="AE60" s="49">
        <v>40929.0</v>
      </c>
      <c r="AF60" s="79">
        <f t="shared" si="2"/>
        <v>11</v>
      </c>
      <c r="AG60" s="79"/>
      <c r="AH60" s="79"/>
      <c r="AI60" s="28">
        <v>1.6976E8</v>
      </c>
      <c r="AJ60" s="9" t="s">
        <v>1601</v>
      </c>
      <c r="AK60" s="59">
        <v>112740.0</v>
      </c>
    </row>
    <row r="61">
      <c r="A61" s="28">
        <v>6.12004095E8</v>
      </c>
      <c r="B61" s="9" t="s">
        <v>380</v>
      </c>
      <c r="C61" s="33">
        <v>5.0</v>
      </c>
      <c r="D61" s="14">
        <v>114408.0</v>
      </c>
      <c r="E61" s="82" t="s">
        <v>35</v>
      </c>
      <c r="F61" s="33">
        <v>7.0</v>
      </c>
      <c r="G61" s="83">
        <f t="shared" si="1"/>
        <v>0.055</v>
      </c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28">
        <v>5.03002801E8</v>
      </c>
      <c r="AD61" s="9" t="s">
        <v>1623</v>
      </c>
      <c r="AE61" s="49">
        <v>38459.0</v>
      </c>
      <c r="AF61" s="79">
        <f t="shared" si="2"/>
        <v>18</v>
      </c>
      <c r="AG61" s="79"/>
      <c r="AH61" s="79"/>
      <c r="AI61" s="28">
        <v>1.7131E8</v>
      </c>
      <c r="AJ61" s="9" t="s">
        <v>1584</v>
      </c>
      <c r="AK61" s="59">
        <v>121781.0</v>
      </c>
    </row>
    <row r="62">
      <c r="A62" s="28">
        <v>4.3466E8</v>
      </c>
      <c r="B62" s="9" t="s">
        <v>240</v>
      </c>
      <c r="C62" s="33">
        <v>5.0</v>
      </c>
      <c r="D62" s="14">
        <v>104133.0</v>
      </c>
      <c r="E62" s="82" t="s">
        <v>36</v>
      </c>
      <c r="F62" s="33">
        <v>7.0</v>
      </c>
      <c r="G62" s="83">
        <f t="shared" si="1"/>
        <v>0.05</v>
      </c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28">
        <v>5.1800406E8</v>
      </c>
      <c r="AD62" s="9" t="s">
        <v>1624</v>
      </c>
      <c r="AE62" s="49">
        <v>37311.0</v>
      </c>
      <c r="AF62" s="79">
        <f t="shared" si="2"/>
        <v>21</v>
      </c>
      <c r="AG62" s="79"/>
      <c r="AH62" s="79"/>
      <c r="AI62" s="28">
        <v>1.7134E8</v>
      </c>
      <c r="AJ62" s="9" t="s">
        <v>1607</v>
      </c>
      <c r="AK62" s="59">
        <v>101959.0</v>
      </c>
    </row>
    <row r="63">
      <c r="A63" s="28">
        <v>7.95001498E8</v>
      </c>
      <c r="B63" s="9" t="s">
        <v>1016</v>
      </c>
      <c r="C63" s="33">
        <v>5.0</v>
      </c>
      <c r="D63" s="14">
        <v>99457.0</v>
      </c>
      <c r="E63" s="82" t="s">
        <v>35</v>
      </c>
      <c r="F63" s="33">
        <v>7.0</v>
      </c>
      <c r="G63" s="83">
        <f t="shared" si="1"/>
        <v>0.05</v>
      </c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28">
        <v>6.9100196E8</v>
      </c>
      <c r="AD63" s="9" t="s">
        <v>196</v>
      </c>
      <c r="AE63" s="49">
        <v>39208.0</v>
      </c>
      <c r="AF63" s="79">
        <f t="shared" si="2"/>
        <v>16</v>
      </c>
      <c r="AG63" s="79"/>
      <c r="AH63" s="79"/>
      <c r="AI63" s="28">
        <v>1.7200798E8</v>
      </c>
      <c r="AJ63" s="9" t="s">
        <v>1603</v>
      </c>
      <c r="AK63" s="59">
        <v>59623.0</v>
      </c>
    </row>
    <row r="64">
      <c r="A64" s="28">
        <v>3.177E8</v>
      </c>
      <c r="B64" s="9" t="s">
        <v>1233</v>
      </c>
      <c r="C64" s="33">
        <v>3.0</v>
      </c>
      <c r="D64" s="14">
        <v>49254.0</v>
      </c>
      <c r="E64" s="82" t="s">
        <v>12</v>
      </c>
      <c r="F64" s="33">
        <v>7.0</v>
      </c>
      <c r="G64" s="83">
        <f t="shared" si="1"/>
        <v>0.025</v>
      </c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28">
        <v>8.37001186E8</v>
      </c>
      <c r="AD64" s="9" t="s">
        <v>1326</v>
      </c>
      <c r="AE64" s="49">
        <v>40403.0</v>
      </c>
      <c r="AF64" s="79">
        <f t="shared" si="2"/>
        <v>13</v>
      </c>
      <c r="AG64" s="79"/>
      <c r="AH64" s="79"/>
      <c r="AI64" s="28">
        <v>1.75005093E8</v>
      </c>
      <c r="AJ64" s="9" t="s">
        <v>1603</v>
      </c>
      <c r="AK64" s="59">
        <v>124747.0</v>
      </c>
    </row>
    <row r="65">
      <c r="A65" s="28">
        <v>5.76003778E8</v>
      </c>
      <c r="B65" s="9" t="s">
        <v>1301</v>
      </c>
      <c r="C65" s="33">
        <v>2.0</v>
      </c>
      <c r="D65" s="14">
        <v>126756.0</v>
      </c>
      <c r="E65" s="82" t="s">
        <v>35</v>
      </c>
      <c r="F65" s="33">
        <v>5.0</v>
      </c>
      <c r="G65" s="83">
        <f t="shared" si="1"/>
        <v>0.065</v>
      </c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28">
        <v>7.79005158E8</v>
      </c>
      <c r="AD65" s="9" t="s">
        <v>1625</v>
      </c>
      <c r="AE65" s="49">
        <v>42445.0</v>
      </c>
      <c r="AF65" s="79">
        <f t="shared" si="2"/>
        <v>7</v>
      </c>
      <c r="AG65" s="79"/>
      <c r="AH65" s="79"/>
      <c r="AI65" s="28">
        <v>1.75006249E8</v>
      </c>
      <c r="AJ65" s="9" t="s">
        <v>1584</v>
      </c>
      <c r="AK65" s="59">
        <v>104543.0</v>
      </c>
    </row>
    <row r="66">
      <c r="A66" s="28">
        <v>6.66802299E8</v>
      </c>
      <c r="B66" s="9" t="s">
        <v>1081</v>
      </c>
      <c r="C66" s="33">
        <v>5.0</v>
      </c>
      <c r="D66" s="14">
        <v>115133.0</v>
      </c>
      <c r="E66" s="82" t="s">
        <v>27</v>
      </c>
      <c r="F66" s="33">
        <v>3.0</v>
      </c>
      <c r="G66" s="83">
        <f t="shared" si="1"/>
        <v>0.06</v>
      </c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28">
        <v>6.66783091E8</v>
      </c>
      <c r="AD66" s="9" t="s">
        <v>1098</v>
      </c>
      <c r="AE66" s="49">
        <v>38713.0</v>
      </c>
      <c r="AF66" s="79">
        <f t="shared" si="2"/>
        <v>18</v>
      </c>
      <c r="AG66" s="79"/>
      <c r="AH66" s="79"/>
      <c r="AI66" s="28">
        <v>1.7636E8</v>
      </c>
      <c r="AJ66" s="9" t="s">
        <v>1594</v>
      </c>
      <c r="AK66" s="59">
        <v>128506.0</v>
      </c>
    </row>
    <row r="67">
      <c r="A67" s="28">
        <v>7.07001618E8</v>
      </c>
      <c r="B67" s="9" t="s">
        <v>1198</v>
      </c>
      <c r="C67" s="33">
        <v>4.0</v>
      </c>
      <c r="D67" s="14">
        <v>101108.0</v>
      </c>
      <c r="E67" s="82" t="s">
        <v>36</v>
      </c>
      <c r="F67" s="33">
        <v>4.0</v>
      </c>
      <c r="G67" s="83">
        <f t="shared" si="1"/>
        <v>0.05</v>
      </c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28">
        <v>2.05002382E8</v>
      </c>
      <c r="AD67" s="9" t="s">
        <v>197</v>
      </c>
      <c r="AE67" s="49">
        <v>39104.0</v>
      </c>
      <c r="AF67" s="79">
        <f t="shared" si="2"/>
        <v>16</v>
      </c>
      <c r="AG67" s="79"/>
      <c r="AH67" s="79"/>
      <c r="AI67" s="28">
        <v>1.77008193E8</v>
      </c>
      <c r="AJ67" s="9" t="s">
        <v>1603</v>
      </c>
      <c r="AK67" s="59">
        <v>77791.0</v>
      </c>
    </row>
    <row r="68">
      <c r="A68" s="28">
        <v>9.42002181E8</v>
      </c>
      <c r="B68" s="9" t="s">
        <v>321</v>
      </c>
      <c r="C68" s="33">
        <v>5.0</v>
      </c>
      <c r="D68" s="14">
        <v>62211.0</v>
      </c>
      <c r="E68" s="82" t="s">
        <v>16</v>
      </c>
      <c r="F68" s="33">
        <v>6.0</v>
      </c>
      <c r="G68" s="83">
        <f t="shared" si="1"/>
        <v>0.03</v>
      </c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28">
        <v>6.81002081E8</v>
      </c>
      <c r="AD68" s="9" t="s">
        <v>960</v>
      </c>
      <c r="AE68" s="49">
        <v>39343.0</v>
      </c>
      <c r="AF68" s="79">
        <f t="shared" si="2"/>
        <v>16</v>
      </c>
      <c r="AG68" s="79"/>
      <c r="AH68" s="79"/>
      <c r="AI68" s="28">
        <v>1.78003349E8</v>
      </c>
      <c r="AJ68" s="9" t="s">
        <v>1592</v>
      </c>
      <c r="AK68" s="59">
        <v>151289.0</v>
      </c>
    </row>
    <row r="69">
      <c r="A69" s="28">
        <v>4.75006839E8</v>
      </c>
      <c r="B69" s="9" t="s">
        <v>1087</v>
      </c>
      <c r="C69" s="33">
        <v>4.0</v>
      </c>
      <c r="D69" s="14">
        <v>70796.0</v>
      </c>
      <c r="E69" s="82" t="s">
        <v>27</v>
      </c>
      <c r="F69" s="33">
        <v>6.0</v>
      </c>
      <c r="G69" s="83">
        <f t="shared" si="1"/>
        <v>0.035</v>
      </c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28">
        <v>6.66957987E8</v>
      </c>
      <c r="AD69" s="9" t="s">
        <v>1626</v>
      </c>
      <c r="AE69" s="49">
        <v>38818.0</v>
      </c>
      <c r="AF69" s="79">
        <f t="shared" si="2"/>
        <v>17</v>
      </c>
      <c r="AG69" s="79"/>
      <c r="AH69" s="79"/>
      <c r="AI69" s="28">
        <v>1.7913E8</v>
      </c>
      <c r="AJ69" s="9" t="s">
        <v>1607</v>
      </c>
      <c r="AK69" s="59">
        <v>74614.0</v>
      </c>
    </row>
    <row r="70">
      <c r="A70" s="28">
        <v>4.564E8</v>
      </c>
      <c r="B70" s="9" t="s">
        <v>271</v>
      </c>
      <c r="C70" s="33">
        <v>4.0</v>
      </c>
      <c r="D70" s="14">
        <v>67727.0</v>
      </c>
      <c r="E70" s="82" t="s">
        <v>36</v>
      </c>
      <c r="F70" s="33">
        <v>2.0</v>
      </c>
      <c r="G70" s="83">
        <f t="shared" si="1"/>
        <v>0.035</v>
      </c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28">
        <v>6.564E8</v>
      </c>
      <c r="AD70" s="9" t="s">
        <v>198</v>
      </c>
      <c r="AE70" s="49">
        <v>40361.0</v>
      </c>
      <c r="AF70" s="79">
        <f t="shared" si="2"/>
        <v>13</v>
      </c>
      <c r="AG70" s="79"/>
      <c r="AH70" s="79"/>
      <c r="AI70" s="28">
        <v>1.7931E8</v>
      </c>
      <c r="AJ70" s="9" t="s">
        <v>1597</v>
      </c>
      <c r="AK70" s="59">
        <v>52567.0</v>
      </c>
    </row>
    <row r="71">
      <c r="A71" s="28">
        <v>6.69003183E8</v>
      </c>
      <c r="B71" s="9" t="s">
        <v>1211</v>
      </c>
      <c r="C71" s="33">
        <v>2.0</v>
      </c>
      <c r="D71" s="14">
        <v>109199.0</v>
      </c>
      <c r="E71" s="82" t="s">
        <v>16</v>
      </c>
      <c r="F71" s="33">
        <v>3.0</v>
      </c>
      <c r="G71" s="83">
        <f t="shared" si="1"/>
        <v>0.055</v>
      </c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28">
        <v>8.36007976E8</v>
      </c>
      <c r="AD71" s="9" t="s">
        <v>1627</v>
      </c>
      <c r="AE71" s="49">
        <v>42165.0</v>
      </c>
      <c r="AF71" s="79">
        <f t="shared" si="2"/>
        <v>8</v>
      </c>
      <c r="AG71" s="79"/>
      <c r="AH71" s="79"/>
      <c r="AI71" s="28">
        <v>1.8035E8</v>
      </c>
      <c r="AJ71" s="9" t="s">
        <v>1600</v>
      </c>
      <c r="AK71" s="59">
        <v>34645.0</v>
      </c>
    </row>
    <row r="72">
      <c r="A72" s="28">
        <v>6.66188336E8</v>
      </c>
      <c r="B72" s="9" t="s">
        <v>352</v>
      </c>
      <c r="C72" s="33">
        <v>3.0</v>
      </c>
      <c r="D72" s="14">
        <v>119300.0</v>
      </c>
      <c r="E72" s="82" t="s">
        <v>31</v>
      </c>
      <c r="F72" s="33">
        <v>5.0</v>
      </c>
      <c r="G72" s="83">
        <f t="shared" si="1"/>
        <v>0.06</v>
      </c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28">
        <v>8.3800563E8</v>
      </c>
      <c r="AD72" s="9" t="s">
        <v>909</v>
      </c>
      <c r="AE72" s="49">
        <v>40887.0</v>
      </c>
      <c r="AF72" s="79">
        <f t="shared" si="2"/>
        <v>12</v>
      </c>
      <c r="AG72" s="79"/>
      <c r="AH72" s="79"/>
      <c r="AI72" s="28">
        <v>1.81001253E8</v>
      </c>
      <c r="AJ72" s="9" t="s">
        <v>1603</v>
      </c>
      <c r="AK72" s="59">
        <v>116373.0</v>
      </c>
    </row>
    <row r="73">
      <c r="A73" s="28">
        <v>4.24006871E8</v>
      </c>
      <c r="B73" s="9" t="s">
        <v>365</v>
      </c>
      <c r="C73" s="33">
        <v>5.0</v>
      </c>
      <c r="D73" s="14">
        <v>124619.0</v>
      </c>
      <c r="E73" s="82" t="s">
        <v>20</v>
      </c>
      <c r="F73" s="33">
        <v>0.0</v>
      </c>
      <c r="G73" s="83">
        <f t="shared" si="1"/>
        <v>0.06</v>
      </c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28">
        <v>1.6035E8</v>
      </c>
      <c r="AD73" s="9" t="s">
        <v>1100</v>
      </c>
      <c r="AE73" s="49">
        <v>39567.0</v>
      </c>
      <c r="AF73" s="79">
        <f t="shared" si="2"/>
        <v>15</v>
      </c>
      <c r="AG73" s="79"/>
      <c r="AH73" s="79"/>
      <c r="AI73" s="28">
        <v>1.83005282E8</v>
      </c>
      <c r="AJ73" s="9" t="s">
        <v>1600</v>
      </c>
      <c r="AK73" s="59">
        <v>119118.0</v>
      </c>
    </row>
    <row r="74">
      <c r="A74" s="28">
        <v>1.1677E8</v>
      </c>
      <c r="B74" s="9" t="s">
        <v>253</v>
      </c>
      <c r="C74" s="33">
        <v>3.0</v>
      </c>
      <c r="D74" s="14">
        <v>62470.0</v>
      </c>
      <c r="E74" s="82" t="s">
        <v>31</v>
      </c>
      <c r="F74" s="33">
        <v>6.0</v>
      </c>
      <c r="G74" s="83">
        <f t="shared" si="1"/>
        <v>0.03</v>
      </c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28">
        <v>6.74002618E8</v>
      </c>
      <c r="AD74" s="9" t="s">
        <v>1197</v>
      </c>
      <c r="AE74" s="49">
        <v>43730.0</v>
      </c>
      <c r="AF74" s="79">
        <f t="shared" si="2"/>
        <v>4</v>
      </c>
      <c r="AG74" s="79"/>
      <c r="AH74" s="79"/>
      <c r="AI74" s="28">
        <v>1.8384E8</v>
      </c>
      <c r="AJ74" s="9" t="s">
        <v>1597</v>
      </c>
      <c r="AK74" s="59">
        <v>125854.0</v>
      </c>
    </row>
    <row r="75">
      <c r="A75" s="28">
        <v>1.4489E8</v>
      </c>
      <c r="B75" s="9" t="s">
        <v>358</v>
      </c>
      <c r="C75" s="33">
        <v>4.0</v>
      </c>
      <c r="D75" s="14">
        <v>53191.0</v>
      </c>
      <c r="E75" s="82" t="s">
        <v>16</v>
      </c>
      <c r="F75" s="33">
        <v>7.0</v>
      </c>
      <c r="G75" s="83">
        <f t="shared" si="1"/>
        <v>0.025</v>
      </c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28">
        <v>6.66146419E8</v>
      </c>
      <c r="AD75" s="9" t="s">
        <v>1537</v>
      </c>
      <c r="AE75" s="49">
        <v>39165.0</v>
      </c>
      <c r="AF75" s="79">
        <f t="shared" si="2"/>
        <v>16</v>
      </c>
      <c r="AG75" s="79"/>
      <c r="AH75" s="79"/>
      <c r="AI75" s="28">
        <v>1.8445E8</v>
      </c>
      <c r="AJ75" s="9" t="s">
        <v>1600</v>
      </c>
      <c r="AK75" s="59">
        <v>44548.0</v>
      </c>
    </row>
    <row r="76">
      <c r="A76" s="28">
        <v>3.68001384E8</v>
      </c>
      <c r="B76" s="9" t="s">
        <v>381</v>
      </c>
      <c r="C76" s="33">
        <v>4.0</v>
      </c>
      <c r="D76" s="14">
        <v>45299.0</v>
      </c>
      <c r="E76" s="82" t="s">
        <v>27</v>
      </c>
      <c r="F76" s="33">
        <v>5.0</v>
      </c>
      <c r="G76" s="83">
        <f t="shared" si="1"/>
        <v>0.025</v>
      </c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28">
        <v>6.6619506E8</v>
      </c>
      <c r="AD76" s="9" t="s">
        <v>199</v>
      </c>
      <c r="AE76" s="49">
        <v>41567.0</v>
      </c>
      <c r="AF76" s="79">
        <f t="shared" si="2"/>
        <v>10</v>
      </c>
      <c r="AG76" s="79"/>
      <c r="AH76" s="79"/>
      <c r="AI76" s="28">
        <v>1.8513E8</v>
      </c>
      <c r="AJ76" s="9" t="s">
        <v>1584</v>
      </c>
      <c r="AK76" s="59">
        <v>125043.0</v>
      </c>
    </row>
    <row r="77">
      <c r="A77" s="28">
        <v>6.66375527E8</v>
      </c>
      <c r="B77" s="9" t="s">
        <v>226</v>
      </c>
      <c r="C77" s="33">
        <v>3.0</v>
      </c>
      <c r="D77" s="14">
        <v>118113.0</v>
      </c>
      <c r="E77" s="82" t="s">
        <v>20</v>
      </c>
      <c r="F77" s="33">
        <v>1.0</v>
      </c>
      <c r="G77" s="83">
        <f t="shared" si="1"/>
        <v>0.06</v>
      </c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28">
        <v>6.59002772E8</v>
      </c>
      <c r="AD77" s="9" t="s">
        <v>1316</v>
      </c>
      <c r="AE77" s="49">
        <v>43623.0</v>
      </c>
      <c r="AF77" s="79">
        <f t="shared" si="2"/>
        <v>4</v>
      </c>
      <c r="AG77" s="79"/>
      <c r="AH77" s="79"/>
      <c r="AI77" s="28">
        <v>1.86006045E8</v>
      </c>
      <c r="AJ77" s="9" t="s">
        <v>1600</v>
      </c>
      <c r="AK77" s="59">
        <v>105104.0</v>
      </c>
    </row>
    <row r="78">
      <c r="A78" s="28">
        <v>7.7293E8</v>
      </c>
      <c r="B78" s="9" t="s">
        <v>315</v>
      </c>
      <c r="C78" s="33">
        <v>5.0</v>
      </c>
      <c r="D78" s="14">
        <v>112624.0</v>
      </c>
      <c r="E78" s="82" t="s">
        <v>31</v>
      </c>
      <c r="F78" s="33">
        <v>7.0</v>
      </c>
      <c r="G78" s="83">
        <f t="shared" si="1"/>
        <v>0.055</v>
      </c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28">
        <v>5.08009435E8</v>
      </c>
      <c r="AD78" s="9" t="s">
        <v>1289</v>
      </c>
      <c r="AE78" s="49">
        <v>38853.0</v>
      </c>
      <c r="AF78" s="79">
        <f t="shared" si="2"/>
        <v>17</v>
      </c>
      <c r="AG78" s="79"/>
      <c r="AH78" s="79"/>
      <c r="AI78" s="28">
        <v>1.86009837E8</v>
      </c>
      <c r="AJ78" s="9" t="s">
        <v>1601</v>
      </c>
      <c r="AK78" s="59">
        <v>58609.0</v>
      </c>
    </row>
    <row r="79">
      <c r="A79" s="28">
        <v>3.4065E8</v>
      </c>
      <c r="B79" s="9" t="s">
        <v>1164</v>
      </c>
      <c r="C79" s="33">
        <v>3.0</v>
      </c>
      <c r="D79" s="14">
        <v>105125.0</v>
      </c>
      <c r="E79" s="82" t="s">
        <v>16</v>
      </c>
      <c r="F79" s="33">
        <v>4.0</v>
      </c>
      <c r="G79" s="83">
        <f t="shared" si="1"/>
        <v>0.055</v>
      </c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28">
        <v>4.908E8</v>
      </c>
      <c r="AD79" s="9" t="s">
        <v>1429</v>
      </c>
      <c r="AE79" s="49">
        <v>36333.0</v>
      </c>
      <c r="AF79" s="79">
        <f t="shared" si="2"/>
        <v>24</v>
      </c>
      <c r="AG79" s="79"/>
      <c r="AH79" s="79"/>
      <c r="AI79" s="28">
        <v>1.8624E8</v>
      </c>
      <c r="AJ79" s="9" t="s">
        <v>1584</v>
      </c>
      <c r="AK79" s="59">
        <v>107028.0</v>
      </c>
    </row>
    <row r="80">
      <c r="A80" s="28">
        <v>6.1126E8</v>
      </c>
      <c r="B80" s="9" t="s">
        <v>1247</v>
      </c>
      <c r="C80" s="33">
        <v>5.0</v>
      </c>
      <c r="D80" s="14">
        <v>51385.0</v>
      </c>
      <c r="E80" s="82" t="s">
        <v>27</v>
      </c>
      <c r="F80" s="33">
        <v>2.0</v>
      </c>
      <c r="G80" s="83">
        <f t="shared" si="1"/>
        <v>0.025</v>
      </c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28">
        <v>3.0065E8</v>
      </c>
      <c r="AD80" s="9" t="s">
        <v>1267</v>
      </c>
      <c r="AE80" s="49">
        <v>36653.0</v>
      </c>
      <c r="AF80" s="79">
        <f t="shared" si="2"/>
        <v>23</v>
      </c>
      <c r="AG80" s="79"/>
      <c r="AH80" s="79"/>
      <c r="AI80" s="28">
        <v>1.8700527E8</v>
      </c>
      <c r="AJ80" s="9" t="s">
        <v>1600</v>
      </c>
      <c r="AK80" s="59">
        <v>133273.0</v>
      </c>
    </row>
    <row r="81">
      <c r="A81" s="28">
        <v>7.489E8</v>
      </c>
      <c r="B81" s="9" t="s">
        <v>1276</v>
      </c>
      <c r="C81" s="33">
        <v>4.0</v>
      </c>
      <c r="D81" s="14">
        <v>82217.0</v>
      </c>
      <c r="E81" s="82" t="s">
        <v>12</v>
      </c>
      <c r="F81" s="33">
        <v>6.0</v>
      </c>
      <c r="G81" s="83">
        <f t="shared" si="1"/>
        <v>0.04</v>
      </c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28">
        <v>7.18003887E8</v>
      </c>
      <c r="AD81" s="9" t="s">
        <v>1354</v>
      </c>
      <c r="AE81" s="49">
        <v>39831.0</v>
      </c>
      <c r="AF81" s="79">
        <f t="shared" si="2"/>
        <v>14</v>
      </c>
      <c r="AG81" s="79"/>
      <c r="AH81" s="79"/>
      <c r="AI81" s="28">
        <v>1.873E8</v>
      </c>
      <c r="AJ81" s="9" t="s">
        <v>1594</v>
      </c>
      <c r="AK81" s="59">
        <v>67687.0</v>
      </c>
    </row>
    <row r="82">
      <c r="A82" s="28">
        <v>7.2567E8</v>
      </c>
      <c r="B82" s="9" t="s">
        <v>1080</v>
      </c>
      <c r="C82" s="33">
        <v>4.0</v>
      </c>
      <c r="D82" s="14">
        <v>95620.0</v>
      </c>
      <c r="E82" s="82" t="s">
        <v>35</v>
      </c>
      <c r="F82" s="33">
        <v>6.0</v>
      </c>
      <c r="G82" s="83">
        <f t="shared" si="1"/>
        <v>0.05</v>
      </c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28">
        <v>2.14001227E8</v>
      </c>
      <c r="AD82" s="9" t="s">
        <v>1493</v>
      </c>
      <c r="AE82" s="49">
        <v>41047.0</v>
      </c>
      <c r="AF82" s="79">
        <f t="shared" si="2"/>
        <v>11</v>
      </c>
      <c r="AG82" s="79"/>
      <c r="AH82" s="79"/>
      <c r="AI82" s="28">
        <v>1.89005902E8</v>
      </c>
      <c r="AJ82" s="9" t="s">
        <v>1584</v>
      </c>
      <c r="AK82" s="59">
        <v>113619.0</v>
      </c>
    </row>
    <row r="83">
      <c r="A83" s="28">
        <v>6.5900697E8</v>
      </c>
      <c r="B83" s="9" t="s">
        <v>1377</v>
      </c>
      <c r="C83" s="33">
        <v>5.0</v>
      </c>
      <c r="D83" s="14">
        <v>47514.0</v>
      </c>
      <c r="E83" s="82" t="s">
        <v>36</v>
      </c>
      <c r="F83" s="33">
        <v>0.0</v>
      </c>
      <c r="G83" s="83">
        <f t="shared" si="1"/>
        <v>0.025</v>
      </c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28">
        <v>7.77008376E8</v>
      </c>
      <c r="AD83" s="9" t="s">
        <v>1302</v>
      </c>
      <c r="AE83" s="49">
        <v>38233.0</v>
      </c>
      <c r="AF83" s="79">
        <f t="shared" si="2"/>
        <v>19</v>
      </c>
      <c r="AG83" s="79"/>
      <c r="AH83" s="79"/>
      <c r="AI83" s="28">
        <v>1.9092E8</v>
      </c>
      <c r="AJ83" s="9" t="s">
        <v>1600</v>
      </c>
      <c r="AK83" s="59">
        <v>108819.0</v>
      </c>
    </row>
    <row r="84">
      <c r="A84" s="28">
        <v>7.446E8</v>
      </c>
      <c r="B84" s="9" t="s">
        <v>1069</v>
      </c>
      <c r="C84" s="33">
        <v>1.0</v>
      </c>
      <c r="D84" s="14">
        <v>105647.0</v>
      </c>
      <c r="E84" s="82" t="s">
        <v>36</v>
      </c>
      <c r="F84" s="33">
        <v>0.0</v>
      </c>
      <c r="G84" s="83">
        <f t="shared" si="1"/>
        <v>0.055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28">
        <v>3.54005024E8</v>
      </c>
      <c r="AD84" s="9" t="s">
        <v>1350</v>
      </c>
      <c r="AE84" s="49">
        <v>41624.0</v>
      </c>
      <c r="AF84" s="79">
        <f t="shared" si="2"/>
        <v>10</v>
      </c>
      <c r="AG84" s="79"/>
      <c r="AH84" s="79"/>
      <c r="AI84" s="28">
        <v>1.91003334E8</v>
      </c>
      <c r="AJ84" s="9" t="s">
        <v>1607</v>
      </c>
      <c r="AK84" s="59">
        <v>81441.0</v>
      </c>
    </row>
    <row r="85">
      <c r="A85" s="28">
        <v>1.86006045E8</v>
      </c>
      <c r="B85" s="9" t="s">
        <v>1305</v>
      </c>
      <c r="C85" s="33">
        <v>2.0</v>
      </c>
      <c r="D85" s="14">
        <v>125512.0</v>
      </c>
      <c r="E85" s="82" t="s">
        <v>31</v>
      </c>
      <c r="F85" s="33">
        <v>3.0</v>
      </c>
      <c r="G85" s="83">
        <f t="shared" si="1"/>
        <v>0.065</v>
      </c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28">
        <v>6.9854E8</v>
      </c>
      <c r="AD85" s="9" t="s">
        <v>1236</v>
      </c>
      <c r="AE85" s="49">
        <v>41639.0</v>
      </c>
      <c r="AF85" s="79">
        <f t="shared" si="2"/>
        <v>10</v>
      </c>
      <c r="AG85" s="79"/>
      <c r="AH85" s="79"/>
      <c r="AI85" s="28">
        <v>1.94004183E8</v>
      </c>
      <c r="AJ85" s="9" t="s">
        <v>1592</v>
      </c>
      <c r="AK85" s="59">
        <v>86173.0</v>
      </c>
    </row>
    <row r="86">
      <c r="A86" s="28">
        <v>6.66825186E8</v>
      </c>
      <c r="B86" s="9" t="s">
        <v>980</v>
      </c>
      <c r="C86" s="33">
        <v>3.0</v>
      </c>
      <c r="D86" s="14">
        <v>45315.0</v>
      </c>
      <c r="E86" s="82" t="s">
        <v>20</v>
      </c>
      <c r="F86" s="33">
        <v>3.0</v>
      </c>
      <c r="G86" s="83">
        <f t="shared" si="1"/>
        <v>0.025</v>
      </c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28">
        <v>6.66469241E8</v>
      </c>
      <c r="AD86" s="9" t="s">
        <v>1628</v>
      </c>
      <c r="AE86" s="49">
        <v>39978.0</v>
      </c>
      <c r="AF86" s="79">
        <f t="shared" si="2"/>
        <v>14</v>
      </c>
      <c r="AG86" s="79"/>
      <c r="AH86" s="79"/>
      <c r="AI86" s="28">
        <v>1.9442E8</v>
      </c>
      <c r="AJ86" s="9" t="s">
        <v>1586</v>
      </c>
      <c r="AK86" s="59">
        <v>48377.0</v>
      </c>
    </row>
    <row r="87">
      <c r="A87" s="28">
        <v>2.90003009E8</v>
      </c>
      <c r="B87" s="9" t="s">
        <v>274</v>
      </c>
      <c r="C87" s="33">
        <v>3.0</v>
      </c>
      <c r="D87" s="14">
        <v>52224.0</v>
      </c>
      <c r="E87" s="82" t="s">
        <v>35</v>
      </c>
      <c r="F87" s="33">
        <v>3.0</v>
      </c>
      <c r="G87" s="83">
        <f t="shared" si="1"/>
        <v>0.025</v>
      </c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28">
        <v>9.8700567E8</v>
      </c>
      <c r="AD87" s="9" t="s">
        <v>1135</v>
      </c>
      <c r="AE87" s="49">
        <v>37068.0</v>
      </c>
      <c r="AF87" s="79">
        <f t="shared" si="2"/>
        <v>22</v>
      </c>
      <c r="AG87" s="79"/>
      <c r="AH87" s="79"/>
      <c r="AI87" s="28">
        <v>1.9652E8</v>
      </c>
      <c r="AJ87" s="9" t="s">
        <v>1585</v>
      </c>
      <c r="AK87" s="59">
        <v>59589.0</v>
      </c>
    </row>
    <row r="88">
      <c r="A88" s="28">
        <v>6.66704033E8</v>
      </c>
      <c r="B88" s="9" t="s">
        <v>955</v>
      </c>
      <c r="C88" s="33">
        <v>5.0</v>
      </c>
      <c r="D88" s="14">
        <v>110399.0</v>
      </c>
      <c r="E88" s="82" t="s">
        <v>35</v>
      </c>
      <c r="F88" s="33">
        <v>4.0</v>
      </c>
      <c r="G88" s="83">
        <f t="shared" si="1"/>
        <v>0.055</v>
      </c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28">
        <v>3.77005117E8</v>
      </c>
      <c r="AD88" s="9" t="s">
        <v>1056</v>
      </c>
      <c r="AE88" s="49">
        <v>39619.0</v>
      </c>
      <c r="AF88" s="79">
        <f t="shared" si="2"/>
        <v>15</v>
      </c>
      <c r="AG88" s="79"/>
      <c r="AH88" s="79"/>
      <c r="AI88" s="28">
        <v>1.9684E8</v>
      </c>
      <c r="AJ88" s="9" t="s">
        <v>1584</v>
      </c>
      <c r="AK88" s="59">
        <v>71014.0</v>
      </c>
    </row>
    <row r="89">
      <c r="A89" s="28">
        <v>8.24001427E8</v>
      </c>
      <c r="B89" s="9" t="s">
        <v>1429</v>
      </c>
      <c r="C89" s="33">
        <v>4.0</v>
      </c>
      <c r="D89" s="14">
        <v>88499.0</v>
      </c>
      <c r="E89" s="82" t="s">
        <v>16</v>
      </c>
      <c r="F89" s="33">
        <v>5.0</v>
      </c>
      <c r="G89" s="83">
        <f t="shared" si="1"/>
        <v>0.045</v>
      </c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28">
        <v>1.42002426E8</v>
      </c>
      <c r="AD89" s="9" t="s">
        <v>1383</v>
      </c>
      <c r="AE89" s="49">
        <v>42369.0</v>
      </c>
      <c r="AF89" s="79">
        <f t="shared" si="2"/>
        <v>8</v>
      </c>
      <c r="AG89" s="79"/>
      <c r="AH89" s="79"/>
      <c r="AI89" s="28">
        <v>1.9800857E8</v>
      </c>
      <c r="AJ89" s="9" t="s">
        <v>1588</v>
      </c>
      <c r="AK89" s="59">
        <v>122762.0</v>
      </c>
    </row>
    <row r="90">
      <c r="A90" s="28">
        <v>6.66357118E8</v>
      </c>
      <c r="B90" s="9" t="s">
        <v>996</v>
      </c>
      <c r="C90" s="33">
        <v>3.0</v>
      </c>
      <c r="D90" s="14">
        <v>104499.0</v>
      </c>
      <c r="E90" s="82" t="s">
        <v>35</v>
      </c>
      <c r="F90" s="33">
        <v>6.0</v>
      </c>
      <c r="G90" s="83">
        <f t="shared" si="1"/>
        <v>0.05</v>
      </c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28">
        <v>8.66007568E8</v>
      </c>
      <c r="AD90" s="9" t="s">
        <v>1629</v>
      </c>
      <c r="AE90" s="49">
        <v>38344.0</v>
      </c>
      <c r="AF90" s="79">
        <f t="shared" si="2"/>
        <v>19</v>
      </c>
      <c r="AG90" s="79"/>
      <c r="AH90" s="79"/>
      <c r="AI90" s="28">
        <v>1.99007293E8</v>
      </c>
      <c r="AJ90" s="9" t="s">
        <v>1600</v>
      </c>
      <c r="AK90" s="59">
        <v>66417.0</v>
      </c>
    </row>
    <row r="91">
      <c r="A91" s="28">
        <v>6.66344566E8</v>
      </c>
      <c r="B91" s="9" t="s">
        <v>987</v>
      </c>
      <c r="C91" s="33">
        <v>1.0</v>
      </c>
      <c r="D91" s="14">
        <v>108152.0</v>
      </c>
      <c r="E91" s="82" t="s">
        <v>31</v>
      </c>
      <c r="F91" s="33">
        <v>2.0</v>
      </c>
      <c r="G91" s="83">
        <f t="shared" si="1"/>
        <v>0.055</v>
      </c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28">
        <v>9.0300325E8</v>
      </c>
      <c r="AD91" s="9" t="s">
        <v>1536</v>
      </c>
      <c r="AE91" s="49">
        <v>39165.0</v>
      </c>
      <c r="AF91" s="79">
        <f t="shared" si="2"/>
        <v>16</v>
      </c>
      <c r="AG91" s="79"/>
      <c r="AH91" s="79"/>
      <c r="AI91" s="28">
        <v>2.0166E8</v>
      </c>
      <c r="AJ91" s="9" t="s">
        <v>1600</v>
      </c>
      <c r="AK91" s="59">
        <v>39191.0</v>
      </c>
    </row>
    <row r="92">
      <c r="A92" s="28">
        <v>9.8039E8</v>
      </c>
      <c r="B92" s="9" t="s">
        <v>259</v>
      </c>
      <c r="C92" s="33">
        <v>5.0</v>
      </c>
      <c r="D92" s="14">
        <v>126555.0</v>
      </c>
      <c r="E92" s="82" t="s">
        <v>12</v>
      </c>
      <c r="F92" s="33">
        <v>7.0</v>
      </c>
      <c r="G92" s="83">
        <f t="shared" si="1"/>
        <v>0.065</v>
      </c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28">
        <v>1.5978E8</v>
      </c>
      <c r="AD92" s="9" t="s">
        <v>986</v>
      </c>
      <c r="AE92" s="49">
        <v>38314.0</v>
      </c>
      <c r="AF92" s="79">
        <f t="shared" si="2"/>
        <v>19</v>
      </c>
      <c r="AG92" s="79"/>
      <c r="AH92" s="79"/>
      <c r="AI92" s="28">
        <v>2.05002382E8</v>
      </c>
      <c r="AJ92" s="9" t="s">
        <v>1600</v>
      </c>
      <c r="AK92" s="59">
        <v>39512.0</v>
      </c>
    </row>
    <row r="93">
      <c r="A93" s="28">
        <v>6.68007415E8</v>
      </c>
      <c r="B93" s="9" t="s">
        <v>1149</v>
      </c>
      <c r="C93" s="33">
        <v>1.0</v>
      </c>
      <c r="D93" s="14">
        <v>57059.0</v>
      </c>
      <c r="E93" s="82" t="s">
        <v>16</v>
      </c>
      <c r="F93" s="33">
        <v>5.0</v>
      </c>
      <c r="G93" s="83">
        <f t="shared" si="1"/>
        <v>0.03</v>
      </c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28">
        <v>9.10004723E8</v>
      </c>
      <c r="AD93" s="9" t="s">
        <v>1184</v>
      </c>
      <c r="AE93" s="49">
        <v>42419.0</v>
      </c>
      <c r="AF93" s="79">
        <f t="shared" si="2"/>
        <v>7</v>
      </c>
      <c r="AG93" s="79"/>
      <c r="AH93" s="79"/>
      <c r="AI93" s="28">
        <v>2.0589E8</v>
      </c>
      <c r="AJ93" s="9" t="s">
        <v>1592</v>
      </c>
      <c r="AK93" s="59">
        <v>61905.0</v>
      </c>
    </row>
    <row r="94">
      <c r="A94" s="28">
        <v>7.61009379E8</v>
      </c>
      <c r="B94" s="9" t="s">
        <v>1210</v>
      </c>
      <c r="C94" s="33">
        <v>5.0</v>
      </c>
      <c r="D94" s="14">
        <v>123803.0</v>
      </c>
      <c r="E94" s="82" t="s">
        <v>20</v>
      </c>
      <c r="F94" s="33">
        <v>5.0</v>
      </c>
      <c r="G94" s="83">
        <f t="shared" si="1"/>
        <v>0.06</v>
      </c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28">
        <v>3.81002143E8</v>
      </c>
      <c r="AD94" s="9" t="s">
        <v>202</v>
      </c>
      <c r="AE94" s="49">
        <v>43368.0</v>
      </c>
      <c r="AF94" s="79">
        <f t="shared" si="2"/>
        <v>5</v>
      </c>
      <c r="AG94" s="79"/>
      <c r="AH94" s="79"/>
      <c r="AI94" s="28">
        <v>2.06005353E8</v>
      </c>
      <c r="AJ94" s="9" t="s">
        <v>1600</v>
      </c>
      <c r="AK94" s="59">
        <v>123613.0</v>
      </c>
    </row>
    <row r="95">
      <c r="A95" s="28">
        <v>4.06003143E8</v>
      </c>
      <c r="B95" s="9" t="s">
        <v>1034</v>
      </c>
      <c r="C95" s="33">
        <v>5.0</v>
      </c>
      <c r="D95" s="14">
        <v>85917.0</v>
      </c>
      <c r="E95" s="82" t="s">
        <v>27</v>
      </c>
      <c r="F95" s="33">
        <v>1.0</v>
      </c>
      <c r="G95" s="83">
        <f t="shared" si="1"/>
        <v>0.045</v>
      </c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8">
        <v>8.45008552E8</v>
      </c>
      <c r="AD95" s="9" t="s">
        <v>203</v>
      </c>
      <c r="AE95" s="49">
        <v>39189.0</v>
      </c>
      <c r="AF95" s="79">
        <f t="shared" si="2"/>
        <v>16</v>
      </c>
      <c r="AG95" s="79"/>
      <c r="AH95" s="79"/>
      <c r="AI95" s="28">
        <v>2.0854E8</v>
      </c>
      <c r="AJ95" s="9" t="s">
        <v>1584</v>
      </c>
      <c r="AK95" s="59">
        <v>126308.0</v>
      </c>
    </row>
    <row r="96">
      <c r="A96" s="28">
        <v>7.822E8</v>
      </c>
      <c r="B96" s="9" t="s">
        <v>1017</v>
      </c>
      <c r="C96" s="33">
        <v>3.0</v>
      </c>
      <c r="D96" s="14">
        <v>53330.0</v>
      </c>
      <c r="E96" s="82" t="s">
        <v>16</v>
      </c>
      <c r="F96" s="33">
        <v>2.0</v>
      </c>
      <c r="G96" s="83">
        <f t="shared" si="1"/>
        <v>0.025</v>
      </c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28">
        <v>9.1764E8</v>
      </c>
      <c r="AD96" s="9" t="s">
        <v>1375</v>
      </c>
      <c r="AE96" s="49">
        <v>39957.0</v>
      </c>
      <c r="AF96" s="79">
        <f t="shared" si="2"/>
        <v>14</v>
      </c>
      <c r="AG96" s="79"/>
      <c r="AH96" s="79"/>
      <c r="AI96" s="28">
        <v>2.0949E8</v>
      </c>
      <c r="AJ96" s="9" t="s">
        <v>1601</v>
      </c>
      <c r="AK96" s="59">
        <v>123979.0</v>
      </c>
    </row>
    <row r="97">
      <c r="A97" s="28">
        <v>8.91006507E8</v>
      </c>
      <c r="B97" s="9" t="s">
        <v>1009</v>
      </c>
      <c r="C97" s="33">
        <v>4.0</v>
      </c>
      <c r="D97" s="14">
        <v>73102.0</v>
      </c>
      <c r="E97" s="82" t="s">
        <v>31</v>
      </c>
      <c r="F97" s="33">
        <v>6.0</v>
      </c>
      <c r="G97" s="83">
        <f t="shared" si="1"/>
        <v>0.035</v>
      </c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28">
        <v>2.645E8</v>
      </c>
      <c r="AD97" s="9" t="s">
        <v>1162</v>
      </c>
      <c r="AE97" s="49">
        <v>43739.0</v>
      </c>
      <c r="AF97" s="79">
        <f t="shared" si="2"/>
        <v>4</v>
      </c>
      <c r="AG97" s="79"/>
      <c r="AH97" s="79"/>
      <c r="AI97" s="28">
        <v>2.10007575E8</v>
      </c>
      <c r="AJ97" s="9" t="s">
        <v>1586</v>
      </c>
      <c r="AK97" s="59">
        <v>107602.0</v>
      </c>
    </row>
    <row r="98">
      <c r="A98" s="28">
        <v>7.24008056E8</v>
      </c>
      <c r="B98" s="9" t="s">
        <v>260</v>
      </c>
      <c r="C98" s="33">
        <v>2.0</v>
      </c>
      <c r="D98" s="14">
        <v>112538.0</v>
      </c>
      <c r="E98" s="82" t="s">
        <v>36</v>
      </c>
      <c r="F98" s="33">
        <v>2.0</v>
      </c>
      <c r="G98" s="83">
        <f t="shared" si="1"/>
        <v>0.055</v>
      </c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28">
        <v>8.7257E8</v>
      </c>
      <c r="AD98" s="9" t="s">
        <v>1630</v>
      </c>
      <c r="AE98" s="49">
        <v>43684.0</v>
      </c>
      <c r="AF98" s="79">
        <f t="shared" si="2"/>
        <v>4</v>
      </c>
      <c r="AG98" s="79"/>
      <c r="AH98" s="79"/>
      <c r="AI98" s="28">
        <v>2.108E8</v>
      </c>
      <c r="AJ98" s="9" t="s">
        <v>1616</v>
      </c>
      <c r="AK98" s="59">
        <v>79903.0</v>
      </c>
    </row>
    <row r="99">
      <c r="A99" s="28">
        <v>3.1197E8</v>
      </c>
      <c r="B99" s="9" t="s">
        <v>983</v>
      </c>
      <c r="C99" s="33">
        <v>4.0</v>
      </c>
      <c r="D99" s="14">
        <v>43819.0</v>
      </c>
      <c r="E99" s="82" t="s">
        <v>36</v>
      </c>
      <c r="F99" s="33">
        <v>4.0</v>
      </c>
      <c r="G99" s="83">
        <f t="shared" si="1"/>
        <v>0.02</v>
      </c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28">
        <v>6.6700163E8</v>
      </c>
      <c r="AD99" s="9" t="s">
        <v>928</v>
      </c>
      <c r="AE99" s="49">
        <v>40270.0</v>
      </c>
      <c r="AF99" s="79">
        <f t="shared" si="2"/>
        <v>13</v>
      </c>
      <c r="AG99" s="79"/>
      <c r="AH99" s="79"/>
      <c r="AI99" s="28">
        <v>2.1168E8</v>
      </c>
      <c r="AJ99" s="9" t="s">
        <v>1588</v>
      </c>
      <c r="AK99" s="59">
        <v>124316.0</v>
      </c>
    </row>
    <row r="100">
      <c r="A100" s="28">
        <v>9.96003945E8</v>
      </c>
      <c r="B100" s="9" t="s">
        <v>1039</v>
      </c>
      <c r="C100" s="33">
        <v>5.0</v>
      </c>
      <c r="D100" s="14">
        <v>85139.0</v>
      </c>
      <c r="E100" s="82" t="s">
        <v>16</v>
      </c>
      <c r="F100" s="33">
        <v>4.0</v>
      </c>
      <c r="G100" s="83">
        <f t="shared" si="1"/>
        <v>0.045</v>
      </c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28">
        <v>3.8392E8</v>
      </c>
      <c r="AD100" s="9" t="s">
        <v>1524</v>
      </c>
      <c r="AE100" s="49">
        <v>39580.0</v>
      </c>
      <c r="AF100" s="79">
        <f t="shared" si="2"/>
        <v>15</v>
      </c>
      <c r="AG100" s="79"/>
      <c r="AH100" s="79"/>
      <c r="AI100" s="28">
        <v>2.14001227E8</v>
      </c>
      <c r="AJ100" s="9" t="s">
        <v>1603</v>
      </c>
      <c r="AK100" s="59">
        <v>147503.0</v>
      </c>
    </row>
    <row r="101">
      <c r="A101" s="28">
        <v>5.33006846E8</v>
      </c>
      <c r="B101" s="9" t="s">
        <v>286</v>
      </c>
      <c r="C101" s="33">
        <v>3.0</v>
      </c>
      <c r="D101" s="14">
        <v>82680.0</v>
      </c>
      <c r="E101" s="82" t="s">
        <v>16</v>
      </c>
      <c r="F101" s="33">
        <v>3.0</v>
      </c>
      <c r="G101" s="83">
        <f t="shared" si="1"/>
        <v>0.04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28">
        <v>5.06008361E8</v>
      </c>
      <c r="AD101" s="9" t="s">
        <v>1631</v>
      </c>
      <c r="AE101" s="49">
        <v>41587.0</v>
      </c>
      <c r="AF101" s="79">
        <f t="shared" si="2"/>
        <v>10</v>
      </c>
      <c r="AG101" s="79"/>
      <c r="AH101" s="79"/>
      <c r="AI101" s="28">
        <v>2.15006916E8</v>
      </c>
      <c r="AJ101" s="9" t="s">
        <v>1600</v>
      </c>
      <c r="AK101" s="59">
        <v>55094.0</v>
      </c>
    </row>
    <row r="102">
      <c r="A102" s="28">
        <v>4.5134E8</v>
      </c>
      <c r="B102" s="9" t="s">
        <v>1292</v>
      </c>
      <c r="C102" s="33">
        <v>1.0</v>
      </c>
      <c r="D102" s="14">
        <v>103259.0</v>
      </c>
      <c r="E102" s="82" t="s">
        <v>35</v>
      </c>
      <c r="F102" s="33">
        <v>4.0</v>
      </c>
      <c r="G102" s="83">
        <f t="shared" si="1"/>
        <v>0.05</v>
      </c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28">
        <v>8.4655E8</v>
      </c>
      <c r="AD102" s="9" t="s">
        <v>205</v>
      </c>
      <c r="AE102" s="49">
        <v>36341.0</v>
      </c>
      <c r="AF102" s="79">
        <f t="shared" si="2"/>
        <v>24</v>
      </c>
      <c r="AG102" s="79"/>
      <c r="AH102" s="79"/>
      <c r="AI102" s="28">
        <v>2.1619E8</v>
      </c>
      <c r="AJ102" s="9" t="s">
        <v>1597</v>
      </c>
      <c r="AK102" s="59">
        <v>109377.0</v>
      </c>
    </row>
    <row r="103">
      <c r="A103" s="28">
        <v>3.35009361E8</v>
      </c>
      <c r="B103" s="9" t="s">
        <v>997</v>
      </c>
      <c r="C103" s="33">
        <v>4.0</v>
      </c>
      <c r="D103" s="14">
        <v>71073.0</v>
      </c>
      <c r="E103" s="82" t="s">
        <v>20</v>
      </c>
      <c r="F103" s="33">
        <v>4.0</v>
      </c>
      <c r="G103" s="83">
        <f t="shared" si="1"/>
        <v>0.035</v>
      </c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28">
        <v>8.36005228E8</v>
      </c>
      <c r="AD103" s="9" t="s">
        <v>1314</v>
      </c>
      <c r="AE103" s="49">
        <v>39004.0</v>
      </c>
      <c r="AF103" s="79">
        <f t="shared" si="2"/>
        <v>17</v>
      </c>
      <c r="AG103" s="79"/>
      <c r="AH103" s="79"/>
      <c r="AI103" s="28">
        <v>2.17002377E8</v>
      </c>
      <c r="AJ103" s="9" t="s">
        <v>1595</v>
      </c>
      <c r="AK103" s="59">
        <v>133426.0</v>
      </c>
    </row>
    <row r="104">
      <c r="A104" s="28">
        <v>4.2463E8</v>
      </c>
      <c r="B104" s="9" t="s">
        <v>1321</v>
      </c>
      <c r="C104" s="33">
        <v>2.0</v>
      </c>
      <c r="D104" s="14">
        <v>70153.0</v>
      </c>
      <c r="E104" s="82" t="s">
        <v>27</v>
      </c>
      <c r="F104" s="33">
        <v>4.0</v>
      </c>
      <c r="G104" s="83">
        <f t="shared" si="1"/>
        <v>0.035</v>
      </c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28">
        <v>4.31006408E8</v>
      </c>
      <c r="AD104" s="9" t="s">
        <v>977</v>
      </c>
      <c r="AE104" s="49">
        <v>39685.0</v>
      </c>
      <c r="AF104" s="79">
        <f t="shared" si="2"/>
        <v>15</v>
      </c>
      <c r="AG104" s="79"/>
      <c r="AH104" s="79"/>
      <c r="AI104" s="28">
        <v>2.17002804E8</v>
      </c>
      <c r="AJ104" s="9" t="s">
        <v>1597</v>
      </c>
      <c r="AK104" s="59">
        <v>59516.0</v>
      </c>
    </row>
    <row r="105">
      <c r="A105" s="28">
        <v>9.49001639E8</v>
      </c>
      <c r="B105" s="9" t="s">
        <v>1124</v>
      </c>
      <c r="C105" s="33">
        <v>3.0</v>
      </c>
      <c r="D105" s="14">
        <v>53099.0</v>
      </c>
      <c r="E105" s="82" t="s">
        <v>31</v>
      </c>
      <c r="F105" s="33">
        <v>7.0</v>
      </c>
      <c r="G105" s="83">
        <f t="shared" si="1"/>
        <v>0.025</v>
      </c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28">
        <v>2.0949E8</v>
      </c>
      <c r="AD105" s="9" t="s">
        <v>1632</v>
      </c>
      <c r="AE105" s="49">
        <v>40190.0</v>
      </c>
      <c r="AF105" s="79">
        <f t="shared" si="2"/>
        <v>13</v>
      </c>
      <c r="AG105" s="79"/>
      <c r="AH105" s="79"/>
      <c r="AI105" s="28">
        <v>2.17006578E8</v>
      </c>
      <c r="AJ105" s="9" t="s">
        <v>1600</v>
      </c>
      <c r="AK105" s="59">
        <v>84263.0</v>
      </c>
    </row>
    <row r="106">
      <c r="A106" s="28">
        <v>6.66163077E8</v>
      </c>
      <c r="B106" s="9" t="s">
        <v>1310</v>
      </c>
      <c r="C106" s="33">
        <v>5.0</v>
      </c>
      <c r="D106" s="14">
        <v>52560.0</v>
      </c>
      <c r="E106" s="82" t="s">
        <v>27</v>
      </c>
      <c r="F106" s="33">
        <v>1.0</v>
      </c>
      <c r="G106" s="83">
        <f t="shared" si="1"/>
        <v>0.025</v>
      </c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28">
        <v>8.8952E8</v>
      </c>
      <c r="AD106" s="9" t="s">
        <v>1083</v>
      </c>
      <c r="AE106" s="49">
        <v>38451.0</v>
      </c>
      <c r="AF106" s="79">
        <f t="shared" si="2"/>
        <v>18</v>
      </c>
      <c r="AG106" s="79"/>
      <c r="AH106" s="79"/>
      <c r="AI106" s="28">
        <v>2.1814E8</v>
      </c>
      <c r="AJ106" s="9" t="s">
        <v>1594</v>
      </c>
      <c r="AK106" s="59">
        <v>102042.0</v>
      </c>
    </row>
    <row r="107">
      <c r="A107" s="28">
        <v>1.43009631E8</v>
      </c>
      <c r="B107" s="9" t="s">
        <v>213</v>
      </c>
      <c r="C107" s="33">
        <v>4.0</v>
      </c>
      <c r="D107" s="14">
        <v>46834.0</v>
      </c>
      <c r="E107" s="82" t="s">
        <v>16</v>
      </c>
      <c r="F107" s="33">
        <v>1.0</v>
      </c>
      <c r="G107" s="83">
        <f t="shared" si="1"/>
        <v>0.025</v>
      </c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28">
        <v>3.1814E8</v>
      </c>
      <c r="AD107" s="9" t="s">
        <v>1520</v>
      </c>
      <c r="AE107" s="49">
        <v>43007.0</v>
      </c>
      <c r="AF107" s="79">
        <f t="shared" si="2"/>
        <v>6</v>
      </c>
      <c r="AG107" s="79"/>
      <c r="AH107" s="79"/>
      <c r="AI107" s="28">
        <v>2.1967E8</v>
      </c>
      <c r="AJ107" s="9" t="s">
        <v>1621</v>
      </c>
      <c r="AK107" s="59">
        <v>133989.0</v>
      </c>
    </row>
    <row r="108">
      <c r="A108" s="28">
        <v>5.1800406E8</v>
      </c>
      <c r="B108" s="9" t="s">
        <v>287</v>
      </c>
      <c r="C108" s="33">
        <v>1.0</v>
      </c>
      <c r="D108" s="14">
        <v>97652.0</v>
      </c>
      <c r="E108" s="82" t="s">
        <v>27</v>
      </c>
      <c r="F108" s="33">
        <v>3.0</v>
      </c>
      <c r="G108" s="83">
        <f t="shared" si="1"/>
        <v>0.05</v>
      </c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28">
        <v>2.9332E8</v>
      </c>
      <c r="AD108" s="9" t="s">
        <v>1214</v>
      </c>
      <c r="AE108" s="49">
        <v>39339.0</v>
      </c>
      <c r="AF108" s="79">
        <f t="shared" si="2"/>
        <v>16</v>
      </c>
      <c r="AG108" s="79"/>
      <c r="AH108" s="79"/>
      <c r="AI108" s="28">
        <v>2.20001844E8</v>
      </c>
      <c r="AJ108" s="9" t="s">
        <v>1595</v>
      </c>
      <c r="AK108" s="59">
        <v>43746.0</v>
      </c>
    </row>
    <row r="109">
      <c r="A109" s="28">
        <v>1.2285E8</v>
      </c>
      <c r="B109" s="9" t="s">
        <v>241</v>
      </c>
      <c r="C109" s="33">
        <v>2.0</v>
      </c>
      <c r="D109" s="14">
        <v>44377.0</v>
      </c>
      <c r="E109" s="82" t="s">
        <v>12</v>
      </c>
      <c r="F109" s="33">
        <v>1.0</v>
      </c>
      <c r="G109" s="83">
        <f t="shared" si="1"/>
        <v>0.02</v>
      </c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28">
        <v>4.59003486E8</v>
      </c>
      <c r="AD109" s="9" t="s">
        <v>1299</v>
      </c>
      <c r="AE109" s="49">
        <v>43672.0</v>
      </c>
      <c r="AF109" s="79">
        <f t="shared" si="2"/>
        <v>4</v>
      </c>
      <c r="AG109" s="79"/>
      <c r="AH109" s="79"/>
      <c r="AI109" s="28">
        <v>2.21008993E8</v>
      </c>
      <c r="AJ109" s="9" t="s">
        <v>1595</v>
      </c>
      <c r="AK109" s="59">
        <v>116644.0</v>
      </c>
    </row>
    <row r="110">
      <c r="A110" s="28">
        <v>6.8642E8</v>
      </c>
      <c r="B110" s="9" t="s">
        <v>1332</v>
      </c>
      <c r="C110" s="33">
        <v>5.0</v>
      </c>
      <c r="D110" s="14">
        <v>84107.0</v>
      </c>
      <c r="E110" s="82" t="s">
        <v>16</v>
      </c>
      <c r="F110" s="33">
        <v>2.0</v>
      </c>
      <c r="G110" s="83">
        <f t="shared" si="1"/>
        <v>0.04</v>
      </c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28">
        <v>5.11009606E8</v>
      </c>
      <c r="AD110" s="9" t="s">
        <v>206</v>
      </c>
      <c r="AE110" s="49">
        <v>39654.0</v>
      </c>
      <c r="AF110" s="79">
        <f t="shared" si="2"/>
        <v>15</v>
      </c>
      <c r="AG110" s="79"/>
      <c r="AH110" s="79"/>
      <c r="AI110" s="28">
        <v>2.2200774E8</v>
      </c>
      <c r="AJ110" s="9" t="s">
        <v>1603</v>
      </c>
      <c r="AK110" s="59">
        <v>53556.0</v>
      </c>
    </row>
    <row r="111">
      <c r="A111" s="28">
        <v>5.40005208E8</v>
      </c>
      <c r="B111" s="9" t="s">
        <v>978</v>
      </c>
      <c r="C111" s="33">
        <v>4.0</v>
      </c>
      <c r="D111" s="14">
        <v>64749.0</v>
      </c>
      <c r="E111" s="82" t="s">
        <v>35</v>
      </c>
      <c r="F111" s="33">
        <v>2.0</v>
      </c>
      <c r="G111" s="83">
        <f t="shared" si="1"/>
        <v>0.03</v>
      </c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28">
        <v>6.66762271E8</v>
      </c>
      <c r="AD111" s="9" t="s">
        <v>1633</v>
      </c>
      <c r="AE111" s="49">
        <v>39412.0</v>
      </c>
      <c r="AF111" s="79">
        <f t="shared" si="2"/>
        <v>16</v>
      </c>
      <c r="AG111" s="79"/>
      <c r="AH111" s="79"/>
      <c r="AI111" s="28">
        <v>2.2211E8</v>
      </c>
      <c r="AJ111" s="9" t="s">
        <v>1588</v>
      </c>
      <c r="AK111" s="59">
        <v>124967.0</v>
      </c>
    </row>
    <row r="112">
      <c r="A112" s="28">
        <v>1.40006784E8</v>
      </c>
      <c r="B112" s="9" t="s">
        <v>300</v>
      </c>
      <c r="C112" s="33">
        <v>1.0</v>
      </c>
      <c r="D112" s="14">
        <v>96101.0</v>
      </c>
      <c r="E112" s="82" t="s">
        <v>27</v>
      </c>
      <c r="F112" s="33">
        <v>0.0</v>
      </c>
      <c r="G112" s="83">
        <f t="shared" si="1"/>
        <v>0.05</v>
      </c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28">
        <v>6.66644734E8</v>
      </c>
      <c r="AD112" s="9" t="s">
        <v>1380</v>
      </c>
      <c r="AE112" s="49">
        <v>37484.0</v>
      </c>
      <c r="AF112" s="79">
        <f t="shared" si="2"/>
        <v>21</v>
      </c>
      <c r="AG112" s="79"/>
      <c r="AH112" s="79"/>
      <c r="AI112" s="28">
        <v>2.2282E8</v>
      </c>
      <c r="AJ112" s="9" t="s">
        <v>1607</v>
      </c>
      <c r="AK112" s="59">
        <v>38735.0</v>
      </c>
    </row>
    <row r="113">
      <c r="A113" s="28">
        <v>6.66646232E8</v>
      </c>
      <c r="B113" s="9" t="s">
        <v>1075</v>
      </c>
      <c r="C113" s="33">
        <v>1.0</v>
      </c>
      <c r="D113" s="14">
        <v>60275.0</v>
      </c>
      <c r="E113" s="82" t="s">
        <v>12</v>
      </c>
      <c r="F113" s="33">
        <v>6.0</v>
      </c>
      <c r="G113" s="83">
        <f t="shared" si="1"/>
        <v>0.03</v>
      </c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28">
        <v>6.4559E8</v>
      </c>
      <c r="AD113" s="9" t="s">
        <v>207</v>
      </c>
      <c r="AE113" s="49">
        <v>42055.0</v>
      </c>
      <c r="AF113" s="79">
        <f t="shared" si="2"/>
        <v>8</v>
      </c>
      <c r="AG113" s="79"/>
      <c r="AH113" s="79"/>
      <c r="AI113" s="28">
        <v>2.2311E8</v>
      </c>
      <c r="AJ113" s="9" t="s">
        <v>1600</v>
      </c>
      <c r="AK113" s="59">
        <v>83411.0</v>
      </c>
    </row>
    <row r="114">
      <c r="A114" s="28">
        <v>2.43001902E8</v>
      </c>
      <c r="B114" s="9" t="s">
        <v>1131</v>
      </c>
      <c r="C114" s="33">
        <v>2.0</v>
      </c>
      <c r="D114" s="14">
        <v>65190.0</v>
      </c>
      <c r="E114" s="82" t="s">
        <v>31</v>
      </c>
      <c r="F114" s="33">
        <v>2.0</v>
      </c>
      <c r="G114" s="83">
        <f t="shared" si="1"/>
        <v>0.035</v>
      </c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28">
        <v>3.98009975E8</v>
      </c>
      <c r="AD114" s="9" t="s">
        <v>1634</v>
      </c>
      <c r="AE114" s="49">
        <v>41956.0</v>
      </c>
      <c r="AF114" s="79">
        <f t="shared" si="2"/>
        <v>9</v>
      </c>
      <c r="AG114" s="79"/>
      <c r="AH114" s="79"/>
      <c r="AI114" s="28">
        <v>2.25005715E8</v>
      </c>
      <c r="AJ114" s="9" t="s">
        <v>1595</v>
      </c>
      <c r="AK114" s="59">
        <v>88187.0</v>
      </c>
    </row>
    <row r="115">
      <c r="A115" s="28">
        <v>8.66007568E8</v>
      </c>
      <c r="B115" s="9" t="s">
        <v>1279</v>
      </c>
      <c r="C115" s="33">
        <v>5.0</v>
      </c>
      <c r="D115" s="14">
        <v>121677.0</v>
      </c>
      <c r="E115" s="82" t="s">
        <v>31</v>
      </c>
      <c r="F115" s="33">
        <v>3.0</v>
      </c>
      <c r="G115" s="83">
        <f t="shared" si="1"/>
        <v>0.06</v>
      </c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28">
        <v>6.20001266E8</v>
      </c>
      <c r="AD115" s="9" t="s">
        <v>1118</v>
      </c>
      <c r="AE115" s="49">
        <v>36971.0</v>
      </c>
      <c r="AF115" s="79">
        <f t="shared" si="2"/>
        <v>22</v>
      </c>
      <c r="AG115" s="79"/>
      <c r="AH115" s="79"/>
      <c r="AI115" s="28">
        <v>2.26008126E8</v>
      </c>
      <c r="AJ115" s="9" t="s">
        <v>1603</v>
      </c>
      <c r="AK115" s="59">
        <v>62652.0</v>
      </c>
    </row>
    <row r="116">
      <c r="A116" s="28">
        <v>6.08006244E8</v>
      </c>
      <c r="B116" s="9" t="s">
        <v>1258</v>
      </c>
      <c r="C116" s="33">
        <v>4.0</v>
      </c>
      <c r="D116" s="14">
        <v>54749.0</v>
      </c>
      <c r="E116" s="82" t="s">
        <v>31</v>
      </c>
      <c r="F116" s="33">
        <v>0.0</v>
      </c>
      <c r="G116" s="83">
        <f t="shared" si="1"/>
        <v>0.025</v>
      </c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28">
        <v>9.81002342E8</v>
      </c>
      <c r="AD116" s="9" t="s">
        <v>208</v>
      </c>
      <c r="AE116" s="49">
        <v>43387.0</v>
      </c>
      <c r="AF116" s="79">
        <f t="shared" si="2"/>
        <v>5</v>
      </c>
      <c r="AG116" s="79"/>
      <c r="AH116" s="79"/>
      <c r="AI116" s="28">
        <v>2.2795E8</v>
      </c>
      <c r="AJ116" s="9" t="s">
        <v>1588</v>
      </c>
      <c r="AK116" s="59">
        <v>135361.0</v>
      </c>
    </row>
    <row r="117">
      <c r="A117" s="28">
        <v>4.908E8</v>
      </c>
      <c r="B117" s="9" t="s">
        <v>1246</v>
      </c>
      <c r="C117" s="33">
        <v>5.0</v>
      </c>
      <c r="D117" s="14">
        <v>74258.0</v>
      </c>
      <c r="E117" s="82" t="s">
        <v>12</v>
      </c>
      <c r="F117" s="33">
        <v>5.0</v>
      </c>
      <c r="G117" s="83">
        <f t="shared" si="1"/>
        <v>0.035</v>
      </c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28">
        <v>2.40007432E8</v>
      </c>
      <c r="AD117" s="9" t="s">
        <v>1635</v>
      </c>
      <c r="AE117" s="49">
        <v>38191.0</v>
      </c>
      <c r="AF117" s="79">
        <f t="shared" si="2"/>
        <v>19</v>
      </c>
      <c r="AG117" s="79"/>
      <c r="AH117" s="79"/>
      <c r="AI117" s="28">
        <v>2.29007566E8</v>
      </c>
      <c r="AJ117" s="9" t="s">
        <v>1600</v>
      </c>
      <c r="AK117" s="59">
        <v>78889.0</v>
      </c>
    </row>
    <row r="118">
      <c r="A118" s="28">
        <v>7.9661E8</v>
      </c>
      <c r="B118" s="9" t="s">
        <v>1033</v>
      </c>
      <c r="C118" s="33">
        <v>4.0</v>
      </c>
      <c r="D118" s="14">
        <v>108255.0</v>
      </c>
      <c r="E118" s="82" t="s">
        <v>35</v>
      </c>
      <c r="F118" s="33">
        <v>0.0</v>
      </c>
      <c r="G118" s="83">
        <f t="shared" si="1"/>
        <v>0.055</v>
      </c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28">
        <v>3.1197E8</v>
      </c>
      <c r="AD118" s="9" t="s">
        <v>1037</v>
      </c>
      <c r="AE118" s="49">
        <v>41995.0</v>
      </c>
      <c r="AF118" s="79">
        <f t="shared" si="2"/>
        <v>9</v>
      </c>
      <c r="AG118" s="79"/>
      <c r="AH118" s="79"/>
      <c r="AI118" s="28">
        <v>2.2934E8</v>
      </c>
      <c r="AJ118" s="9" t="s">
        <v>1600</v>
      </c>
      <c r="AK118" s="59">
        <v>71791.0</v>
      </c>
    </row>
    <row r="119">
      <c r="A119" s="28">
        <v>4.7265E8</v>
      </c>
      <c r="B119" s="9" t="s">
        <v>985</v>
      </c>
      <c r="C119" s="33">
        <v>2.0</v>
      </c>
      <c r="D119" s="14">
        <v>121550.0</v>
      </c>
      <c r="E119" s="82" t="s">
        <v>12</v>
      </c>
      <c r="F119" s="33">
        <v>0.0</v>
      </c>
      <c r="G119" s="83">
        <f t="shared" si="1"/>
        <v>0.06</v>
      </c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28">
        <v>2.8023E8</v>
      </c>
      <c r="AD119" s="9" t="s">
        <v>1636</v>
      </c>
      <c r="AE119" s="49">
        <v>37660.0</v>
      </c>
      <c r="AF119" s="79">
        <f t="shared" si="2"/>
        <v>20</v>
      </c>
      <c r="AG119" s="79"/>
      <c r="AH119" s="79"/>
      <c r="AI119" s="28">
        <v>2.31001151E8</v>
      </c>
      <c r="AJ119" s="9" t="s">
        <v>1585</v>
      </c>
      <c r="AK119" s="59">
        <v>56598.0</v>
      </c>
    </row>
    <row r="120">
      <c r="A120" s="28">
        <v>5.62005747E8</v>
      </c>
      <c r="B120" s="9" t="s">
        <v>1337</v>
      </c>
      <c r="C120" s="33">
        <v>2.0</v>
      </c>
      <c r="D120" s="14">
        <v>105911.0</v>
      </c>
      <c r="E120" s="82" t="s">
        <v>12</v>
      </c>
      <c r="F120" s="33">
        <v>0.0</v>
      </c>
      <c r="G120" s="83">
        <f t="shared" si="1"/>
        <v>0.055</v>
      </c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28">
        <v>8.997E8</v>
      </c>
      <c r="AD120" s="9" t="s">
        <v>209</v>
      </c>
      <c r="AE120" s="49">
        <v>39935.0</v>
      </c>
      <c r="AF120" s="79">
        <f t="shared" si="2"/>
        <v>14</v>
      </c>
      <c r="AG120" s="79"/>
      <c r="AH120" s="79"/>
      <c r="AI120" s="28">
        <v>2.313E8</v>
      </c>
      <c r="AJ120" s="9" t="s">
        <v>1607</v>
      </c>
      <c r="AK120" s="59">
        <v>116948.0</v>
      </c>
    </row>
    <row r="121">
      <c r="A121" s="28">
        <v>6.66909451E8</v>
      </c>
      <c r="B121" s="9" t="s">
        <v>1181</v>
      </c>
      <c r="C121" s="33">
        <v>1.0</v>
      </c>
      <c r="D121" s="14">
        <v>42552.0</v>
      </c>
      <c r="E121" s="82" t="s">
        <v>12</v>
      </c>
      <c r="F121" s="33">
        <v>3.0</v>
      </c>
      <c r="G121" s="83">
        <f t="shared" si="1"/>
        <v>0.02</v>
      </c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28">
        <v>4.61006272E8</v>
      </c>
      <c r="AD121" s="9" t="s">
        <v>1306</v>
      </c>
      <c r="AE121" s="49">
        <v>43377.0</v>
      </c>
      <c r="AF121" s="79">
        <f t="shared" si="2"/>
        <v>5</v>
      </c>
      <c r="AG121" s="79"/>
      <c r="AH121" s="79"/>
      <c r="AI121" s="28">
        <v>2.3212E8</v>
      </c>
      <c r="AJ121" s="9" t="s">
        <v>1592</v>
      </c>
      <c r="AK121" s="59">
        <v>61065.0</v>
      </c>
    </row>
    <row r="122">
      <c r="A122" s="28">
        <v>6.66879481E8</v>
      </c>
      <c r="B122" s="9" t="s">
        <v>1298</v>
      </c>
      <c r="C122" s="33">
        <v>3.0</v>
      </c>
      <c r="D122" s="14">
        <v>103026.0</v>
      </c>
      <c r="E122" s="82" t="s">
        <v>36</v>
      </c>
      <c r="F122" s="33">
        <v>3.0</v>
      </c>
      <c r="G122" s="83">
        <f t="shared" si="1"/>
        <v>0.05</v>
      </c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28">
        <v>9.41006234E8</v>
      </c>
      <c r="AD122" s="9" t="s">
        <v>210</v>
      </c>
      <c r="AE122" s="49">
        <v>40963.0</v>
      </c>
      <c r="AF122" s="79">
        <f t="shared" si="2"/>
        <v>11</v>
      </c>
      <c r="AG122" s="79"/>
      <c r="AH122" s="79"/>
      <c r="AI122" s="28">
        <v>2.33003447E8</v>
      </c>
      <c r="AJ122" s="9" t="s">
        <v>1616</v>
      </c>
      <c r="AK122" s="59">
        <v>84111.0</v>
      </c>
    </row>
    <row r="123">
      <c r="A123" s="28">
        <v>2.0949E8</v>
      </c>
      <c r="B123" s="9" t="s">
        <v>1136</v>
      </c>
      <c r="C123" s="33">
        <v>5.0</v>
      </c>
      <c r="D123" s="14">
        <v>57534.0</v>
      </c>
      <c r="E123" s="82" t="s">
        <v>31</v>
      </c>
      <c r="F123" s="33">
        <v>4.0</v>
      </c>
      <c r="G123" s="83">
        <f t="shared" si="1"/>
        <v>0.03</v>
      </c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28">
        <v>6.66514885E8</v>
      </c>
      <c r="AD123" s="9" t="s">
        <v>211</v>
      </c>
      <c r="AE123" s="49">
        <v>38957.0</v>
      </c>
      <c r="AF123" s="79">
        <f t="shared" si="2"/>
        <v>17</v>
      </c>
      <c r="AG123" s="79"/>
      <c r="AH123" s="79"/>
      <c r="AI123" s="28">
        <v>2.3300901E8</v>
      </c>
      <c r="AJ123" s="9" t="s">
        <v>1588</v>
      </c>
      <c r="AK123" s="59">
        <v>144512.0</v>
      </c>
    </row>
    <row r="124">
      <c r="A124" s="28">
        <v>7.88001506E8</v>
      </c>
      <c r="B124" s="9" t="s">
        <v>1113</v>
      </c>
      <c r="C124" s="33">
        <v>4.0</v>
      </c>
      <c r="D124" s="14">
        <v>72104.0</v>
      </c>
      <c r="E124" s="82" t="s">
        <v>27</v>
      </c>
      <c r="F124" s="33">
        <v>6.0</v>
      </c>
      <c r="G124" s="83">
        <f t="shared" si="1"/>
        <v>0.035</v>
      </c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8">
        <v>6.0900289E8</v>
      </c>
      <c r="AD124" s="9" t="s">
        <v>212</v>
      </c>
      <c r="AE124" s="49">
        <v>41609.0</v>
      </c>
      <c r="AF124" s="79">
        <f t="shared" si="2"/>
        <v>10</v>
      </c>
      <c r="AG124" s="79"/>
      <c r="AH124" s="79"/>
      <c r="AI124" s="28">
        <v>2.3841E8</v>
      </c>
      <c r="AJ124" s="9" t="s">
        <v>1588</v>
      </c>
      <c r="AK124" s="59">
        <v>61606.0</v>
      </c>
    </row>
    <row r="125">
      <c r="A125" s="28">
        <v>9.88007403E8</v>
      </c>
      <c r="B125" s="9" t="s">
        <v>1159</v>
      </c>
      <c r="C125" s="33">
        <v>1.0</v>
      </c>
      <c r="D125" s="14">
        <v>64206.0</v>
      </c>
      <c r="E125" s="82" t="s">
        <v>12</v>
      </c>
      <c r="F125" s="33">
        <v>5.0</v>
      </c>
      <c r="G125" s="83">
        <f t="shared" si="1"/>
        <v>0.03</v>
      </c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28">
        <v>6.66879481E8</v>
      </c>
      <c r="AD125" s="9" t="s">
        <v>1294</v>
      </c>
      <c r="AE125" s="49">
        <v>36582.0</v>
      </c>
      <c r="AF125" s="79">
        <f t="shared" si="2"/>
        <v>23</v>
      </c>
      <c r="AG125" s="79"/>
      <c r="AH125" s="79"/>
      <c r="AI125" s="28">
        <v>2.3913E8</v>
      </c>
      <c r="AJ125" s="9" t="s">
        <v>1595</v>
      </c>
      <c r="AK125" s="59">
        <v>142247.0</v>
      </c>
    </row>
    <row r="126">
      <c r="A126" s="28">
        <v>7.0343E8</v>
      </c>
      <c r="B126" s="9" t="s">
        <v>1022</v>
      </c>
      <c r="C126" s="33">
        <v>4.0</v>
      </c>
      <c r="D126" s="14">
        <v>73650.0</v>
      </c>
      <c r="E126" s="82" t="s">
        <v>12</v>
      </c>
      <c r="F126" s="33">
        <v>7.0</v>
      </c>
      <c r="G126" s="83">
        <f t="shared" si="1"/>
        <v>0.035</v>
      </c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28">
        <v>6.66546693E8</v>
      </c>
      <c r="AD126" s="9" t="s">
        <v>1295</v>
      </c>
      <c r="AE126" s="49">
        <v>38222.0</v>
      </c>
      <c r="AF126" s="79">
        <f t="shared" si="2"/>
        <v>19</v>
      </c>
      <c r="AG126" s="79"/>
      <c r="AH126" s="79"/>
      <c r="AI126" s="28">
        <v>2.3916E8</v>
      </c>
      <c r="AJ126" s="9" t="s">
        <v>1588</v>
      </c>
      <c r="AK126" s="59">
        <v>95384.0</v>
      </c>
    </row>
    <row r="127">
      <c r="A127" s="28">
        <v>7.7257E8</v>
      </c>
      <c r="B127" s="9" t="s">
        <v>334</v>
      </c>
      <c r="C127" s="33">
        <v>2.0</v>
      </c>
      <c r="D127" s="14">
        <v>67318.0</v>
      </c>
      <c r="E127" s="82" t="s">
        <v>27</v>
      </c>
      <c r="F127" s="33">
        <v>3.0</v>
      </c>
      <c r="G127" s="83">
        <f t="shared" si="1"/>
        <v>0.035</v>
      </c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28">
        <v>6.14002974E8</v>
      </c>
      <c r="AD127" s="9" t="s">
        <v>1129</v>
      </c>
      <c r="AE127" s="49">
        <v>43555.0</v>
      </c>
      <c r="AF127" s="79">
        <f t="shared" si="2"/>
        <v>4</v>
      </c>
      <c r="AG127" s="79"/>
      <c r="AH127" s="79"/>
      <c r="AI127" s="28">
        <v>2.40007432E8</v>
      </c>
      <c r="AJ127" s="9" t="s">
        <v>1588</v>
      </c>
      <c r="AK127" s="59">
        <v>40672.0</v>
      </c>
    </row>
    <row r="128">
      <c r="A128" s="28">
        <v>9.1764E8</v>
      </c>
      <c r="B128" s="9" t="s">
        <v>989</v>
      </c>
      <c r="C128" s="33">
        <v>4.0</v>
      </c>
      <c r="D128" s="14">
        <v>76680.0</v>
      </c>
      <c r="E128" s="82" t="s">
        <v>27</v>
      </c>
      <c r="F128" s="33">
        <v>0.0</v>
      </c>
      <c r="G128" s="83">
        <f t="shared" si="1"/>
        <v>0.04</v>
      </c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28">
        <v>6.70007186E8</v>
      </c>
      <c r="AD128" s="9" t="s">
        <v>1221</v>
      </c>
      <c r="AE128" s="49">
        <v>38538.0</v>
      </c>
      <c r="AF128" s="79">
        <f t="shared" si="2"/>
        <v>18</v>
      </c>
      <c r="AG128" s="79"/>
      <c r="AH128" s="79"/>
      <c r="AI128" s="28">
        <v>2.41003836E8</v>
      </c>
      <c r="AJ128" s="9" t="s">
        <v>1585</v>
      </c>
      <c r="AK128" s="59">
        <v>78215.0</v>
      </c>
    </row>
    <row r="129">
      <c r="A129" s="28">
        <v>8.7159E8</v>
      </c>
      <c r="B129" s="9" t="s">
        <v>311</v>
      </c>
      <c r="C129" s="33">
        <v>1.0</v>
      </c>
      <c r="D129" s="14">
        <v>120696.0</v>
      </c>
      <c r="E129" s="82" t="s">
        <v>20</v>
      </c>
      <c r="F129" s="33">
        <v>3.0</v>
      </c>
      <c r="G129" s="83">
        <f t="shared" si="1"/>
        <v>0.06</v>
      </c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28">
        <v>1.4489E8</v>
      </c>
      <c r="AD129" s="9" t="s">
        <v>1637</v>
      </c>
      <c r="AE129" s="49">
        <v>41279.0</v>
      </c>
      <c r="AF129" s="79">
        <f t="shared" si="2"/>
        <v>10</v>
      </c>
      <c r="AG129" s="79"/>
      <c r="AH129" s="79"/>
      <c r="AI129" s="28">
        <v>2.41006891E8</v>
      </c>
      <c r="AJ129" s="9" t="s">
        <v>1588</v>
      </c>
      <c r="AK129" s="59">
        <v>99297.0</v>
      </c>
    </row>
    <row r="130">
      <c r="A130" s="28">
        <v>9.68003341E8</v>
      </c>
      <c r="B130" s="9" t="s">
        <v>1231</v>
      </c>
      <c r="C130" s="33">
        <v>5.0</v>
      </c>
      <c r="D130" s="14">
        <v>114645.0</v>
      </c>
      <c r="E130" s="82" t="s">
        <v>27</v>
      </c>
      <c r="F130" s="33">
        <v>0.0</v>
      </c>
      <c r="G130" s="83">
        <f t="shared" si="1"/>
        <v>0.055</v>
      </c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28">
        <v>6.4231E8</v>
      </c>
      <c r="AD130" s="9" t="s">
        <v>1054</v>
      </c>
      <c r="AE130" s="49">
        <v>43536.0</v>
      </c>
      <c r="AF130" s="79">
        <f t="shared" si="2"/>
        <v>4</v>
      </c>
      <c r="AG130" s="79"/>
      <c r="AH130" s="79"/>
      <c r="AI130" s="28">
        <v>2.42009808E8</v>
      </c>
      <c r="AJ130" s="9" t="s">
        <v>1601</v>
      </c>
      <c r="AK130" s="59">
        <v>70710.0</v>
      </c>
    </row>
    <row r="131">
      <c r="A131" s="28">
        <v>3.75003523E8</v>
      </c>
      <c r="B131" s="9" t="s">
        <v>1116</v>
      </c>
      <c r="C131" s="33">
        <v>1.0</v>
      </c>
      <c r="D131" s="14">
        <v>50730.0</v>
      </c>
      <c r="E131" s="82" t="s">
        <v>35</v>
      </c>
      <c r="F131" s="33">
        <v>3.0</v>
      </c>
      <c r="G131" s="83">
        <f t="shared" si="1"/>
        <v>0.025</v>
      </c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28">
        <v>7.2596E8</v>
      </c>
      <c r="AD131" s="9" t="s">
        <v>976</v>
      </c>
      <c r="AE131" s="49">
        <v>37046.0</v>
      </c>
      <c r="AF131" s="79">
        <f t="shared" si="2"/>
        <v>22</v>
      </c>
      <c r="AG131" s="79"/>
      <c r="AH131" s="79"/>
      <c r="AI131" s="28">
        <v>2.4224E8</v>
      </c>
      <c r="AJ131" s="9" t="s">
        <v>1603</v>
      </c>
      <c r="AK131" s="59">
        <v>93066.0</v>
      </c>
    </row>
    <row r="132">
      <c r="A132" s="28">
        <v>5.73006266E8</v>
      </c>
      <c r="B132" s="9" t="s">
        <v>1065</v>
      </c>
      <c r="C132" s="33">
        <v>1.0</v>
      </c>
      <c r="D132" s="14">
        <v>99842.0</v>
      </c>
      <c r="E132" s="82" t="s">
        <v>12</v>
      </c>
      <c r="F132" s="33">
        <v>2.0</v>
      </c>
      <c r="G132" s="83">
        <f t="shared" si="1"/>
        <v>0.05</v>
      </c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28">
        <v>4.48009514E8</v>
      </c>
      <c r="AD132" s="9" t="s">
        <v>213</v>
      </c>
      <c r="AE132" s="49">
        <v>39693.0</v>
      </c>
      <c r="AF132" s="79">
        <f t="shared" si="2"/>
        <v>15</v>
      </c>
      <c r="AG132" s="79"/>
      <c r="AH132" s="79"/>
      <c r="AI132" s="28">
        <v>2.43001902E8</v>
      </c>
      <c r="AJ132" s="9" t="s">
        <v>1617</v>
      </c>
      <c r="AK132" s="59">
        <v>66485.0</v>
      </c>
    </row>
    <row r="133">
      <c r="A133" s="28">
        <v>9.5496E8</v>
      </c>
      <c r="B133" s="9" t="s">
        <v>1217</v>
      </c>
      <c r="C133" s="33">
        <v>5.0</v>
      </c>
      <c r="D133" s="14">
        <v>51343.0</v>
      </c>
      <c r="E133" s="82" t="s">
        <v>12</v>
      </c>
      <c r="F133" s="33">
        <v>5.0</v>
      </c>
      <c r="G133" s="83">
        <f t="shared" si="1"/>
        <v>0.025</v>
      </c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28">
        <v>2.1967E8</v>
      </c>
      <c r="AD133" s="9" t="s">
        <v>1638</v>
      </c>
      <c r="AE133" s="49">
        <v>43898.0</v>
      </c>
      <c r="AF133" s="79">
        <f t="shared" si="2"/>
        <v>3</v>
      </c>
      <c r="AG133" s="79"/>
      <c r="AH133" s="79"/>
      <c r="AI133" s="28">
        <v>2.4300884E8</v>
      </c>
      <c r="AJ133" s="9" t="s">
        <v>1597</v>
      </c>
      <c r="AK133" s="59">
        <v>91649.0</v>
      </c>
    </row>
    <row r="134">
      <c r="A134" s="28">
        <v>6.66891799E8</v>
      </c>
      <c r="B134" s="9" t="s">
        <v>230</v>
      </c>
      <c r="C134" s="33">
        <v>2.0</v>
      </c>
      <c r="D134" s="14">
        <v>104771.0</v>
      </c>
      <c r="E134" s="82" t="s">
        <v>16</v>
      </c>
      <c r="F134" s="33">
        <v>0.0</v>
      </c>
      <c r="G134" s="83">
        <f t="shared" si="1"/>
        <v>0.05</v>
      </c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28">
        <v>5.55003034E8</v>
      </c>
      <c r="AD134" s="9" t="s">
        <v>1639</v>
      </c>
      <c r="AE134" s="49">
        <v>43216.0</v>
      </c>
      <c r="AF134" s="79">
        <f t="shared" si="2"/>
        <v>5</v>
      </c>
      <c r="AG134" s="79"/>
      <c r="AH134" s="79"/>
      <c r="AI134" s="28">
        <v>2.4561E8</v>
      </c>
      <c r="AJ134" s="9" t="s">
        <v>1607</v>
      </c>
      <c r="AK134" s="59">
        <v>63269.0</v>
      </c>
    </row>
    <row r="135">
      <c r="A135" s="28">
        <v>5.143E8</v>
      </c>
      <c r="B135" s="9" t="s">
        <v>191</v>
      </c>
      <c r="C135" s="33">
        <v>5.0</v>
      </c>
      <c r="D135" s="14">
        <v>51746.0</v>
      </c>
      <c r="E135" s="82" t="s">
        <v>16</v>
      </c>
      <c r="F135" s="33">
        <v>1.0</v>
      </c>
      <c r="G135" s="83">
        <f t="shared" si="1"/>
        <v>0.025</v>
      </c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28">
        <v>5.4959E8</v>
      </c>
      <c r="AD135" s="9" t="s">
        <v>1160</v>
      </c>
      <c r="AE135" s="49">
        <v>39966.0</v>
      </c>
      <c r="AF135" s="79">
        <f t="shared" si="2"/>
        <v>14</v>
      </c>
      <c r="AG135" s="79"/>
      <c r="AH135" s="79"/>
      <c r="AI135" s="28">
        <v>2.47008414E8</v>
      </c>
      <c r="AJ135" s="9" t="s">
        <v>1585</v>
      </c>
      <c r="AK135" s="59">
        <v>112099.0</v>
      </c>
    </row>
    <row r="136">
      <c r="A136" s="28">
        <v>6.7424E8</v>
      </c>
      <c r="B136" s="9" t="s">
        <v>255</v>
      </c>
      <c r="C136" s="33">
        <v>2.0</v>
      </c>
      <c r="D136" s="14">
        <v>46397.0</v>
      </c>
      <c r="E136" s="82" t="s">
        <v>12</v>
      </c>
      <c r="F136" s="33">
        <v>3.0</v>
      </c>
      <c r="G136" s="83">
        <f t="shared" si="1"/>
        <v>0.025</v>
      </c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28">
        <v>4.5512E8</v>
      </c>
      <c r="AD136" s="9" t="s">
        <v>1640</v>
      </c>
      <c r="AE136" s="49">
        <v>41689.0</v>
      </c>
      <c r="AF136" s="79">
        <f t="shared" si="2"/>
        <v>9</v>
      </c>
      <c r="AG136" s="79"/>
      <c r="AH136" s="79"/>
      <c r="AI136" s="28">
        <v>2.47008883E8</v>
      </c>
      <c r="AJ136" s="9" t="s">
        <v>1584</v>
      </c>
      <c r="AK136" s="59">
        <v>72547.0</v>
      </c>
    </row>
    <row r="137">
      <c r="A137" s="28">
        <v>8.45003086E8</v>
      </c>
      <c r="B137" s="9" t="s">
        <v>1376</v>
      </c>
      <c r="C137" s="33">
        <v>2.0</v>
      </c>
      <c r="D137" s="14">
        <v>52674.0</v>
      </c>
      <c r="E137" s="82" t="s">
        <v>27</v>
      </c>
      <c r="F137" s="33">
        <v>6.0</v>
      </c>
      <c r="G137" s="83">
        <f t="shared" si="1"/>
        <v>0.025</v>
      </c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28">
        <v>6.66646232E8</v>
      </c>
      <c r="AD137" s="9" t="s">
        <v>215</v>
      </c>
      <c r="AE137" s="49">
        <v>38516.0</v>
      </c>
      <c r="AF137" s="79">
        <f t="shared" si="2"/>
        <v>18</v>
      </c>
      <c r="AG137" s="79"/>
      <c r="AH137" s="79"/>
      <c r="AI137" s="28">
        <v>2.48003297E8</v>
      </c>
      <c r="AJ137" s="9" t="s">
        <v>1595</v>
      </c>
      <c r="AK137" s="59">
        <v>62171.0</v>
      </c>
    </row>
    <row r="138">
      <c r="A138" s="28">
        <v>8.20002964E8</v>
      </c>
      <c r="B138" s="9" t="s">
        <v>1294</v>
      </c>
      <c r="C138" s="33">
        <v>3.0</v>
      </c>
      <c r="D138" s="14">
        <v>117958.0</v>
      </c>
      <c r="E138" s="82" t="s">
        <v>12</v>
      </c>
      <c r="F138" s="33">
        <v>3.0</v>
      </c>
      <c r="G138" s="83">
        <f t="shared" si="1"/>
        <v>0.06</v>
      </c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28">
        <v>2.3916E8</v>
      </c>
      <c r="AD138" s="9" t="s">
        <v>1130</v>
      </c>
      <c r="AE138" s="49">
        <v>39881.0</v>
      </c>
      <c r="AF138" s="79">
        <f t="shared" si="2"/>
        <v>14</v>
      </c>
      <c r="AG138" s="79"/>
      <c r="AH138" s="79"/>
      <c r="AI138" s="28">
        <v>2.50005128E8</v>
      </c>
      <c r="AJ138" s="9" t="s">
        <v>1588</v>
      </c>
      <c r="AK138" s="59">
        <v>67059.0</v>
      </c>
    </row>
    <row r="139">
      <c r="A139" s="28">
        <v>9.05006127E8</v>
      </c>
      <c r="B139" s="9" t="s">
        <v>181</v>
      </c>
      <c r="C139" s="33">
        <v>3.0</v>
      </c>
      <c r="D139" s="14">
        <v>55593.0</v>
      </c>
      <c r="E139" s="82" t="s">
        <v>36</v>
      </c>
      <c r="F139" s="33">
        <v>3.0</v>
      </c>
      <c r="G139" s="83">
        <f t="shared" si="1"/>
        <v>0.03</v>
      </c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28">
        <v>7.80009259E8</v>
      </c>
      <c r="AD139" s="9" t="s">
        <v>1641</v>
      </c>
      <c r="AE139" s="49">
        <v>36164.0</v>
      </c>
      <c r="AF139" s="79">
        <f t="shared" si="2"/>
        <v>25</v>
      </c>
      <c r="AG139" s="79"/>
      <c r="AH139" s="79"/>
      <c r="AI139" s="28">
        <v>2.535E8</v>
      </c>
      <c r="AJ139" s="9" t="s">
        <v>1607</v>
      </c>
      <c r="AK139" s="59">
        <v>104101.0</v>
      </c>
    </row>
    <row r="140">
      <c r="A140" s="28">
        <v>2.41003836E8</v>
      </c>
      <c r="B140" s="9" t="s">
        <v>194</v>
      </c>
      <c r="C140" s="33">
        <v>5.0</v>
      </c>
      <c r="D140" s="14">
        <v>46993.0</v>
      </c>
      <c r="E140" s="82" t="s">
        <v>36</v>
      </c>
      <c r="F140" s="33">
        <v>3.0</v>
      </c>
      <c r="G140" s="83">
        <f t="shared" si="1"/>
        <v>0.025</v>
      </c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28">
        <v>4.24002249E8</v>
      </c>
      <c r="AD140" s="9" t="s">
        <v>1224</v>
      </c>
      <c r="AE140" s="49">
        <v>39793.0</v>
      </c>
      <c r="AF140" s="79">
        <f t="shared" si="2"/>
        <v>15</v>
      </c>
      <c r="AG140" s="79"/>
      <c r="AH140" s="79"/>
      <c r="AI140" s="28">
        <v>2.57001531E8</v>
      </c>
      <c r="AJ140" s="9" t="s">
        <v>1607</v>
      </c>
      <c r="AK140" s="59">
        <v>106978.0</v>
      </c>
    </row>
    <row r="141">
      <c r="A141" s="28">
        <v>3.27006779E8</v>
      </c>
      <c r="B141" s="9" t="s">
        <v>346</v>
      </c>
      <c r="C141" s="33">
        <v>4.0</v>
      </c>
      <c r="D141" s="14">
        <v>91950.0</v>
      </c>
      <c r="E141" s="82" t="s">
        <v>31</v>
      </c>
      <c r="F141" s="33">
        <v>3.0</v>
      </c>
      <c r="G141" s="83">
        <f t="shared" si="1"/>
        <v>0.045</v>
      </c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28">
        <v>8.65007844E8</v>
      </c>
      <c r="AD141" s="9" t="s">
        <v>946</v>
      </c>
      <c r="AE141" s="49">
        <v>39904.0</v>
      </c>
      <c r="AF141" s="79">
        <f t="shared" si="2"/>
        <v>14</v>
      </c>
      <c r="AG141" s="79"/>
      <c r="AH141" s="79"/>
      <c r="AI141" s="28">
        <v>2.57007039E8</v>
      </c>
      <c r="AJ141" s="9" t="s">
        <v>1600</v>
      </c>
      <c r="AK141" s="59">
        <v>49230.0</v>
      </c>
    </row>
    <row r="142">
      <c r="A142" s="28">
        <v>2.47008883E8</v>
      </c>
      <c r="B142" s="9" t="s">
        <v>1005</v>
      </c>
      <c r="C142" s="33">
        <v>3.0</v>
      </c>
      <c r="D142" s="14">
        <v>96410.0</v>
      </c>
      <c r="E142" s="82" t="s">
        <v>35</v>
      </c>
      <c r="F142" s="33">
        <v>4.0</v>
      </c>
      <c r="G142" s="83">
        <f t="shared" si="1"/>
        <v>0.05</v>
      </c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28">
        <v>6.66347937E8</v>
      </c>
      <c r="AD142" s="9" t="s">
        <v>216</v>
      </c>
      <c r="AE142" s="49">
        <v>40498.0</v>
      </c>
      <c r="AF142" s="79">
        <f t="shared" si="2"/>
        <v>13</v>
      </c>
      <c r="AG142" s="79"/>
      <c r="AH142" s="79"/>
      <c r="AI142" s="28">
        <v>2.60005521E8</v>
      </c>
      <c r="AJ142" s="9" t="s">
        <v>1600</v>
      </c>
      <c r="AK142" s="59">
        <v>128513.0</v>
      </c>
    </row>
    <row r="143">
      <c r="A143" s="28">
        <v>9.10004723E8</v>
      </c>
      <c r="B143" s="9" t="s">
        <v>905</v>
      </c>
      <c r="C143" s="33">
        <v>4.0</v>
      </c>
      <c r="D143" s="14">
        <v>103347.0</v>
      </c>
      <c r="E143" s="82" t="s">
        <v>35</v>
      </c>
      <c r="F143" s="33">
        <v>3.0</v>
      </c>
      <c r="G143" s="83">
        <f t="shared" si="1"/>
        <v>0.05</v>
      </c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28">
        <v>7.25009844E8</v>
      </c>
      <c r="AD143" s="9" t="s">
        <v>1642</v>
      </c>
      <c r="AE143" s="49">
        <v>38417.0</v>
      </c>
      <c r="AF143" s="79">
        <f t="shared" si="2"/>
        <v>18</v>
      </c>
      <c r="AG143" s="79"/>
      <c r="AH143" s="79"/>
      <c r="AI143" s="28">
        <v>2.61006511E8</v>
      </c>
      <c r="AJ143" s="9" t="s">
        <v>1595</v>
      </c>
      <c r="AK143" s="59">
        <v>102803.0</v>
      </c>
    </row>
    <row r="144">
      <c r="A144" s="28">
        <v>1.36006681E8</v>
      </c>
      <c r="B144" s="9" t="s">
        <v>357</v>
      </c>
      <c r="C144" s="33">
        <v>4.0</v>
      </c>
      <c r="D144" s="14">
        <v>118046.0</v>
      </c>
      <c r="E144" s="82" t="s">
        <v>36</v>
      </c>
      <c r="F144" s="33">
        <v>4.0</v>
      </c>
      <c r="G144" s="83">
        <f t="shared" si="1"/>
        <v>0.06</v>
      </c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28">
        <v>8.6181E8</v>
      </c>
      <c r="AD144" s="9" t="s">
        <v>1490</v>
      </c>
      <c r="AE144" s="49">
        <v>40155.0</v>
      </c>
      <c r="AF144" s="79">
        <f t="shared" si="2"/>
        <v>14</v>
      </c>
      <c r="AG144" s="79"/>
      <c r="AH144" s="79"/>
      <c r="AI144" s="28">
        <v>2.6241E8</v>
      </c>
      <c r="AJ144" s="9" t="s">
        <v>1584</v>
      </c>
      <c r="AK144" s="59">
        <v>146743.0</v>
      </c>
    </row>
    <row r="145">
      <c r="A145" s="28">
        <v>2.88009449E8</v>
      </c>
      <c r="B145" s="9" t="s">
        <v>261</v>
      </c>
      <c r="C145" s="33">
        <v>5.0</v>
      </c>
      <c r="D145" s="14">
        <v>50029.0</v>
      </c>
      <c r="E145" s="82" t="s">
        <v>27</v>
      </c>
      <c r="F145" s="33">
        <v>0.0</v>
      </c>
      <c r="G145" s="83">
        <f t="shared" si="1"/>
        <v>0.025</v>
      </c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28">
        <v>6.66326997E8</v>
      </c>
      <c r="AD145" s="9" t="s">
        <v>1643</v>
      </c>
      <c r="AE145" s="49">
        <v>39279.0</v>
      </c>
      <c r="AF145" s="79">
        <f t="shared" si="2"/>
        <v>16</v>
      </c>
      <c r="AG145" s="79"/>
      <c r="AH145" s="79"/>
      <c r="AI145" s="28">
        <v>2.63006143E8</v>
      </c>
      <c r="AJ145" s="9" t="s">
        <v>1584</v>
      </c>
      <c r="AK145" s="59">
        <v>52255.0</v>
      </c>
    </row>
    <row r="146">
      <c r="A146" s="28">
        <v>6.52001232E8</v>
      </c>
      <c r="B146" s="9" t="s">
        <v>1227</v>
      </c>
      <c r="C146" s="33">
        <v>4.0</v>
      </c>
      <c r="D146" s="14">
        <v>63297.0</v>
      </c>
      <c r="E146" s="82" t="s">
        <v>27</v>
      </c>
      <c r="F146" s="33">
        <v>2.0</v>
      </c>
      <c r="G146" s="83">
        <f t="shared" si="1"/>
        <v>0.03</v>
      </c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28">
        <v>1.23007131E8</v>
      </c>
      <c r="AD146" s="9" t="s">
        <v>961</v>
      </c>
      <c r="AE146" s="49">
        <v>40982.0</v>
      </c>
      <c r="AF146" s="79">
        <f t="shared" si="2"/>
        <v>11</v>
      </c>
      <c r="AG146" s="79"/>
      <c r="AH146" s="79"/>
      <c r="AI146" s="28">
        <v>2.64001498E8</v>
      </c>
      <c r="AJ146" s="9" t="s">
        <v>1588</v>
      </c>
      <c r="AK146" s="59">
        <v>125905.0</v>
      </c>
    </row>
    <row r="147">
      <c r="A147" s="28">
        <v>5.93005646E8</v>
      </c>
      <c r="B147" s="9" t="s">
        <v>1249</v>
      </c>
      <c r="C147" s="33">
        <v>5.0</v>
      </c>
      <c r="D147" s="14">
        <v>93380.0</v>
      </c>
      <c r="E147" s="82" t="s">
        <v>27</v>
      </c>
      <c r="F147" s="33">
        <v>1.0</v>
      </c>
      <c r="G147" s="83">
        <f t="shared" si="1"/>
        <v>0.045</v>
      </c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28">
        <v>9.97007501E8</v>
      </c>
      <c r="AD147" s="9" t="s">
        <v>1318</v>
      </c>
      <c r="AE147" s="49">
        <v>36933.0</v>
      </c>
      <c r="AF147" s="79">
        <f t="shared" si="2"/>
        <v>22</v>
      </c>
      <c r="AG147" s="79"/>
      <c r="AH147" s="79"/>
      <c r="AI147" s="28">
        <v>2.64001942E8</v>
      </c>
      <c r="AJ147" s="9" t="s">
        <v>1603</v>
      </c>
      <c r="AK147" s="59">
        <v>119534.0</v>
      </c>
    </row>
    <row r="148">
      <c r="A148" s="28">
        <v>8.9425E8</v>
      </c>
      <c r="B148" s="9" t="s">
        <v>257</v>
      </c>
      <c r="C148" s="33">
        <v>3.0</v>
      </c>
      <c r="D148" s="14">
        <v>100478.0</v>
      </c>
      <c r="E148" s="82" t="s">
        <v>35</v>
      </c>
      <c r="F148" s="33">
        <v>6.0</v>
      </c>
      <c r="G148" s="83">
        <f t="shared" si="1"/>
        <v>0.05</v>
      </c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28">
        <v>2.21008993E8</v>
      </c>
      <c r="AD148" s="9" t="s">
        <v>1644</v>
      </c>
      <c r="AE148" s="49">
        <v>38913.0</v>
      </c>
      <c r="AF148" s="79">
        <f t="shared" si="2"/>
        <v>17</v>
      </c>
      <c r="AG148" s="79"/>
      <c r="AH148" s="79"/>
      <c r="AI148" s="28">
        <v>2.645E8</v>
      </c>
      <c r="AJ148" s="9" t="s">
        <v>1600</v>
      </c>
      <c r="AK148" s="59">
        <v>106818.0</v>
      </c>
    </row>
    <row r="149">
      <c r="A149" s="28">
        <v>9.0300325E8</v>
      </c>
      <c r="B149" s="9" t="s">
        <v>930</v>
      </c>
      <c r="C149" s="33">
        <v>3.0</v>
      </c>
      <c r="D149" s="14">
        <v>96780.0</v>
      </c>
      <c r="E149" s="82" t="s">
        <v>16</v>
      </c>
      <c r="F149" s="33">
        <v>4.0</v>
      </c>
      <c r="G149" s="83">
        <f t="shared" si="1"/>
        <v>0.05</v>
      </c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28">
        <v>2.94004018E8</v>
      </c>
      <c r="AD149" s="9" t="s">
        <v>1207</v>
      </c>
      <c r="AE149" s="49">
        <v>43437.0</v>
      </c>
      <c r="AF149" s="79">
        <f t="shared" si="2"/>
        <v>5</v>
      </c>
      <c r="AG149" s="79"/>
      <c r="AH149" s="79"/>
      <c r="AI149" s="28">
        <v>2.65005557E8</v>
      </c>
      <c r="AJ149" s="9" t="s">
        <v>1607</v>
      </c>
      <c r="AK149" s="59">
        <v>60928.0</v>
      </c>
    </row>
    <row r="150">
      <c r="A150" s="28">
        <v>3.78007904E8</v>
      </c>
      <c r="B150" s="9" t="s">
        <v>1226</v>
      </c>
      <c r="C150" s="33">
        <v>4.0</v>
      </c>
      <c r="D150" s="14">
        <v>51487.0</v>
      </c>
      <c r="E150" s="82" t="s">
        <v>16</v>
      </c>
      <c r="F150" s="33">
        <v>2.0</v>
      </c>
      <c r="G150" s="83">
        <f t="shared" si="1"/>
        <v>0.025</v>
      </c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28">
        <v>4.90005363E8</v>
      </c>
      <c r="AD150" s="9" t="s">
        <v>1374</v>
      </c>
      <c r="AE150" s="49">
        <v>43554.0</v>
      </c>
      <c r="AF150" s="79">
        <f t="shared" si="2"/>
        <v>4</v>
      </c>
      <c r="AG150" s="79"/>
      <c r="AH150" s="79"/>
      <c r="AI150" s="28">
        <v>2.659E8</v>
      </c>
      <c r="AJ150" s="9" t="s">
        <v>1588</v>
      </c>
      <c r="AK150" s="59">
        <v>139707.0</v>
      </c>
    </row>
    <row r="151">
      <c r="A151" s="28">
        <v>8.0047E8</v>
      </c>
      <c r="B151" s="9" t="s">
        <v>916</v>
      </c>
      <c r="C151" s="33">
        <v>1.0</v>
      </c>
      <c r="D151" s="14">
        <v>44692.0</v>
      </c>
      <c r="E151" s="82" t="s">
        <v>12</v>
      </c>
      <c r="F151" s="33">
        <v>7.0</v>
      </c>
      <c r="G151" s="83">
        <f t="shared" si="1"/>
        <v>0.02</v>
      </c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28">
        <v>4.93008818E8</v>
      </c>
      <c r="AD151" s="9" t="s">
        <v>963</v>
      </c>
      <c r="AE151" s="49">
        <v>37427.0</v>
      </c>
      <c r="AF151" s="79">
        <f t="shared" si="2"/>
        <v>21</v>
      </c>
      <c r="AG151" s="79"/>
      <c r="AH151" s="79"/>
      <c r="AI151" s="28">
        <v>2.6671E8</v>
      </c>
      <c r="AJ151" s="9" t="s">
        <v>1613</v>
      </c>
      <c r="AK151" s="59">
        <v>123691.0</v>
      </c>
    </row>
    <row r="152">
      <c r="A152" s="28">
        <v>2.8066E8</v>
      </c>
      <c r="B152" s="9" t="s">
        <v>1220</v>
      </c>
      <c r="C152" s="33">
        <v>4.0</v>
      </c>
      <c r="D152" s="14">
        <v>114029.0</v>
      </c>
      <c r="E152" s="82" t="s">
        <v>31</v>
      </c>
      <c r="F152" s="33">
        <v>1.0</v>
      </c>
      <c r="G152" s="83">
        <f t="shared" si="1"/>
        <v>0.055</v>
      </c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28">
        <v>9.96003945E8</v>
      </c>
      <c r="AD152" s="9" t="s">
        <v>1645</v>
      </c>
      <c r="AE152" s="49">
        <v>41281.0</v>
      </c>
      <c r="AF152" s="79">
        <f t="shared" si="2"/>
        <v>10</v>
      </c>
      <c r="AG152" s="79"/>
      <c r="AH152" s="79"/>
      <c r="AI152" s="28">
        <v>2.68005711E8</v>
      </c>
      <c r="AJ152" s="9" t="s">
        <v>1595</v>
      </c>
      <c r="AK152" s="59">
        <v>38435.0</v>
      </c>
    </row>
    <row r="153">
      <c r="A153" s="28">
        <v>9.3900169E8</v>
      </c>
      <c r="B153" s="9" t="s">
        <v>958</v>
      </c>
      <c r="C153" s="33">
        <v>2.0</v>
      </c>
      <c r="D153" s="14">
        <v>101481.0</v>
      </c>
      <c r="E153" s="82" t="s">
        <v>35</v>
      </c>
      <c r="F153" s="33">
        <v>3.0</v>
      </c>
      <c r="G153" s="83">
        <f t="shared" si="1"/>
        <v>0.05</v>
      </c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28">
        <v>4.08006715E8</v>
      </c>
      <c r="AD153" s="9" t="s">
        <v>1278</v>
      </c>
      <c r="AE153" s="49">
        <v>36509.0</v>
      </c>
      <c r="AF153" s="79">
        <f t="shared" si="2"/>
        <v>24</v>
      </c>
      <c r="AG153" s="79"/>
      <c r="AH153" s="79"/>
      <c r="AI153" s="28">
        <v>2.68009799E8</v>
      </c>
      <c r="AJ153" s="9" t="s">
        <v>1588</v>
      </c>
      <c r="AK153" s="59">
        <v>115327.0</v>
      </c>
    </row>
    <row r="154">
      <c r="A154" s="28">
        <v>4.6895E8</v>
      </c>
      <c r="B154" s="9" t="s">
        <v>1291</v>
      </c>
      <c r="C154" s="33">
        <v>2.0</v>
      </c>
      <c r="D154" s="14">
        <v>113877.0</v>
      </c>
      <c r="E154" s="82" t="s">
        <v>12</v>
      </c>
      <c r="F154" s="33">
        <v>5.0</v>
      </c>
      <c r="G154" s="83">
        <f t="shared" si="1"/>
        <v>0.055</v>
      </c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28">
        <v>7.60003261E8</v>
      </c>
      <c r="AD154" s="9" t="s">
        <v>1315</v>
      </c>
      <c r="AE154" s="49">
        <v>37964.0</v>
      </c>
      <c r="AF154" s="79">
        <f t="shared" si="2"/>
        <v>20</v>
      </c>
      <c r="AG154" s="79"/>
      <c r="AH154" s="79"/>
      <c r="AI154" s="28">
        <v>2.69001274E8</v>
      </c>
      <c r="AJ154" s="9" t="s">
        <v>1600</v>
      </c>
      <c r="AK154" s="59">
        <v>131381.0</v>
      </c>
    </row>
    <row r="155">
      <c r="A155" s="28">
        <v>9.62007287E8</v>
      </c>
      <c r="B155" s="9" t="s">
        <v>247</v>
      </c>
      <c r="C155" s="33">
        <v>5.0</v>
      </c>
      <c r="D155" s="14">
        <v>75226.0</v>
      </c>
      <c r="E155" s="82" t="s">
        <v>36</v>
      </c>
      <c r="F155" s="33">
        <v>1.0</v>
      </c>
      <c r="G155" s="83">
        <f t="shared" si="1"/>
        <v>0.04</v>
      </c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28">
        <v>8.31005923E8</v>
      </c>
      <c r="AD155" s="9" t="s">
        <v>218</v>
      </c>
      <c r="AE155" s="49">
        <v>43516.0</v>
      </c>
      <c r="AF155" s="79">
        <f t="shared" si="2"/>
        <v>4</v>
      </c>
      <c r="AG155" s="79"/>
      <c r="AH155" s="79"/>
      <c r="AI155" s="28">
        <v>2.69007741E8</v>
      </c>
      <c r="AJ155" s="9" t="s">
        <v>1622</v>
      </c>
      <c r="AK155" s="59">
        <v>119049.0</v>
      </c>
    </row>
    <row r="156">
      <c r="A156" s="28">
        <v>6.33003115E8</v>
      </c>
      <c r="B156" s="9" t="s">
        <v>1369</v>
      </c>
      <c r="C156" s="33">
        <v>1.0</v>
      </c>
      <c r="D156" s="14">
        <v>62791.0</v>
      </c>
      <c r="E156" s="82" t="s">
        <v>31</v>
      </c>
      <c r="F156" s="33">
        <v>6.0</v>
      </c>
      <c r="G156" s="83">
        <f t="shared" si="1"/>
        <v>0.03</v>
      </c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28">
        <v>5.74009427E8</v>
      </c>
      <c r="AD156" s="9" t="s">
        <v>1646</v>
      </c>
      <c r="AE156" s="49">
        <v>40125.0</v>
      </c>
      <c r="AF156" s="79">
        <f t="shared" si="2"/>
        <v>14</v>
      </c>
      <c r="AG156" s="79"/>
      <c r="AH156" s="79"/>
      <c r="AI156" s="28">
        <v>2.7077E8</v>
      </c>
      <c r="AJ156" s="9" t="s">
        <v>1600</v>
      </c>
      <c r="AK156" s="59">
        <v>116745.0</v>
      </c>
    </row>
    <row r="157">
      <c r="A157" s="28">
        <v>6.66869857E8</v>
      </c>
      <c r="B157" s="9" t="s">
        <v>1265</v>
      </c>
      <c r="C157" s="33">
        <v>2.0</v>
      </c>
      <c r="D157" s="14">
        <v>86093.0</v>
      </c>
      <c r="E157" s="82" t="s">
        <v>35</v>
      </c>
      <c r="F157" s="33">
        <v>6.0</v>
      </c>
      <c r="G157" s="83">
        <f t="shared" si="1"/>
        <v>0.045</v>
      </c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28">
        <v>8.20002964E8</v>
      </c>
      <c r="AD157" s="9" t="s">
        <v>1057</v>
      </c>
      <c r="AE157" s="49">
        <v>37397.0</v>
      </c>
      <c r="AF157" s="79">
        <f t="shared" si="2"/>
        <v>21</v>
      </c>
      <c r="AG157" s="79"/>
      <c r="AH157" s="79"/>
      <c r="AI157" s="28">
        <v>2.71003019E8</v>
      </c>
      <c r="AJ157" s="9" t="s">
        <v>1584</v>
      </c>
      <c r="AK157" s="59">
        <v>112520.0</v>
      </c>
    </row>
    <row r="158">
      <c r="A158" s="28">
        <v>3.21003418E8</v>
      </c>
      <c r="B158" s="9" t="s">
        <v>1230</v>
      </c>
      <c r="C158" s="33">
        <v>1.0</v>
      </c>
      <c r="D158" s="14">
        <v>49871.0</v>
      </c>
      <c r="E158" s="82" t="s">
        <v>20</v>
      </c>
      <c r="F158" s="33">
        <v>6.0</v>
      </c>
      <c r="G158" s="83">
        <f t="shared" si="1"/>
        <v>0.025</v>
      </c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28">
        <v>6.66864722E8</v>
      </c>
      <c r="AD158" s="9" t="s">
        <v>219</v>
      </c>
      <c r="AE158" s="49">
        <v>39717.0</v>
      </c>
      <c r="AF158" s="79">
        <f t="shared" si="2"/>
        <v>15</v>
      </c>
      <c r="AG158" s="79"/>
      <c r="AH158" s="79"/>
      <c r="AI158" s="28">
        <v>2.73006374E8</v>
      </c>
      <c r="AJ158" s="9" t="s">
        <v>1600</v>
      </c>
      <c r="AK158" s="59">
        <v>80427.0</v>
      </c>
    </row>
    <row r="159">
      <c r="A159" s="28">
        <v>8.38003468E8</v>
      </c>
      <c r="B159" s="9" t="s">
        <v>1309</v>
      </c>
      <c r="C159" s="33">
        <v>4.0</v>
      </c>
      <c r="D159" s="14">
        <v>80928.0</v>
      </c>
      <c r="E159" s="82" t="s">
        <v>36</v>
      </c>
      <c r="F159" s="33">
        <v>3.0</v>
      </c>
      <c r="G159" s="83">
        <f t="shared" si="1"/>
        <v>0.04</v>
      </c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28">
        <v>2.313E8</v>
      </c>
      <c r="AD159" s="9" t="s">
        <v>1045</v>
      </c>
      <c r="AE159" s="49">
        <v>39574.0</v>
      </c>
      <c r="AF159" s="79">
        <f t="shared" si="2"/>
        <v>15</v>
      </c>
      <c r="AG159" s="79"/>
      <c r="AH159" s="79"/>
      <c r="AI159" s="28">
        <v>2.74003803E8</v>
      </c>
      <c r="AJ159" s="9" t="s">
        <v>1603</v>
      </c>
      <c r="AK159" s="59">
        <v>55973.0</v>
      </c>
    </row>
    <row r="160">
      <c r="A160" s="28">
        <v>7.39007533E8</v>
      </c>
      <c r="B160" s="9" t="s">
        <v>1190</v>
      </c>
      <c r="C160" s="33">
        <v>2.0</v>
      </c>
      <c r="D160" s="14">
        <v>90371.0</v>
      </c>
      <c r="E160" s="82" t="s">
        <v>20</v>
      </c>
      <c r="F160" s="33">
        <v>0.0</v>
      </c>
      <c r="G160" s="83">
        <f t="shared" si="1"/>
        <v>0.045</v>
      </c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28">
        <v>1.2149E8</v>
      </c>
      <c r="AD160" s="9" t="s">
        <v>950</v>
      </c>
      <c r="AE160" s="49">
        <v>38674.0</v>
      </c>
      <c r="AF160" s="79">
        <f t="shared" si="2"/>
        <v>18</v>
      </c>
      <c r="AG160" s="79"/>
      <c r="AH160" s="79"/>
      <c r="AI160" s="28">
        <v>2.7457E8</v>
      </c>
      <c r="AJ160" s="9" t="s">
        <v>1584</v>
      </c>
      <c r="AK160" s="59">
        <v>148433.0</v>
      </c>
    </row>
    <row r="161">
      <c r="A161" s="28">
        <v>6.6637837E8</v>
      </c>
      <c r="B161" s="9" t="s">
        <v>345</v>
      </c>
      <c r="C161" s="33">
        <v>2.0</v>
      </c>
      <c r="D161" s="14">
        <v>59013.0</v>
      </c>
      <c r="E161" s="82" t="s">
        <v>27</v>
      </c>
      <c r="F161" s="33">
        <v>2.0</v>
      </c>
      <c r="G161" s="83">
        <f t="shared" si="1"/>
        <v>0.03</v>
      </c>
      <c r="H161" s="84"/>
      <c r="I161" s="84"/>
      <c r="J161" s="84"/>
      <c r="K161" s="84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84"/>
      <c r="AB161" s="84"/>
      <c r="AC161" s="28">
        <v>7.6767E8</v>
      </c>
      <c r="AD161" s="9" t="s">
        <v>1647</v>
      </c>
      <c r="AE161" s="49">
        <v>43588.0</v>
      </c>
      <c r="AF161" s="79">
        <f t="shared" si="2"/>
        <v>4</v>
      </c>
      <c r="AG161" s="79"/>
      <c r="AH161" s="79"/>
      <c r="AI161" s="28">
        <v>2.75002259E8</v>
      </c>
      <c r="AJ161" s="9" t="s">
        <v>1648</v>
      </c>
      <c r="AK161" s="59">
        <v>120526.0</v>
      </c>
    </row>
    <row r="162">
      <c r="A162" s="28">
        <v>7.7963E8</v>
      </c>
      <c r="B162" s="9" t="s">
        <v>238</v>
      </c>
      <c r="C162" s="33">
        <v>5.0</v>
      </c>
      <c r="D162" s="14">
        <v>76509.0</v>
      </c>
      <c r="E162" s="82" t="s">
        <v>12</v>
      </c>
      <c r="F162" s="33">
        <v>7.0</v>
      </c>
      <c r="G162" s="83">
        <f t="shared" si="1"/>
        <v>0.04</v>
      </c>
      <c r="H162" s="84"/>
      <c r="I162" s="84"/>
      <c r="J162" s="84"/>
      <c r="K162" s="84"/>
      <c r="L162" s="9"/>
      <c r="M162" s="9"/>
      <c r="N162" s="9"/>
      <c r="O162" s="9"/>
      <c r="P162" s="9"/>
      <c r="Q162" s="9"/>
      <c r="R162" s="9"/>
      <c r="S162" s="9"/>
      <c r="T162" s="9"/>
      <c r="U162" s="84"/>
      <c r="V162" s="84"/>
      <c r="W162" s="84"/>
      <c r="X162" s="84"/>
      <c r="Y162" s="84"/>
      <c r="Z162" s="84"/>
      <c r="AA162" s="84"/>
      <c r="AB162" s="84"/>
      <c r="AC162" s="28">
        <v>3.21003418E8</v>
      </c>
      <c r="AD162" s="9" t="s">
        <v>1365</v>
      </c>
      <c r="AE162" s="49">
        <v>37243.0</v>
      </c>
      <c r="AF162" s="79">
        <f t="shared" si="2"/>
        <v>22</v>
      </c>
      <c r="AG162" s="79"/>
      <c r="AH162" s="79"/>
      <c r="AI162" s="28">
        <v>2.76001329E8</v>
      </c>
      <c r="AJ162" s="9" t="s">
        <v>1600</v>
      </c>
      <c r="AK162" s="59">
        <v>42051.0</v>
      </c>
    </row>
    <row r="163">
      <c r="A163" s="28">
        <v>6.66582191E8</v>
      </c>
      <c r="B163" s="9" t="s">
        <v>1127</v>
      </c>
      <c r="C163" s="33">
        <v>5.0</v>
      </c>
      <c r="D163" s="14">
        <v>116386.0</v>
      </c>
      <c r="E163" s="82" t="s">
        <v>36</v>
      </c>
      <c r="F163" s="33">
        <v>1.0</v>
      </c>
      <c r="G163" s="83">
        <f t="shared" si="1"/>
        <v>0.06</v>
      </c>
      <c r="H163" s="84"/>
      <c r="I163" s="84"/>
      <c r="J163" s="84"/>
      <c r="K163" s="84"/>
      <c r="L163" s="9"/>
      <c r="M163" s="9"/>
      <c r="N163" s="9"/>
      <c r="O163" s="9"/>
      <c r="P163" s="9"/>
      <c r="Q163" s="9"/>
      <c r="R163" s="9"/>
      <c r="S163" s="9"/>
      <c r="T163" s="9"/>
      <c r="U163" s="84"/>
      <c r="V163" s="84"/>
      <c r="W163" s="84"/>
      <c r="X163" s="84"/>
      <c r="Y163" s="84"/>
      <c r="Z163" s="84"/>
      <c r="AA163" s="84"/>
      <c r="AB163" s="84"/>
      <c r="AC163" s="28">
        <v>1.27002002E8</v>
      </c>
      <c r="AD163" s="9" t="s">
        <v>221</v>
      </c>
      <c r="AE163" s="49">
        <v>43497.0</v>
      </c>
      <c r="AF163" s="79">
        <f t="shared" si="2"/>
        <v>4</v>
      </c>
      <c r="AG163" s="79"/>
      <c r="AH163" s="79"/>
      <c r="AI163" s="28">
        <v>2.7728E8</v>
      </c>
      <c r="AJ163" s="9" t="s">
        <v>1584</v>
      </c>
      <c r="AK163" s="59">
        <v>137958.0</v>
      </c>
    </row>
    <row r="164">
      <c r="A164" s="28">
        <v>5.3873E8</v>
      </c>
      <c r="B164" s="9" t="s">
        <v>990</v>
      </c>
      <c r="C164" s="33">
        <v>5.0</v>
      </c>
      <c r="D164" s="14">
        <v>69384.0</v>
      </c>
      <c r="E164" s="82" t="s">
        <v>20</v>
      </c>
      <c r="F164" s="33">
        <v>2.0</v>
      </c>
      <c r="G164" s="83">
        <f t="shared" si="1"/>
        <v>0.035</v>
      </c>
      <c r="H164" s="84"/>
      <c r="I164" s="84"/>
      <c r="J164" s="84"/>
      <c r="K164" s="84"/>
      <c r="L164" s="9"/>
      <c r="M164" s="9"/>
      <c r="N164" s="9"/>
      <c r="O164" s="9"/>
      <c r="P164" s="9"/>
      <c r="Q164" s="9"/>
      <c r="R164" s="9"/>
      <c r="S164" s="9"/>
      <c r="T164" s="9"/>
      <c r="U164" s="84"/>
      <c r="V164" s="84"/>
      <c r="W164" s="84"/>
      <c r="X164" s="84"/>
      <c r="Y164" s="84"/>
      <c r="Z164" s="84"/>
      <c r="AA164" s="84"/>
      <c r="AB164" s="84"/>
      <c r="AC164" s="28">
        <v>8.1578E8</v>
      </c>
      <c r="AD164" s="9" t="s">
        <v>1368</v>
      </c>
      <c r="AE164" s="49">
        <v>38017.0</v>
      </c>
      <c r="AF164" s="79">
        <f t="shared" si="2"/>
        <v>19</v>
      </c>
      <c r="AG164" s="79"/>
      <c r="AH164" s="79"/>
      <c r="AI164" s="28">
        <v>2.7900552E8</v>
      </c>
      <c r="AJ164" s="9" t="s">
        <v>1600</v>
      </c>
      <c r="AK164" s="59">
        <v>76895.0</v>
      </c>
    </row>
    <row r="165">
      <c r="A165" s="28">
        <v>6.66864722E8</v>
      </c>
      <c r="B165" s="9" t="s">
        <v>370</v>
      </c>
      <c r="C165" s="33">
        <v>4.0</v>
      </c>
      <c r="D165" s="14">
        <v>123331.0</v>
      </c>
      <c r="E165" s="82" t="s">
        <v>20</v>
      </c>
      <c r="F165" s="33">
        <v>6.0</v>
      </c>
      <c r="G165" s="83">
        <f t="shared" si="1"/>
        <v>0.06</v>
      </c>
      <c r="H165" s="84"/>
      <c r="I165" s="84"/>
      <c r="J165" s="84"/>
      <c r="K165" s="84"/>
      <c r="L165" s="9"/>
      <c r="M165" s="9"/>
      <c r="N165" s="9"/>
      <c r="O165" s="9"/>
      <c r="P165" s="9"/>
      <c r="Q165" s="9"/>
      <c r="R165" s="9"/>
      <c r="S165" s="9"/>
      <c r="T165" s="9"/>
      <c r="U165" s="84"/>
      <c r="V165" s="84"/>
      <c r="W165" s="84"/>
      <c r="X165" s="84"/>
      <c r="Y165" s="84"/>
      <c r="Z165" s="84"/>
      <c r="AA165" s="84"/>
      <c r="AB165" s="84"/>
      <c r="AC165" s="28">
        <v>6.80004453E8</v>
      </c>
      <c r="AD165" s="9" t="s">
        <v>1149</v>
      </c>
      <c r="AE165" s="49">
        <v>43133.0</v>
      </c>
      <c r="AF165" s="79">
        <f t="shared" si="2"/>
        <v>5</v>
      </c>
      <c r="AG165" s="79"/>
      <c r="AH165" s="79"/>
      <c r="AI165" s="28">
        <v>2.8023E8</v>
      </c>
      <c r="AJ165" s="9" t="s">
        <v>1584</v>
      </c>
      <c r="AK165" s="59">
        <v>54629.0</v>
      </c>
    </row>
    <row r="166">
      <c r="A166" s="28">
        <v>6.76003978E8</v>
      </c>
      <c r="B166" s="9" t="s">
        <v>1052</v>
      </c>
      <c r="C166" s="33">
        <v>4.0</v>
      </c>
      <c r="D166" s="14">
        <v>55705.0</v>
      </c>
      <c r="E166" s="82" t="s">
        <v>36</v>
      </c>
      <c r="F166" s="33">
        <v>6.0</v>
      </c>
      <c r="G166" s="83">
        <f t="shared" si="1"/>
        <v>0.03</v>
      </c>
      <c r="H166" s="84"/>
      <c r="I166" s="84"/>
      <c r="J166" s="84"/>
      <c r="K166" s="84"/>
      <c r="L166" s="9"/>
      <c r="M166" s="9"/>
      <c r="N166" s="9"/>
      <c r="O166" s="9"/>
      <c r="P166" s="9"/>
      <c r="Q166" s="9"/>
      <c r="R166" s="9"/>
      <c r="S166" s="9"/>
      <c r="T166" s="9"/>
      <c r="U166" s="84"/>
      <c r="V166" s="84"/>
      <c r="W166" s="84"/>
      <c r="X166" s="84"/>
      <c r="Y166" s="84"/>
      <c r="Z166" s="84"/>
      <c r="AA166" s="84"/>
      <c r="AB166" s="84"/>
      <c r="AC166" s="28">
        <v>9.532E8</v>
      </c>
      <c r="AD166" s="9" t="s">
        <v>222</v>
      </c>
      <c r="AE166" s="49">
        <v>41222.0</v>
      </c>
      <c r="AF166" s="79">
        <f t="shared" si="2"/>
        <v>11</v>
      </c>
      <c r="AG166" s="79"/>
      <c r="AH166" s="79"/>
      <c r="AI166" s="28">
        <v>2.8066E8</v>
      </c>
      <c r="AJ166" s="9" t="s">
        <v>1594</v>
      </c>
      <c r="AK166" s="59">
        <v>59905.0</v>
      </c>
    </row>
    <row r="167">
      <c r="A167" s="28">
        <v>5.0900208E8</v>
      </c>
      <c r="B167" s="9" t="s">
        <v>932</v>
      </c>
      <c r="C167" s="33">
        <v>5.0</v>
      </c>
      <c r="D167" s="14">
        <v>72893.0</v>
      </c>
      <c r="E167" s="82" t="s">
        <v>20</v>
      </c>
      <c r="F167" s="33">
        <v>0.0</v>
      </c>
      <c r="G167" s="83">
        <f t="shared" si="1"/>
        <v>0.035</v>
      </c>
      <c r="H167" s="84"/>
      <c r="I167" s="84"/>
      <c r="J167" s="84"/>
      <c r="K167" s="84"/>
      <c r="L167" s="9"/>
      <c r="M167" s="9"/>
      <c r="N167" s="9"/>
      <c r="O167" s="9"/>
      <c r="P167" s="9"/>
      <c r="Q167" s="9"/>
      <c r="R167" s="9"/>
      <c r="S167" s="9"/>
      <c r="T167" s="9"/>
      <c r="U167" s="84"/>
      <c r="V167" s="84"/>
      <c r="W167" s="84"/>
      <c r="X167" s="84"/>
      <c r="Y167" s="84"/>
      <c r="Z167" s="84"/>
      <c r="AA167" s="84"/>
      <c r="AB167" s="84"/>
      <c r="AC167" s="28">
        <v>2.3913E8</v>
      </c>
      <c r="AD167" s="9" t="s">
        <v>1067</v>
      </c>
      <c r="AE167" s="49">
        <v>42807.0</v>
      </c>
      <c r="AF167" s="79">
        <f t="shared" si="2"/>
        <v>6</v>
      </c>
      <c r="AG167" s="79"/>
      <c r="AH167" s="79"/>
      <c r="AI167" s="28">
        <v>2.8367E8</v>
      </c>
      <c r="AJ167" s="9" t="s">
        <v>1588</v>
      </c>
      <c r="AK167" s="59">
        <v>91581.0</v>
      </c>
    </row>
    <row r="168">
      <c r="A168" s="28">
        <v>7.02006287E8</v>
      </c>
      <c r="B168" s="9" t="s">
        <v>221</v>
      </c>
      <c r="C168" s="33">
        <v>3.0</v>
      </c>
      <c r="D168" s="14">
        <v>63123.0</v>
      </c>
      <c r="E168" s="82" t="s">
        <v>12</v>
      </c>
      <c r="F168" s="33">
        <v>1.0</v>
      </c>
      <c r="G168" s="83">
        <f t="shared" si="1"/>
        <v>0.03</v>
      </c>
      <c r="H168" s="84"/>
      <c r="I168" s="84"/>
      <c r="J168" s="84"/>
      <c r="K168" s="84"/>
      <c r="L168" s="9"/>
      <c r="M168" s="9"/>
      <c r="N168" s="9"/>
      <c r="O168" s="9"/>
      <c r="P168" s="9"/>
      <c r="Q168" s="9"/>
      <c r="R168" s="9"/>
      <c r="S168" s="9"/>
      <c r="T168" s="9"/>
      <c r="U168" s="84"/>
      <c r="V168" s="84"/>
      <c r="W168" s="84"/>
      <c r="X168" s="84"/>
      <c r="Y168" s="84"/>
      <c r="Z168" s="84"/>
      <c r="AA168" s="84"/>
      <c r="AB168" s="84"/>
      <c r="AC168" s="28">
        <v>6.7445E8</v>
      </c>
      <c r="AD168" s="9" t="s">
        <v>1521</v>
      </c>
      <c r="AE168" s="49">
        <v>37666.0</v>
      </c>
      <c r="AF168" s="79">
        <f t="shared" si="2"/>
        <v>20</v>
      </c>
      <c r="AG168" s="79"/>
      <c r="AH168" s="79"/>
      <c r="AI168" s="28">
        <v>2.8382E8</v>
      </c>
      <c r="AJ168" s="9" t="s">
        <v>1622</v>
      </c>
      <c r="AK168" s="59">
        <v>73481.0</v>
      </c>
    </row>
    <row r="169">
      <c r="A169" s="28">
        <v>4.2664E8</v>
      </c>
      <c r="B169" s="9" t="s">
        <v>375</v>
      </c>
      <c r="C169" s="33">
        <v>3.0</v>
      </c>
      <c r="D169" s="14">
        <v>64193.0</v>
      </c>
      <c r="E169" s="82" t="s">
        <v>35</v>
      </c>
      <c r="F169" s="33">
        <v>6.0</v>
      </c>
      <c r="G169" s="83">
        <f t="shared" si="1"/>
        <v>0.03</v>
      </c>
      <c r="H169" s="84"/>
      <c r="I169" s="84"/>
      <c r="J169" s="84"/>
      <c r="K169" s="84"/>
      <c r="L169" s="9"/>
      <c r="M169" s="9"/>
      <c r="N169" s="9"/>
      <c r="O169" s="9"/>
      <c r="P169" s="9"/>
      <c r="Q169" s="9"/>
      <c r="R169" s="9"/>
      <c r="S169" s="9"/>
      <c r="T169" s="9"/>
      <c r="U169" s="84"/>
      <c r="V169" s="84"/>
      <c r="W169" s="84"/>
      <c r="X169" s="84"/>
      <c r="Y169" s="84"/>
      <c r="Z169" s="84"/>
      <c r="AA169" s="84"/>
      <c r="AB169" s="84"/>
      <c r="AC169" s="28">
        <v>6.66675231E8</v>
      </c>
      <c r="AD169" s="9" t="s">
        <v>1321</v>
      </c>
      <c r="AE169" s="49">
        <v>39592.0</v>
      </c>
      <c r="AF169" s="79">
        <f t="shared" si="2"/>
        <v>15</v>
      </c>
      <c r="AG169" s="79"/>
      <c r="AH169" s="79"/>
      <c r="AI169" s="28">
        <v>2.84004861E8</v>
      </c>
      <c r="AJ169" s="9" t="s">
        <v>1588</v>
      </c>
      <c r="AK169" s="59">
        <v>38650.0</v>
      </c>
    </row>
    <row r="170">
      <c r="A170" s="28">
        <v>6.38001709E8</v>
      </c>
      <c r="B170" s="9" t="s">
        <v>1011</v>
      </c>
      <c r="C170" s="33">
        <v>5.0</v>
      </c>
      <c r="D170" s="14">
        <v>111238.0</v>
      </c>
      <c r="E170" s="82" t="s">
        <v>20</v>
      </c>
      <c r="F170" s="33">
        <v>6.0</v>
      </c>
      <c r="G170" s="83">
        <f t="shared" si="1"/>
        <v>0.055</v>
      </c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28">
        <v>9.9268E8</v>
      </c>
      <c r="AD170" s="9" t="s">
        <v>941</v>
      </c>
      <c r="AE170" s="49">
        <v>43834.0</v>
      </c>
      <c r="AF170" s="79">
        <f t="shared" si="2"/>
        <v>4</v>
      </c>
      <c r="AG170" s="79"/>
      <c r="AH170" s="79"/>
      <c r="AI170" s="28">
        <v>2.8500208E8</v>
      </c>
      <c r="AJ170" s="9" t="s">
        <v>1588</v>
      </c>
      <c r="AK170" s="59">
        <v>80495.0</v>
      </c>
    </row>
    <row r="171">
      <c r="A171" s="28">
        <v>8.01004917E8</v>
      </c>
      <c r="B171" s="9" t="s">
        <v>219</v>
      </c>
      <c r="C171" s="33">
        <v>2.0</v>
      </c>
      <c r="D171" s="14">
        <v>62446.0</v>
      </c>
      <c r="E171" s="82" t="s">
        <v>27</v>
      </c>
      <c r="F171" s="33">
        <v>5.0</v>
      </c>
      <c r="G171" s="83">
        <f t="shared" si="1"/>
        <v>0.03</v>
      </c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28">
        <v>4.11003339E8</v>
      </c>
      <c r="AD171" s="9" t="s">
        <v>1649</v>
      </c>
      <c r="AE171" s="49">
        <v>42125.0</v>
      </c>
      <c r="AF171" s="79">
        <f t="shared" si="2"/>
        <v>8</v>
      </c>
      <c r="AG171" s="79"/>
      <c r="AH171" s="79"/>
      <c r="AI171" s="28">
        <v>2.86006251E8</v>
      </c>
      <c r="AJ171" s="9" t="s">
        <v>1600</v>
      </c>
      <c r="AK171" s="59">
        <v>105084.0</v>
      </c>
    </row>
    <row r="172">
      <c r="A172" s="28">
        <v>7.5679E8</v>
      </c>
      <c r="B172" s="9" t="s">
        <v>1048</v>
      </c>
      <c r="C172" s="33">
        <v>3.0</v>
      </c>
      <c r="D172" s="14">
        <v>71086.0</v>
      </c>
      <c r="E172" s="82" t="s">
        <v>36</v>
      </c>
      <c r="F172" s="33">
        <v>4.0</v>
      </c>
      <c r="G172" s="83">
        <f t="shared" si="1"/>
        <v>0.035</v>
      </c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28">
        <v>8.38004006E8</v>
      </c>
      <c r="AD172" s="9" t="s">
        <v>1650</v>
      </c>
      <c r="AE172" s="49">
        <v>42482.0</v>
      </c>
      <c r="AF172" s="79">
        <f t="shared" si="2"/>
        <v>7</v>
      </c>
      <c r="AG172" s="79"/>
      <c r="AH172" s="79"/>
      <c r="AI172" s="28">
        <v>2.8631E8</v>
      </c>
      <c r="AJ172" s="9" t="s">
        <v>1607</v>
      </c>
      <c r="AK172" s="59">
        <v>78308.0</v>
      </c>
    </row>
    <row r="173">
      <c r="A173" s="28">
        <v>1.7913E8</v>
      </c>
      <c r="B173" s="9" t="s">
        <v>1171</v>
      </c>
      <c r="C173" s="33">
        <v>5.0</v>
      </c>
      <c r="D173" s="14">
        <v>69039.0</v>
      </c>
      <c r="E173" s="82" t="s">
        <v>36</v>
      </c>
      <c r="F173" s="33">
        <v>4.0</v>
      </c>
      <c r="G173" s="83">
        <f t="shared" si="1"/>
        <v>0.035</v>
      </c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28">
        <v>9.46003064E8</v>
      </c>
      <c r="AD173" s="9" t="s">
        <v>1338</v>
      </c>
      <c r="AE173" s="49">
        <v>36544.0</v>
      </c>
      <c r="AF173" s="79">
        <f t="shared" si="2"/>
        <v>23</v>
      </c>
      <c r="AG173" s="79"/>
      <c r="AH173" s="79"/>
      <c r="AI173" s="28">
        <v>2.88006833E8</v>
      </c>
      <c r="AJ173" s="9" t="s">
        <v>1600</v>
      </c>
      <c r="AK173" s="59">
        <v>98443.0</v>
      </c>
    </row>
    <row r="174">
      <c r="A174" s="28">
        <v>1.7131E8</v>
      </c>
      <c r="B174" s="9" t="s">
        <v>229</v>
      </c>
      <c r="C174" s="33">
        <v>5.0</v>
      </c>
      <c r="D174" s="14">
        <v>79262.0</v>
      </c>
      <c r="E174" s="82" t="s">
        <v>35</v>
      </c>
      <c r="F174" s="33">
        <v>6.0</v>
      </c>
      <c r="G174" s="83">
        <f t="shared" si="1"/>
        <v>0.04</v>
      </c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28">
        <v>2.61006511E8</v>
      </c>
      <c r="AD174" s="9" t="s">
        <v>223</v>
      </c>
      <c r="AE174" s="49">
        <v>38726.0</v>
      </c>
      <c r="AF174" s="79">
        <f t="shared" si="2"/>
        <v>17</v>
      </c>
      <c r="AG174" s="79"/>
      <c r="AH174" s="79"/>
      <c r="AI174" s="28">
        <v>2.88009449E8</v>
      </c>
      <c r="AJ174" s="9" t="s">
        <v>1595</v>
      </c>
      <c r="AK174" s="59">
        <v>72991.0</v>
      </c>
    </row>
    <row r="175">
      <c r="A175" s="28">
        <v>4.26002165E8</v>
      </c>
      <c r="B175" s="9" t="s">
        <v>1183</v>
      </c>
      <c r="C175" s="33">
        <v>5.0</v>
      </c>
      <c r="D175" s="14">
        <v>55686.0</v>
      </c>
      <c r="E175" s="82" t="s">
        <v>31</v>
      </c>
      <c r="F175" s="33">
        <v>5.0</v>
      </c>
      <c r="G175" s="83">
        <f t="shared" si="1"/>
        <v>0.03</v>
      </c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28">
        <v>9.1714E8</v>
      </c>
      <c r="AD175" s="9" t="s">
        <v>224</v>
      </c>
      <c r="AE175" s="49">
        <v>40330.0</v>
      </c>
      <c r="AF175" s="79">
        <f t="shared" si="2"/>
        <v>13</v>
      </c>
      <c r="AG175" s="79"/>
      <c r="AH175" s="79"/>
      <c r="AI175" s="28">
        <v>2.89003678E8</v>
      </c>
      <c r="AJ175" s="9" t="s">
        <v>1600</v>
      </c>
      <c r="AK175" s="59">
        <v>84382.0</v>
      </c>
    </row>
    <row r="176">
      <c r="A176" s="28">
        <v>6.66317784E8</v>
      </c>
      <c r="B176" s="9" t="s">
        <v>371</v>
      </c>
      <c r="C176" s="33">
        <v>4.0</v>
      </c>
      <c r="D176" s="14">
        <v>48576.0</v>
      </c>
      <c r="E176" s="82" t="s">
        <v>36</v>
      </c>
      <c r="F176" s="33">
        <v>5.0</v>
      </c>
      <c r="G176" s="83">
        <f t="shared" si="1"/>
        <v>0.025</v>
      </c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28">
        <v>6.66674995E8</v>
      </c>
      <c r="AD176" s="9" t="s">
        <v>1651</v>
      </c>
      <c r="AE176" s="49">
        <v>43422.0</v>
      </c>
      <c r="AF176" s="79">
        <f t="shared" si="2"/>
        <v>5</v>
      </c>
      <c r="AG176" s="79"/>
      <c r="AH176" s="79"/>
      <c r="AI176" s="28">
        <v>2.90003009E8</v>
      </c>
      <c r="AJ176" s="9" t="s">
        <v>1584</v>
      </c>
      <c r="AK176" s="59">
        <v>139213.0</v>
      </c>
    </row>
    <row r="177">
      <c r="A177" s="28">
        <v>4.9672E8</v>
      </c>
      <c r="B177" s="9" t="s">
        <v>1267</v>
      </c>
      <c r="C177" s="33">
        <v>4.0</v>
      </c>
      <c r="D177" s="14">
        <v>56792.0</v>
      </c>
      <c r="E177" s="82" t="s">
        <v>27</v>
      </c>
      <c r="F177" s="33">
        <v>0.0</v>
      </c>
      <c r="G177" s="83">
        <f t="shared" si="1"/>
        <v>0.03</v>
      </c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28">
        <v>8.236E8</v>
      </c>
      <c r="AD177" s="9" t="s">
        <v>1200</v>
      </c>
      <c r="AE177" s="49">
        <v>38143.0</v>
      </c>
      <c r="AF177" s="79">
        <f t="shared" si="2"/>
        <v>19</v>
      </c>
      <c r="AG177" s="79"/>
      <c r="AH177" s="79"/>
      <c r="AI177" s="28">
        <v>2.9082E8</v>
      </c>
      <c r="AJ177" s="9" t="s">
        <v>1600</v>
      </c>
      <c r="AK177" s="59">
        <v>74816.0</v>
      </c>
    </row>
    <row r="178">
      <c r="A178" s="28">
        <v>3.54005024E8</v>
      </c>
      <c r="B178" s="9" t="s">
        <v>1119</v>
      </c>
      <c r="C178" s="33">
        <v>1.0</v>
      </c>
      <c r="D178" s="14">
        <v>103041.0</v>
      </c>
      <c r="E178" s="82" t="s">
        <v>12</v>
      </c>
      <c r="F178" s="33">
        <v>6.0</v>
      </c>
      <c r="G178" s="83">
        <f t="shared" si="1"/>
        <v>0.05</v>
      </c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28">
        <v>9.0893E8</v>
      </c>
      <c r="AD178" s="9" t="s">
        <v>1150</v>
      </c>
      <c r="AE178" s="49">
        <v>39346.0</v>
      </c>
      <c r="AF178" s="79">
        <f t="shared" si="2"/>
        <v>16</v>
      </c>
      <c r="AG178" s="79"/>
      <c r="AH178" s="79"/>
      <c r="AI178" s="28">
        <v>2.9332E8</v>
      </c>
      <c r="AJ178" s="9" t="s">
        <v>1607</v>
      </c>
      <c r="AK178" s="59">
        <v>84686.0</v>
      </c>
    </row>
    <row r="179">
      <c r="A179" s="28">
        <v>6.12002058E8</v>
      </c>
      <c r="B179" s="9" t="s">
        <v>343</v>
      </c>
      <c r="C179" s="33">
        <v>4.0</v>
      </c>
      <c r="D179" s="14">
        <v>114941.0</v>
      </c>
      <c r="E179" s="82" t="s">
        <v>36</v>
      </c>
      <c r="F179" s="33">
        <v>7.0</v>
      </c>
      <c r="G179" s="83">
        <f t="shared" si="1"/>
        <v>0.055</v>
      </c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28">
        <v>7.8313E8</v>
      </c>
      <c r="AD179" s="9" t="s">
        <v>1329</v>
      </c>
      <c r="AE179" s="49">
        <v>39346.0</v>
      </c>
      <c r="AF179" s="79">
        <f t="shared" si="2"/>
        <v>16</v>
      </c>
      <c r="AG179" s="79"/>
      <c r="AH179" s="79"/>
      <c r="AI179" s="28">
        <v>2.9366E8</v>
      </c>
      <c r="AJ179" s="9" t="s">
        <v>1584</v>
      </c>
      <c r="AK179" s="59">
        <v>46830.0</v>
      </c>
    </row>
    <row r="180">
      <c r="A180" s="28">
        <v>7.80009259E8</v>
      </c>
      <c r="B180" s="9" t="s">
        <v>1066</v>
      </c>
      <c r="C180" s="33">
        <v>1.0</v>
      </c>
      <c r="D180" s="14">
        <v>47250.0</v>
      </c>
      <c r="E180" s="82" t="s">
        <v>16</v>
      </c>
      <c r="F180" s="33">
        <v>6.0</v>
      </c>
      <c r="G180" s="83">
        <f t="shared" si="1"/>
        <v>0.025</v>
      </c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28">
        <v>4.5134E8</v>
      </c>
      <c r="AD180" s="9" t="s">
        <v>919</v>
      </c>
      <c r="AE180" s="49">
        <v>36669.0</v>
      </c>
      <c r="AF180" s="79">
        <f t="shared" si="2"/>
        <v>23</v>
      </c>
      <c r="AG180" s="79"/>
      <c r="AH180" s="79"/>
      <c r="AI180" s="28">
        <v>2.94004018E8</v>
      </c>
      <c r="AJ180" s="9" t="s">
        <v>1600</v>
      </c>
      <c r="AK180" s="59">
        <v>58626.0</v>
      </c>
    </row>
    <row r="181">
      <c r="A181" s="28">
        <v>8.6273E8</v>
      </c>
      <c r="B181" s="9" t="s">
        <v>1015</v>
      </c>
      <c r="C181" s="33">
        <v>1.0</v>
      </c>
      <c r="D181" s="14">
        <v>88967.0</v>
      </c>
      <c r="E181" s="82" t="s">
        <v>36</v>
      </c>
      <c r="F181" s="33">
        <v>7.0</v>
      </c>
      <c r="G181" s="83">
        <f t="shared" si="1"/>
        <v>0.045</v>
      </c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28">
        <v>6.66667301E8</v>
      </c>
      <c r="AD181" s="9" t="s">
        <v>225</v>
      </c>
      <c r="AE181" s="49">
        <v>36879.0</v>
      </c>
      <c r="AF181" s="79">
        <f t="shared" si="2"/>
        <v>23</v>
      </c>
      <c r="AG181" s="79"/>
      <c r="AH181" s="79"/>
      <c r="AI181" s="28">
        <v>2.95004723E8</v>
      </c>
      <c r="AJ181" s="9" t="s">
        <v>1595</v>
      </c>
      <c r="AK181" s="59">
        <v>68175.0</v>
      </c>
    </row>
    <row r="182">
      <c r="A182" s="28">
        <v>5.10009106E8</v>
      </c>
      <c r="B182" s="9" t="s">
        <v>1021</v>
      </c>
      <c r="C182" s="33">
        <v>5.0</v>
      </c>
      <c r="D182" s="14">
        <v>56812.0</v>
      </c>
      <c r="E182" s="82" t="s">
        <v>12</v>
      </c>
      <c r="F182" s="33">
        <v>4.0</v>
      </c>
      <c r="G182" s="83">
        <f t="shared" si="1"/>
        <v>0.03</v>
      </c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28">
        <v>7.6765E8</v>
      </c>
      <c r="AD182" s="9" t="s">
        <v>226</v>
      </c>
      <c r="AE182" s="49">
        <v>38829.0</v>
      </c>
      <c r="AF182" s="79">
        <f t="shared" si="2"/>
        <v>17</v>
      </c>
      <c r="AG182" s="79"/>
      <c r="AH182" s="79"/>
      <c r="AI182" s="28">
        <v>2.96004327E8</v>
      </c>
      <c r="AJ182" s="9" t="s">
        <v>1616</v>
      </c>
      <c r="AK182" s="59">
        <v>103766.0</v>
      </c>
    </row>
    <row r="183">
      <c r="A183" s="28">
        <v>6.4258E8</v>
      </c>
      <c r="B183" s="9" t="s">
        <v>1054</v>
      </c>
      <c r="C183" s="33">
        <v>5.0</v>
      </c>
      <c r="D183" s="14">
        <v>79741.0</v>
      </c>
      <c r="E183" s="82" t="s">
        <v>12</v>
      </c>
      <c r="F183" s="33">
        <v>2.0</v>
      </c>
      <c r="G183" s="83">
        <f t="shared" si="1"/>
        <v>0.04</v>
      </c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28">
        <v>3.57007263E8</v>
      </c>
      <c r="AD183" s="9" t="s">
        <v>1506</v>
      </c>
      <c r="AE183" s="49">
        <v>39398.0</v>
      </c>
      <c r="AF183" s="79">
        <f t="shared" si="2"/>
        <v>16</v>
      </c>
      <c r="AG183" s="79"/>
      <c r="AH183" s="79"/>
      <c r="AI183" s="28">
        <v>2.9848E8</v>
      </c>
      <c r="AJ183" s="9" t="s">
        <v>1588</v>
      </c>
      <c r="AK183" s="59">
        <v>37201.0</v>
      </c>
    </row>
    <row r="184">
      <c r="A184" s="28">
        <v>9.24003222E8</v>
      </c>
      <c r="B184" s="9" t="s">
        <v>948</v>
      </c>
      <c r="C184" s="33">
        <v>5.0</v>
      </c>
      <c r="D184" s="14">
        <v>42649.0</v>
      </c>
      <c r="E184" s="82" t="s">
        <v>36</v>
      </c>
      <c r="F184" s="33">
        <v>5.0</v>
      </c>
      <c r="G184" s="83">
        <f t="shared" si="1"/>
        <v>0.02</v>
      </c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28">
        <v>3.0335E8</v>
      </c>
      <c r="AD184" s="9" t="s">
        <v>1652</v>
      </c>
      <c r="AE184" s="49">
        <v>36999.0</v>
      </c>
      <c r="AF184" s="79">
        <f t="shared" si="2"/>
        <v>22</v>
      </c>
      <c r="AG184" s="79"/>
      <c r="AH184" s="79"/>
      <c r="AI184" s="28">
        <v>3.00005168E8</v>
      </c>
      <c r="AJ184" s="9" t="s">
        <v>1600</v>
      </c>
      <c r="AK184" s="59">
        <v>55556.0</v>
      </c>
    </row>
    <row r="185">
      <c r="A185" s="28">
        <v>6.56008416E8</v>
      </c>
      <c r="B185" s="9" t="s">
        <v>1318</v>
      </c>
      <c r="C185" s="33">
        <v>4.0</v>
      </c>
      <c r="D185" s="14">
        <v>96721.0</v>
      </c>
      <c r="E185" s="82" t="s">
        <v>16</v>
      </c>
      <c r="F185" s="33">
        <v>1.0</v>
      </c>
      <c r="G185" s="83">
        <f t="shared" si="1"/>
        <v>0.05</v>
      </c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28">
        <v>8.4400792E8</v>
      </c>
      <c r="AD185" s="9" t="s">
        <v>1653</v>
      </c>
      <c r="AE185" s="49">
        <v>38225.0</v>
      </c>
      <c r="AF185" s="79">
        <f t="shared" si="2"/>
        <v>19</v>
      </c>
      <c r="AG185" s="79"/>
      <c r="AH185" s="79"/>
      <c r="AI185" s="28">
        <v>3.0065E8</v>
      </c>
      <c r="AJ185" s="9" t="s">
        <v>1597</v>
      </c>
      <c r="AK185" s="59">
        <v>68219.0</v>
      </c>
    </row>
    <row r="186">
      <c r="A186" s="28">
        <v>8.236E8</v>
      </c>
      <c r="B186" s="9" t="s">
        <v>1327</v>
      </c>
      <c r="C186" s="33">
        <v>3.0</v>
      </c>
      <c r="D186" s="14">
        <v>92402.0</v>
      </c>
      <c r="E186" s="82" t="s">
        <v>12</v>
      </c>
      <c r="F186" s="33">
        <v>3.0</v>
      </c>
      <c r="G186" s="83">
        <f t="shared" si="1"/>
        <v>0.045</v>
      </c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28">
        <v>6.0900368E8</v>
      </c>
      <c r="AD186" s="9" t="s">
        <v>1296</v>
      </c>
      <c r="AE186" s="49">
        <v>40732.0</v>
      </c>
      <c r="AF186" s="79">
        <f t="shared" si="2"/>
        <v>12</v>
      </c>
      <c r="AG186" s="79"/>
      <c r="AH186" s="79"/>
      <c r="AI186" s="28">
        <v>3.0279E8</v>
      </c>
      <c r="AJ186" s="9" t="s">
        <v>1621</v>
      </c>
      <c r="AK186" s="59">
        <v>54229.0</v>
      </c>
    </row>
    <row r="187">
      <c r="A187" s="28">
        <v>2.3913E8</v>
      </c>
      <c r="B187" s="9" t="s">
        <v>1068</v>
      </c>
      <c r="C187" s="33">
        <v>3.0</v>
      </c>
      <c r="D187" s="14">
        <v>110812.0</v>
      </c>
      <c r="E187" s="82" t="s">
        <v>36</v>
      </c>
      <c r="F187" s="33">
        <v>0.0</v>
      </c>
      <c r="G187" s="83">
        <f t="shared" si="1"/>
        <v>0.055</v>
      </c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28">
        <v>4.45003049E8</v>
      </c>
      <c r="AD187" s="9" t="s">
        <v>1113</v>
      </c>
      <c r="AE187" s="49">
        <v>39038.0</v>
      </c>
      <c r="AF187" s="79">
        <f t="shared" si="2"/>
        <v>17</v>
      </c>
      <c r="AG187" s="79"/>
      <c r="AH187" s="79"/>
      <c r="AI187" s="28">
        <v>3.0335E8</v>
      </c>
      <c r="AJ187" s="9" t="s">
        <v>1603</v>
      </c>
      <c r="AK187" s="59">
        <v>81918.0</v>
      </c>
    </row>
    <row r="188">
      <c r="A188" s="28">
        <v>2.64001498E8</v>
      </c>
      <c r="B188" s="9" t="s">
        <v>1137</v>
      </c>
      <c r="C188" s="33">
        <v>5.0</v>
      </c>
      <c r="D188" s="14">
        <v>89875.0</v>
      </c>
      <c r="E188" s="82" t="s">
        <v>20</v>
      </c>
      <c r="F188" s="33">
        <v>7.0</v>
      </c>
      <c r="G188" s="83">
        <f t="shared" si="1"/>
        <v>0.045</v>
      </c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28">
        <v>4.4396E8</v>
      </c>
      <c r="AD188" s="9" t="s">
        <v>1009</v>
      </c>
      <c r="AE188" s="49">
        <v>39798.0</v>
      </c>
      <c r="AF188" s="79">
        <f t="shared" si="2"/>
        <v>15</v>
      </c>
      <c r="AG188" s="79"/>
      <c r="AH188" s="79"/>
      <c r="AI188" s="28">
        <v>3.07007709E8</v>
      </c>
      <c r="AJ188" s="9" t="s">
        <v>1592</v>
      </c>
      <c r="AK188" s="59">
        <v>55899.0</v>
      </c>
    </row>
    <row r="189">
      <c r="A189" s="28">
        <v>5.5591E8</v>
      </c>
      <c r="B189" s="9" t="s">
        <v>1115</v>
      </c>
      <c r="C189" s="33">
        <v>1.0</v>
      </c>
      <c r="D189" s="14">
        <v>81584.0</v>
      </c>
      <c r="E189" s="82" t="s">
        <v>31</v>
      </c>
      <c r="F189" s="33">
        <v>0.0</v>
      </c>
      <c r="G189" s="83">
        <f t="shared" si="1"/>
        <v>0.04</v>
      </c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28">
        <v>1.30003777E8</v>
      </c>
      <c r="AD189" s="9" t="s">
        <v>1654</v>
      </c>
      <c r="AE189" s="49">
        <v>42840.0</v>
      </c>
      <c r="AF189" s="79">
        <f t="shared" si="2"/>
        <v>6</v>
      </c>
      <c r="AG189" s="79"/>
      <c r="AH189" s="79"/>
      <c r="AI189" s="28">
        <v>3.09002309E8</v>
      </c>
      <c r="AJ189" s="9" t="s">
        <v>1603</v>
      </c>
      <c r="AK189" s="59">
        <v>78670.0</v>
      </c>
    </row>
    <row r="190">
      <c r="A190" s="28">
        <v>3.75001308E8</v>
      </c>
      <c r="B190" s="9" t="s">
        <v>1339</v>
      </c>
      <c r="C190" s="33">
        <v>5.0</v>
      </c>
      <c r="D190" s="14">
        <v>74768.0</v>
      </c>
      <c r="E190" s="82" t="s">
        <v>27</v>
      </c>
      <c r="F190" s="33">
        <v>4.0</v>
      </c>
      <c r="G190" s="83">
        <f t="shared" si="1"/>
        <v>0.035</v>
      </c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28">
        <v>3.23003557E8</v>
      </c>
      <c r="AD190" s="9" t="s">
        <v>228</v>
      </c>
      <c r="AE190" s="49">
        <v>43575.0</v>
      </c>
      <c r="AF190" s="79">
        <f t="shared" si="2"/>
        <v>4</v>
      </c>
      <c r="AG190" s="79"/>
      <c r="AH190" s="79"/>
      <c r="AI190" s="28">
        <v>3.09006792E8</v>
      </c>
      <c r="AJ190" s="9" t="s">
        <v>1600</v>
      </c>
      <c r="AK190" s="59">
        <v>65690.0</v>
      </c>
    </row>
    <row r="191">
      <c r="A191" s="28">
        <v>5.69008334E8</v>
      </c>
      <c r="B191" s="9" t="s">
        <v>1153</v>
      </c>
      <c r="C191" s="33">
        <v>2.0</v>
      </c>
      <c r="D191" s="14">
        <v>104733.0</v>
      </c>
      <c r="E191" s="82" t="s">
        <v>27</v>
      </c>
      <c r="F191" s="33">
        <v>1.0</v>
      </c>
      <c r="G191" s="83">
        <f t="shared" si="1"/>
        <v>0.05</v>
      </c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28">
        <v>8.8987E8</v>
      </c>
      <c r="AD191" s="9" t="s">
        <v>1522</v>
      </c>
      <c r="AE191" s="49">
        <v>41849.0</v>
      </c>
      <c r="AF191" s="79">
        <f t="shared" si="2"/>
        <v>9</v>
      </c>
      <c r="AG191" s="79"/>
      <c r="AH191" s="79"/>
      <c r="AI191" s="28">
        <v>3.11009483E8</v>
      </c>
      <c r="AJ191" s="9" t="s">
        <v>1655</v>
      </c>
      <c r="AK191" s="59">
        <v>89181.0</v>
      </c>
    </row>
    <row r="192">
      <c r="A192" s="28">
        <v>2.15006916E8</v>
      </c>
      <c r="B192" s="9" t="s">
        <v>336</v>
      </c>
      <c r="C192" s="33">
        <v>4.0</v>
      </c>
      <c r="D192" s="14">
        <v>80559.0</v>
      </c>
      <c r="E192" s="82" t="s">
        <v>12</v>
      </c>
      <c r="F192" s="33">
        <v>0.0</v>
      </c>
      <c r="G192" s="83">
        <f t="shared" si="1"/>
        <v>0.04</v>
      </c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28">
        <v>1.32001469E8</v>
      </c>
      <c r="AD192" s="9" t="s">
        <v>1656</v>
      </c>
      <c r="AE192" s="49">
        <v>39569.0</v>
      </c>
      <c r="AF192" s="79">
        <f t="shared" si="2"/>
        <v>15</v>
      </c>
      <c r="AG192" s="79"/>
      <c r="AH192" s="79"/>
      <c r="AI192" s="28">
        <v>3.1197E8</v>
      </c>
      <c r="AJ192" s="9" t="s">
        <v>1588</v>
      </c>
      <c r="AK192" s="59">
        <v>116120.0</v>
      </c>
    </row>
    <row r="193">
      <c r="A193" s="28">
        <v>5.5997E8</v>
      </c>
      <c r="B193" s="9" t="s">
        <v>1192</v>
      </c>
      <c r="C193" s="33">
        <v>3.0</v>
      </c>
      <c r="D193" s="14">
        <v>69372.0</v>
      </c>
      <c r="E193" s="82" t="s">
        <v>31</v>
      </c>
      <c r="F193" s="33">
        <v>3.0</v>
      </c>
      <c r="G193" s="83">
        <f t="shared" si="1"/>
        <v>0.035</v>
      </c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28">
        <v>8.91006507E8</v>
      </c>
      <c r="AD193" s="9" t="s">
        <v>1516</v>
      </c>
      <c r="AE193" s="49">
        <v>42650.0</v>
      </c>
      <c r="AF193" s="79">
        <f t="shared" si="2"/>
        <v>7</v>
      </c>
      <c r="AG193" s="79"/>
      <c r="AH193" s="79"/>
      <c r="AI193" s="28">
        <v>3.13003024E8</v>
      </c>
      <c r="AJ193" s="9" t="s">
        <v>1594</v>
      </c>
      <c r="AK193" s="59">
        <v>104466.0</v>
      </c>
    </row>
    <row r="194">
      <c r="A194" s="28">
        <v>8.1571E8</v>
      </c>
      <c r="B194" s="9" t="s">
        <v>1329</v>
      </c>
      <c r="C194" s="33">
        <v>3.0</v>
      </c>
      <c r="D194" s="14">
        <v>84899.0</v>
      </c>
      <c r="E194" s="82" t="s">
        <v>16</v>
      </c>
      <c r="F194" s="33">
        <v>4.0</v>
      </c>
      <c r="G194" s="83">
        <f t="shared" si="1"/>
        <v>0.04</v>
      </c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28">
        <v>6.66646559E8</v>
      </c>
      <c r="AD194" s="9" t="s">
        <v>1000</v>
      </c>
      <c r="AE194" s="49">
        <v>36507.0</v>
      </c>
      <c r="AF194" s="79">
        <f t="shared" si="2"/>
        <v>24</v>
      </c>
      <c r="AG194" s="79"/>
      <c r="AH194" s="79"/>
      <c r="AI194" s="28">
        <v>3.1342E8</v>
      </c>
      <c r="AJ194" s="9" t="s">
        <v>1584</v>
      </c>
      <c r="AK194" s="59">
        <v>129910.0</v>
      </c>
    </row>
    <row r="195">
      <c r="A195" s="28">
        <v>1.60003553E8</v>
      </c>
      <c r="B195" s="9" t="s">
        <v>374</v>
      </c>
      <c r="C195" s="33">
        <v>1.0</v>
      </c>
      <c r="D195" s="14">
        <v>71445.0</v>
      </c>
      <c r="E195" s="82" t="s">
        <v>35</v>
      </c>
      <c r="F195" s="33">
        <v>5.0</v>
      </c>
      <c r="G195" s="83">
        <f t="shared" si="1"/>
        <v>0.035</v>
      </c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28">
        <v>6.66171776E8</v>
      </c>
      <c r="AD195" s="9" t="s">
        <v>1508</v>
      </c>
      <c r="AE195" s="49">
        <v>43498.0</v>
      </c>
      <c r="AF195" s="79">
        <f t="shared" si="2"/>
        <v>4</v>
      </c>
      <c r="AG195" s="79"/>
      <c r="AH195" s="79"/>
      <c r="AI195" s="28">
        <v>3.14001332E8</v>
      </c>
      <c r="AJ195" s="9" t="s">
        <v>1588</v>
      </c>
      <c r="AK195" s="59">
        <v>66180.0</v>
      </c>
    </row>
    <row r="196">
      <c r="A196" s="28">
        <v>7.2335E8</v>
      </c>
      <c r="B196" s="9" t="s">
        <v>927</v>
      </c>
      <c r="C196" s="33">
        <v>4.0</v>
      </c>
      <c r="D196" s="14">
        <v>57624.0</v>
      </c>
      <c r="E196" s="82" t="s">
        <v>16</v>
      </c>
      <c r="F196" s="33">
        <v>1.0</v>
      </c>
      <c r="G196" s="83">
        <f t="shared" si="1"/>
        <v>0.03</v>
      </c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28">
        <v>3.47009826E8</v>
      </c>
      <c r="AD196" s="9" t="s">
        <v>1657</v>
      </c>
      <c r="AE196" s="49">
        <v>42702.0</v>
      </c>
      <c r="AF196" s="79">
        <f t="shared" si="2"/>
        <v>7</v>
      </c>
      <c r="AG196" s="79"/>
      <c r="AH196" s="79"/>
      <c r="AI196" s="28">
        <v>3.15001263E8</v>
      </c>
      <c r="AJ196" s="9" t="s">
        <v>1592</v>
      </c>
      <c r="AK196" s="59">
        <v>68969.0</v>
      </c>
    </row>
    <row r="197">
      <c r="A197" s="28">
        <v>9.41006234E8</v>
      </c>
      <c r="B197" s="9" t="s">
        <v>1079</v>
      </c>
      <c r="C197" s="33">
        <v>4.0</v>
      </c>
      <c r="D197" s="14">
        <v>118087.0</v>
      </c>
      <c r="E197" s="82" t="s">
        <v>27</v>
      </c>
      <c r="F197" s="33">
        <v>3.0</v>
      </c>
      <c r="G197" s="83">
        <f t="shared" si="1"/>
        <v>0.06</v>
      </c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28">
        <v>1.6976E8</v>
      </c>
      <c r="AD197" s="9" t="s">
        <v>229</v>
      </c>
      <c r="AE197" s="49">
        <v>37764.0</v>
      </c>
      <c r="AF197" s="79">
        <f t="shared" si="2"/>
        <v>20</v>
      </c>
      <c r="AG197" s="79"/>
      <c r="AH197" s="79"/>
      <c r="AI197" s="28">
        <v>3.16007805E8</v>
      </c>
      <c r="AJ197" s="9" t="s">
        <v>1601</v>
      </c>
      <c r="AK197" s="59">
        <v>89971.0</v>
      </c>
    </row>
    <row r="198">
      <c r="A198" s="28">
        <v>6.66172102E8</v>
      </c>
      <c r="B198" s="9" t="s">
        <v>228</v>
      </c>
      <c r="C198" s="33">
        <v>4.0</v>
      </c>
      <c r="D198" s="14">
        <v>46256.0</v>
      </c>
      <c r="E198" s="82" t="s">
        <v>12</v>
      </c>
      <c r="F198" s="33">
        <v>2.0</v>
      </c>
      <c r="G198" s="83">
        <f t="shared" si="1"/>
        <v>0.025</v>
      </c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28">
        <v>2.68009799E8</v>
      </c>
      <c r="AD198" s="9" t="s">
        <v>1658</v>
      </c>
      <c r="AE198" s="49">
        <v>40690.0</v>
      </c>
      <c r="AF198" s="79">
        <f t="shared" si="2"/>
        <v>12</v>
      </c>
      <c r="AG198" s="79"/>
      <c r="AH198" s="79"/>
      <c r="AI198" s="28">
        <v>3.1689E8</v>
      </c>
      <c r="AJ198" s="9" t="s">
        <v>1601</v>
      </c>
      <c r="AK198" s="59">
        <v>73819.0</v>
      </c>
    </row>
    <row r="199">
      <c r="A199" s="28">
        <v>6.41007808E8</v>
      </c>
      <c r="B199" s="9" t="s">
        <v>919</v>
      </c>
      <c r="C199" s="33">
        <v>5.0</v>
      </c>
      <c r="D199" s="14">
        <v>43152.0</v>
      </c>
      <c r="E199" s="82" t="s">
        <v>35</v>
      </c>
      <c r="F199" s="33">
        <v>6.0</v>
      </c>
      <c r="G199" s="83">
        <f t="shared" si="1"/>
        <v>0.02</v>
      </c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28">
        <v>6.24008324E8</v>
      </c>
      <c r="AD199" s="9" t="s">
        <v>1275</v>
      </c>
      <c r="AE199" s="49">
        <v>37670.0</v>
      </c>
      <c r="AF199" s="79">
        <f t="shared" si="2"/>
        <v>20</v>
      </c>
      <c r="AG199" s="79"/>
      <c r="AH199" s="79"/>
      <c r="AI199" s="28">
        <v>3.1727E8</v>
      </c>
      <c r="AJ199" s="9" t="s">
        <v>1613</v>
      </c>
      <c r="AK199" s="59">
        <v>97209.0</v>
      </c>
    </row>
    <row r="200">
      <c r="A200" s="28">
        <v>4.9049E8</v>
      </c>
      <c r="B200" s="9" t="s">
        <v>1331</v>
      </c>
      <c r="C200" s="33">
        <v>4.0</v>
      </c>
      <c r="D200" s="14">
        <v>79572.0</v>
      </c>
      <c r="E200" s="82" t="s">
        <v>16</v>
      </c>
      <c r="F200" s="33">
        <v>1.0</v>
      </c>
      <c r="G200" s="83">
        <f t="shared" si="1"/>
        <v>0.04</v>
      </c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28">
        <v>4.9672E8</v>
      </c>
      <c r="AD200" s="9" t="s">
        <v>974</v>
      </c>
      <c r="AE200" s="49">
        <v>39951.0</v>
      </c>
      <c r="AF200" s="79">
        <f t="shared" si="2"/>
        <v>14</v>
      </c>
      <c r="AG200" s="79"/>
      <c r="AH200" s="79"/>
      <c r="AI200" s="28">
        <v>3.1732E8</v>
      </c>
      <c r="AJ200" s="9" t="s">
        <v>1592</v>
      </c>
      <c r="AK200" s="59">
        <v>80005.0</v>
      </c>
    </row>
    <row r="201">
      <c r="A201" s="28">
        <v>2.8367E8</v>
      </c>
      <c r="B201" s="9" t="s">
        <v>1196</v>
      </c>
      <c r="C201" s="33">
        <v>5.0</v>
      </c>
      <c r="D201" s="14">
        <v>119381.0</v>
      </c>
      <c r="E201" s="82" t="s">
        <v>31</v>
      </c>
      <c r="F201" s="33">
        <v>0.0</v>
      </c>
      <c r="G201" s="83">
        <f t="shared" si="1"/>
        <v>0.06</v>
      </c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28">
        <v>1.77008193E8</v>
      </c>
      <c r="AD201" s="9" t="s">
        <v>1291</v>
      </c>
      <c r="AE201" s="49">
        <v>39559.0</v>
      </c>
      <c r="AF201" s="79">
        <f t="shared" si="2"/>
        <v>15</v>
      </c>
      <c r="AG201" s="79"/>
      <c r="AH201" s="79"/>
      <c r="AI201" s="28">
        <v>3.177E8</v>
      </c>
      <c r="AJ201" s="9" t="s">
        <v>1588</v>
      </c>
      <c r="AK201" s="59">
        <v>115782.0</v>
      </c>
    </row>
    <row r="202">
      <c r="A202" s="28">
        <v>2.1619E8</v>
      </c>
      <c r="B202" s="9" t="s">
        <v>1118</v>
      </c>
      <c r="C202" s="33">
        <v>4.0</v>
      </c>
      <c r="D202" s="14">
        <v>77764.0</v>
      </c>
      <c r="E202" s="82" t="s">
        <v>36</v>
      </c>
      <c r="F202" s="33">
        <v>5.0</v>
      </c>
      <c r="G202" s="83">
        <f t="shared" si="1"/>
        <v>0.04</v>
      </c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28">
        <v>1.7131E8</v>
      </c>
      <c r="AD202" s="9" t="s">
        <v>1541</v>
      </c>
      <c r="AE202" s="49">
        <v>43077.0</v>
      </c>
      <c r="AF202" s="79">
        <f t="shared" si="2"/>
        <v>6</v>
      </c>
      <c r="AG202" s="79"/>
      <c r="AH202" s="79"/>
      <c r="AI202" s="28">
        <v>3.1814E8</v>
      </c>
      <c r="AJ202" s="9" t="s">
        <v>1584</v>
      </c>
      <c r="AK202" s="59">
        <v>49568.0</v>
      </c>
    </row>
    <row r="203">
      <c r="A203" s="28">
        <v>4.11005913E8</v>
      </c>
      <c r="B203" s="9" t="s">
        <v>1225</v>
      </c>
      <c r="C203" s="33">
        <v>4.0</v>
      </c>
      <c r="D203" s="14">
        <v>116158.0</v>
      </c>
      <c r="E203" s="82" t="s">
        <v>35</v>
      </c>
      <c r="F203" s="33">
        <v>2.0</v>
      </c>
      <c r="G203" s="83">
        <f t="shared" si="1"/>
        <v>0.06</v>
      </c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28">
        <v>6.66308884E8</v>
      </c>
      <c r="AD203" s="9" t="s">
        <v>230</v>
      </c>
      <c r="AE203" s="49">
        <v>39819.0</v>
      </c>
      <c r="AF203" s="79">
        <f t="shared" si="2"/>
        <v>14</v>
      </c>
      <c r="AG203" s="79"/>
      <c r="AH203" s="79"/>
      <c r="AI203" s="28">
        <v>3.2094E8</v>
      </c>
      <c r="AJ203" s="9" t="s">
        <v>1600</v>
      </c>
      <c r="AK203" s="59">
        <v>57139.0</v>
      </c>
    </row>
    <row r="204">
      <c r="A204" s="28">
        <v>2.96004327E8</v>
      </c>
      <c r="B204" s="9" t="s">
        <v>1182</v>
      </c>
      <c r="C204" s="33">
        <v>3.0</v>
      </c>
      <c r="D204" s="14">
        <v>85348.0</v>
      </c>
      <c r="E204" s="82" t="s">
        <v>16</v>
      </c>
      <c r="F204" s="33">
        <v>3.0</v>
      </c>
      <c r="G204" s="83">
        <f t="shared" si="1"/>
        <v>0.045</v>
      </c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28">
        <v>6.66563568E8</v>
      </c>
      <c r="AD204" s="9" t="s">
        <v>1528</v>
      </c>
      <c r="AE204" s="49">
        <v>39063.0</v>
      </c>
      <c r="AF204" s="79">
        <f t="shared" si="2"/>
        <v>17</v>
      </c>
      <c r="AG204" s="79"/>
      <c r="AH204" s="79"/>
      <c r="AI204" s="28">
        <v>3.21003418E8</v>
      </c>
      <c r="AJ204" s="9" t="s">
        <v>1607</v>
      </c>
      <c r="AK204" s="59">
        <v>140304.0</v>
      </c>
    </row>
    <row r="205">
      <c r="A205" s="28">
        <v>7.93001452E8</v>
      </c>
      <c r="B205" s="9" t="s">
        <v>1308</v>
      </c>
      <c r="C205" s="33">
        <v>5.0</v>
      </c>
      <c r="D205" s="14">
        <v>98150.0</v>
      </c>
      <c r="E205" s="82" t="s">
        <v>16</v>
      </c>
      <c r="F205" s="33">
        <v>6.0</v>
      </c>
      <c r="G205" s="83">
        <f t="shared" si="1"/>
        <v>0.05</v>
      </c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28">
        <v>2.31001151E8</v>
      </c>
      <c r="AD205" s="9" t="s">
        <v>1659</v>
      </c>
      <c r="AE205" s="49">
        <v>40733.0</v>
      </c>
      <c r="AF205" s="79">
        <f t="shared" si="2"/>
        <v>12</v>
      </c>
      <c r="AG205" s="79"/>
      <c r="AH205" s="79"/>
      <c r="AI205" s="28">
        <v>3.21007544E8</v>
      </c>
      <c r="AJ205" s="9" t="s">
        <v>1592</v>
      </c>
      <c r="AK205" s="59">
        <v>102330.0</v>
      </c>
    </row>
    <row r="206">
      <c r="A206" s="28">
        <v>1.6767E8</v>
      </c>
      <c r="B206" s="9" t="s">
        <v>209</v>
      </c>
      <c r="C206" s="33">
        <v>2.0</v>
      </c>
      <c r="D206" s="14">
        <v>85604.0</v>
      </c>
      <c r="E206" s="82" t="s">
        <v>20</v>
      </c>
      <c r="F206" s="33">
        <v>3.0</v>
      </c>
      <c r="G206" s="83">
        <f t="shared" si="1"/>
        <v>0.045</v>
      </c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28">
        <v>4.328E8</v>
      </c>
      <c r="AD206" s="9" t="s">
        <v>1529</v>
      </c>
      <c r="AE206" s="49">
        <v>37421.0</v>
      </c>
      <c r="AF206" s="79">
        <f t="shared" si="2"/>
        <v>21</v>
      </c>
      <c r="AG206" s="79"/>
      <c r="AH206" s="79"/>
      <c r="AI206" s="28">
        <v>3.23002808E8</v>
      </c>
      <c r="AJ206" s="9" t="s">
        <v>1600</v>
      </c>
      <c r="AK206" s="59">
        <v>119474.0</v>
      </c>
    </row>
    <row r="207">
      <c r="A207" s="28">
        <v>8.4400792E8</v>
      </c>
      <c r="B207" s="9" t="s">
        <v>1130</v>
      </c>
      <c r="C207" s="33">
        <v>2.0</v>
      </c>
      <c r="D207" s="14">
        <v>44072.0</v>
      </c>
      <c r="E207" s="82" t="s">
        <v>16</v>
      </c>
      <c r="F207" s="33">
        <v>7.0</v>
      </c>
      <c r="G207" s="83">
        <f t="shared" si="1"/>
        <v>0.02</v>
      </c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28">
        <v>8.51006207E8</v>
      </c>
      <c r="AD207" s="9" t="s">
        <v>231</v>
      </c>
      <c r="AE207" s="49">
        <v>36716.0</v>
      </c>
      <c r="AF207" s="79">
        <f t="shared" si="2"/>
        <v>23</v>
      </c>
      <c r="AG207" s="79"/>
      <c r="AH207" s="79"/>
      <c r="AI207" s="28">
        <v>3.23003557E8</v>
      </c>
      <c r="AJ207" s="9" t="s">
        <v>1607</v>
      </c>
      <c r="AK207" s="59">
        <v>46053.0</v>
      </c>
    </row>
    <row r="208">
      <c r="A208" s="28">
        <v>7.18009132E8</v>
      </c>
      <c r="B208" s="9" t="s">
        <v>203</v>
      </c>
      <c r="C208" s="33">
        <v>2.0</v>
      </c>
      <c r="D208" s="14">
        <v>49935.0</v>
      </c>
      <c r="E208" s="82" t="s">
        <v>12</v>
      </c>
      <c r="F208" s="33">
        <v>3.0</v>
      </c>
      <c r="G208" s="83">
        <f t="shared" si="1"/>
        <v>0.025</v>
      </c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28">
        <v>1.3536E8</v>
      </c>
      <c r="AD208" s="9" t="s">
        <v>1660</v>
      </c>
      <c r="AE208" s="49">
        <v>42459.0</v>
      </c>
      <c r="AF208" s="79">
        <f t="shared" si="2"/>
        <v>7</v>
      </c>
      <c r="AG208" s="79"/>
      <c r="AH208" s="79"/>
      <c r="AI208" s="28">
        <v>3.23007403E8</v>
      </c>
      <c r="AJ208" s="9" t="s">
        <v>1619</v>
      </c>
      <c r="AK208" s="59">
        <v>48945.0</v>
      </c>
    </row>
    <row r="209">
      <c r="A209" s="28">
        <v>6.829E8</v>
      </c>
      <c r="B209" s="9" t="s">
        <v>1098</v>
      </c>
      <c r="C209" s="33">
        <v>4.0</v>
      </c>
      <c r="D209" s="14">
        <v>59161.0</v>
      </c>
      <c r="E209" s="82" t="s">
        <v>31</v>
      </c>
      <c r="F209" s="33">
        <v>5.0</v>
      </c>
      <c r="G209" s="83">
        <f t="shared" si="1"/>
        <v>0.03</v>
      </c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28">
        <v>5.7375E8</v>
      </c>
      <c r="AD209" s="9" t="s">
        <v>1438</v>
      </c>
      <c r="AE209" s="49">
        <v>43030.0</v>
      </c>
      <c r="AF209" s="79">
        <f t="shared" si="2"/>
        <v>6</v>
      </c>
      <c r="AG209" s="79"/>
      <c r="AH209" s="79"/>
      <c r="AI209" s="28">
        <v>3.25005784E8</v>
      </c>
      <c r="AJ209" s="9" t="s">
        <v>1600</v>
      </c>
      <c r="AK209" s="59">
        <v>49239.0</v>
      </c>
    </row>
    <row r="210">
      <c r="A210" s="28">
        <v>6.66419911E8</v>
      </c>
      <c r="B210" s="9" t="s">
        <v>330</v>
      </c>
      <c r="C210" s="33">
        <v>4.0</v>
      </c>
      <c r="D210" s="14">
        <v>49138.0</v>
      </c>
      <c r="E210" s="82" t="s">
        <v>27</v>
      </c>
      <c r="F210" s="33">
        <v>0.0</v>
      </c>
      <c r="G210" s="83">
        <f t="shared" si="1"/>
        <v>0.025</v>
      </c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28">
        <v>6.08006244E8</v>
      </c>
      <c r="AD210" s="9" t="s">
        <v>1352</v>
      </c>
      <c r="AE210" s="49">
        <v>36548.0</v>
      </c>
      <c r="AF210" s="79">
        <f t="shared" si="2"/>
        <v>23</v>
      </c>
      <c r="AG210" s="79"/>
      <c r="AH210" s="79"/>
      <c r="AI210" s="28">
        <v>3.27006779E8</v>
      </c>
      <c r="AJ210" s="9" t="s">
        <v>1584</v>
      </c>
      <c r="AK210" s="59">
        <v>150106.0</v>
      </c>
    </row>
    <row r="211">
      <c r="A211" s="28">
        <v>6.00004962E8</v>
      </c>
      <c r="B211" s="9" t="s">
        <v>244</v>
      </c>
      <c r="C211" s="33">
        <v>2.0</v>
      </c>
      <c r="D211" s="14">
        <v>110203.0</v>
      </c>
      <c r="E211" s="82" t="s">
        <v>27</v>
      </c>
      <c r="F211" s="33">
        <v>4.0</v>
      </c>
      <c r="G211" s="83">
        <f t="shared" si="1"/>
        <v>0.055</v>
      </c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28">
        <v>1.65006602E8</v>
      </c>
      <c r="AD211" s="9" t="s">
        <v>1530</v>
      </c>
      <c r="AE211" s="49">
        <v>41888.0</v>
      </c>
      <c r="AF211" s="79">
        <f t="shared" si="2"/>
        <v>9</v>
      </c>
      <c r="AG211" s="79"/>
      <c r="AH211" s="79"/>
      <c r="AI211" s="28">
        <v>3.27007487E8</v>
      </c>
      <c r="AJ211" s="9" t="s">
        <v>1586</v>
      </c>
      <c r="AK211" s="59">
        <v>46272.0</v>
      </c>
    </row>
    <row r="212">
      <c r="A212" s="28">
        <v>1.3255E8</v>
      </c>
      <c r="B212" s="9" t="s">
        <v>1001</v>
      </c>
      <c r="C212" s="33">
        <v>3.0</v>
      </c>
      <c r="D212" s="14">
        <v>74224.0</v>
      </c>
      <c r="E212" s="82" t="s">
        <v>36</v>
      </c>
      <c r="F212" s="33">
        <v>0.0</v>
      </c>
      <c r="G212" s="83">
        <f t="shared" si="1"/>
        <v>0.035</v>
      </c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28">
        <v>3.2872E8</v>
      </c>
      <c r="AD212" s="9" t="s">
        <v>232</v>
      </c>
      <c r="AE212" s="49">
        <v>38413.0</v>
      </c>
      <c r="AF212" s="79">
        <f t="shared" si="2"/>
        <v>18</v>
      </c>
      <c r="AG212" s="79"/>
      <c r="AH212" s="79"/>
      <c r="AI212" s="28">
        <v>3.2872E8</v>
      </c>
      <c r="AJ212" s="9" t="s">
        <v>1584</v>
      </c>
      <c r="AK212" s="59">
        <v>50294.0</v>
      </c>
    </row>
    <row r="213">
      <c r="A213" s="28">
        <v>8.0994E8</v>
      </c>
      <c r="B213" s="9" t="s">
        <v>1384</v>
      </c>
      <c r="C213" s="33">
        <v>1.0</v>
      </c>
      <c r="D213" s="14">
        <v>91698.0</v>
      </c>
      <c r="E213" s="82" t="s">
        <v>27</v>
      </c>
      <c r="F213" s="33">
        <v>2.0</v>
      </c>
      <c r="G213" s="83">
        <f t="shared" si="1"/>
        <v>0.045</v>
      </c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28">
        <v>5.5927E8</v>
      </c>
      <c r="AD213" s="9" t="s">
        <v>1661</v>
      </c>
      <c r="AE213" s="49">
        <v>42720.0</v>
      </c>
      <c r="AF213" s="79">
        <f t="shared" si="2"/>
        <v>7</v>
      </c>
      <c r="AG213" s="79"/>
      <c r="AH213" s="79"/>
      <c r="AI213" s="28">
        <v>3.2924E8</v>
      </c>
      <c r="AJ213" s="9" t="s">
        <v>1607</v>
      </c>
      <c r="AK213" s="59">
        <v>83293.0</v>
      </c>
    </row>
    <row r="214">
      <c r="A214" s="28">
        <v>6.03007115E8</v>
      </c>
      <c r="B214" s="9" t="s">
        <v>1135</v>
      </c>
      <c r="C214" s="33">
        <v>5.0</v>
      </c>
      <c r="D214" s="14">
        <v>75799.0</v>
      </c>
      <c r="E214" s="82" t="s">
        <v>16</v>
      </c>
      <c r="F214" s="33">
        <v>6.0</v>
      </c>
      <c r="G214" s="83">
        <f t="shared" si="1"/>
        <v>0.04</v>
      </c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28">
        <v>5.8762E8</v>
      </c>
      <c r="AD214" s="9" t="s">
        <v>1148</v>
      </c>
      <c r="AE214" s="49">
        <v>39594.0</v>
      </c>
      <c r="AF214" s="79">
        <f t="shared" si="2"/>
        <v>15</v>
      </c>
      <c r="AG214" s="79"/>
      <c r="AH214" s="79"/>
      <c r="AI214" s="28">
        <v>3.3181E8</v>
      </c>
      <c r="AJ214" s="9" t="s">
        <v>1600</v>
      </c>
      <c r="AK214" s="59">
        <v>101907.0</v>
      </c>
    </row>
    <row r="215">
      <c r="A215" s="28">
        <v>9.7400612E8</v>
      </c>
      <c r="B215" s="9" t="s">
        <v>183</v>
      </c>
      <c r="C215" s="33">
        <v>2.0</v>
      </c>
      <c r="D215" s="14">
        <v>99925.0</v>
      </c>
      <c r="E215" s="82" t="s">
        <v>27</v>
      </c>
      <c r="F215" s="33">
        <v>6.0</v>
      </c>
      <c r="G215" s="83">
        <f t="shared" si="1"/>
        <v>0.05</v>
      </c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28">
        <v>6.66237023E8</v>
      </c>
      <c r="AD215" s="9" t="s">
        <v>1233</v>
      </c>
      <c r="AE215" s="49">
        <v>37879.0</v>
      </c>
      <c r="AF215" s="79">
        <f t="shared" si="2"/>
        <v>20</v>
      </c>
      <c r="AG215" s="79"/>
      <c r="AH215" s="79"/>
      <c r="AI215" s="28">
        <v>3.3278E8</v>
      </c>
      <c r="AJ215" s="9" t="s">
        <v>1594</v>
      </c>
      <c r="AK215" s="59">
        <v>91971.0</v>
      </c>
    </row>
    <row r="216">
      <c r="A216" s="28">
        <v>6.66304889E8</v>
      </c>
      <c r="B216" s="9" t="s">
        <v>941</v>
      </c>
      <c r="C216" s="33">
        <v>2.0</v>
      </c>
      <c r="D216" s="14">
        <v>108582.0</v>
      </c>
      <c r="E216" s="82" t="s">
        <v>31</v>
      </c>
      <c r="F216" s="33">
        <v>2.0</v>
      </c>
      <c r="G216" s="83">
        <f t="shared" si="1"/>
        <v>0.055</v>
      </c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28">
        <v>2.2934E8</v>
      </c>
      <c r="AD216" s="9" t="s">
        <v>1243</v>
      </c>
      <c r="AE216" s="49">
        <v>40550.0</v>
      </c>
      <c r="AF216" s="79">
        <f t="shared" si="2"/>
        <v>12</v>
      </c>
      <c r="AG216" s="79"/>
      <c r="AH216" s="79"/>
      <c r="AI216" s="28">
        <v>3.35002545E8</v>
      </c>
      <c r="AJ216" s="9" t="s">
        <v>1588</v>
      </c>
      <c r="AK216" s="59">
        <v>39244.0</v>
      </c>
    </row>
    <row r="217">
      <c r="A217" s="28">
        <v>6.8746E8</v>
      </c>
      <c r="B217" s="9" t="s">
        <v>1236</v>
      </c>
      <c r="C217" s="33">
        <v>3.0</v>
      </c>
      <c r="D217" s="14">
        <v>45498.0</v>
      </c>
      <c r="E217" s="82" t="s">
        <v>31</v>
      </c>
      <c r="F217" s="33">
        <v>6.0</v>
      </c>
      <c r="G217" s="83">
        <f t="shared" si="1"/>
        <v>0.025</v>
      </c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28">
        <v>8.70006602E8</v>
      </c>
      <c r="AD217" s="9" t="s">
        <v>1014</v>
      </c>
      <c r="AE217" s="49">
        <v>41198.0</v>
      </c>
      <c r="AF217" s="79">
        <f t="shared" si="2"/>
        <v>11</v>
      </c>
      <c r="AG217" s="79"/>
      <c r="AH217" s="79"/>
      <c r="AI217" s="28">
        <v>3.35009361E8</v>
      </c>
      <c r="AJ217" s="9" t="s">
        <v>1600</v>
      </c>
      <c r="AK217" s="59">
        <v>131347.0</v>
      </c>
    </row>
    <row r="218">
      <c r="A218" s="28">
        <v>1.35001851E8</v>
      </c>
      <c r="B218" s="9" t="s">
        <v>923</v>
      </c>
      <c r="C218" s="33">
        <v>5.0</v>
      </c>
      <c r="D218" s="14">
        <v>55683.0</v>
      </c>
      <c r="E218" s="82" t="s">
        <v>36</v>
      </c>
      <c r="F218" s="33">
        <v>3.0</v>
      </c>
      <c r="G218" s="83">
        <f t="shared" si="1"/>
        <v>0.03</v>
      </c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28">
        <v>7.0999E8</v>
      </c>
      <c r="AD218" s="9" t="s">
        <v>1362</v>
      </c>
      <c r="AE218" s="49">
        <v>37740.0</v>
      </c>
      <c r="AF218" s="79">
        <f t="shared" si="2"/>
        <v>20</v>
      </c>
      <c r="AG218" s="79"/>
      <c r="AH218" s="79"/>
      <c r="AI218" s="28">
        <v>3.3781E8</v>
      </c>
      <c r="AJ218" s="9" t="s">
        <v>1600</v>
      </c>
      <c r="AK218" s="59">
        <v>91664.0</v>
      </c>
    </row>
    <row r="219">
      <c r="A219" s="28">
        <v>3.7565E8</v>
      </c>
      <c r="B219" s="9" t="s">
        <v>1335</v>
      </c>
      <c r="C219" s="33">
        <v>2.0</v>
      </c>
      <c r="D219" s="14">
        <v>63745.0</v>
      </c>
      <c r="E219" s="82" t="s">
        <v>20</v>
      </c>
      <c r="F219" s="33">
        <v>4.0</v>
      </c>
      <c r="G219" s="83">
        <f t="shared" si="1"/>
        <v>0.03</v>
      </c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28">
        <v>6.8711E8</v>
      </c>
      <c r="AD219" s="9" t="s">
        <v>1662</v>
      </c>
      <c r="AE219" s="49">
        <v>41637.0</v>
      </c>
      <c r="AF219" s="79">
        <f t="shared" si="2"/>
        <v>10</v>
      </c>
      <c r="AG219" s="79"/>
      <c r="AH219" s="79"/>
      <c r="AI219" s="28">
        <v>3.38009875E8</v>
      </c>
      <c r="AJ219" s="9" t="s">
        <v>1613</v>
      </c>
      <c r="AK219" s="59">
        <v>28202.0</v>
      </c>
    </row>
    <row r="220">
      <c r="A220" s="28">
        <v>6.66262646E8</v>
      </c>
      <c r="B220" s="9" t="s">
        <v>364</v>
      </c>
      <c r="C220" s="33">
        <v>3.0</v>
      </c>
      <c r="D220" s="14">
        <v>77739.0</v>
      </c>
      <c r="E220" s="82" t="s">
        <v>16</v>
      </c>
      <c r="F220" s="33">
        <v>0.0</v>
      </c>
      <c r="G220" s="83">
        <f t="shared" si="1"/>
        <v>0.04</v>
      </c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28">
        <v>6.6616702E8</v>
      </c>
      <c r="AD220" s="9" t="s">
        <v>1151</v>
      </c>
      <c r="AE220" s="49">
        <v>40305.0</v>
      </c>
      <c r="AF220" s="79">
        <f t="shared" si="2"/>
        <v>13</v>
      </c>
      <c r="AG220" s="79"/>
      <c r="AH220" s="79"/>
      <c r="AI220" s="28">
        <v>3.4065E8</v>
      </c>
      <c r="AJ220" s="9" t="s">
        <v>1588</v>
      </c>
      <c r="AK220" s="59">
        <v>51488.0</v>
      </c>
    </row>
    <row r="221">
      <c r="A221" s="28">
        <v>5.05002396E8</v>
      </c>
      <c r="B221" s="9" t="s">
        <v>1261</v>
      </c>
      <c r="C221" s="33">
        <v>2.0</v>
      </c>
      <c r="D221" s="14">
        <v>55397.0</v>
      </c>
      <c r="E221" s="82" t="s">
        <v>20</v>
      </c>
      <c r="F221" s="33">
        <v>3.0</v>
      </c>
      <c r="G221" s="83">
        <f t="shared" si="1"/>
        <v>0.03</v>
      </c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28">
        <v>8.0047E8</v>
      </c>
      <c r="AD221" s="9" t="s">
        <v>927</v>
      </c>
      <c r="AE221" s="49">
        <v>43613.0</v>
      </c>
      <c r="AF221" s="79">
        <f t="shared" si="2"/>
        <v>4</v>
      </c>
      <c r="AG221" s="79"/>
      <c r="AH221" s="79"/>
      <c r="AI221" s="28">
        <v>3.42006006E8</v>
      </c>
      <c r="AJ221" s="9" t="s">
        <v>1600</v>
      </c>
      <c r="AK221" s="59">
        <v>55492.0</v>
      </c>
    </row>
    <row r="222">
      <c r="A222" s="28">
        <v>6.66674995E8</v>
      </c>
      <c r="B222" s="9" t="s">
        <v>909</v>
      </c>
      <c r="C222" s="33">
        <v>4.0</v>
      </c>
      <c r="D222" s="14">
        <v>43656.0</v>
      </c>
      <c r="E222" s="82" t="s">
        <v>35</v>
      </c>
      <c r="F222" s="33">
        <v>3.0</v>
      </c>
      <c r="G222" s="83">
        <f t="shared" si="1"/>
        <v>0.02</v>
      </c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28">
        <v>2.535E8</v>
      </c>
      <c r="AD222" s="9" t="s">
        <v>1663</v>
      </c>
      <c r="AE222" s="49">
        <v>39751.0</v>
      </c>
      <c r="AF222" s="79">
        <f t="shared" si="2"/>
        <v>15</v>
      </c>
      <c r="AG222" s="79"/>
      <c r="AH222" s="79"/>
      <c r="AI222" s="28">
        <v>3.44007179E8</v>
      </c>
      <c r="AJ222" s="9" t="s">
        <v>1664</v>
      </c>
      <c r="AK222" s="59">
        <v>49308.0</v>
      </c>
    </row>
    <row r="223">
      <c r="A223" s="28">
        <v>6.00007694E8</v>
      </c>
      <c r="B223" s="9" t="s">
        <v>250</v>
      </c>
      <c r="C223" s="33">
        <v>1.0</v>
      </c>
      <c r="D223" s="14">
        <v>80066.0</v>
      </c>
      <c r="E223" s="82" t="s">
        <v>31</v>
      </c>
      <c r="F223" s="33">
        <v>2.0</v>
      </c>
      <c r="G223" s="83">
        <f t="shared" si="1"/>
        <v>0.04</v>
      </c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28">
        <v>6.66384846E8</v>
      </c>
      <c r="AD223" s="9" t="s">
        <v>1047</v>
      </c>
      <c r="AE223" s="49">
        <v>39332.0</v>
      </c>
      <c r="AF223" s="79">
        <f t="shared" si="2"/>
        <v>16</v>
      </c>
      <c r="AG223" s="79"/>
      <c r="AH223" s="79"/>
      <c r="AI223" s="28">
        <v>3.45005489E8</v>
      </c>
      <c r="AJ223" s="9" t="s">
        <v>1585</v>
      </c>
      <c r="AK223" s="59">
        <v>101873.0</v>
      </c>
    </row>
    <row r="224">
      <c r="A224" s="28">
        <v>3.8441E8</v>
      </c>
      <c r="B224" s="9" t="s">
        <v>254</v>
      </c>
      <c r="C224" s="33">
        <v>1.0</v>
      </c>
      <c r="D224" s="14">
        <v>54894.0</v>
      </c>
      <c r="E224" s="82" t="s">
        <v>20</v>
      </c>
      <c r="F224" s="33">
        <v>1.0</v>
      </c>
      <c r="G224" s="83">
        <f t="shared" si="1"/>
        <v>0.025</v>
      </c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28">
        <v>7.07001618E8</v>
      </c>
      <c r="AD224" s="9" t="s">
        <v>233</v>
      </c>
      <c r="AE224" s="49">
        <v>42015.0</v>
      </c>
      <c r="AF224" s="79">
        <f t="shared" si="2"/>
        <v>8</v>
      </c>
      <c r="AG224" s="79"/>
      <c r="AH224" s="79"/>
      <c r="AI224" s="28">
        <v>3.4595E8</v>
      </c>
      <c r="AJ224" s="9" t="s">
        <v>1600</v>
      </c>
      <c r="AK224" s="59">
        <v>74056.0</v>
      </c>
    </row>
    <row r="225">
      <c r="A225" s="28">
        <v>5.2467E8</v>
      </c>
      <c r="B225" s="9" t="s">
        <v>1063</v>
      </c>
      <c r="C225" s="33">
        <v>5.0</v>
      </c>
      <c r="D225" s="14">
        <v>80600.0</v>
      </c>
      <c r="E225" s="82" t="s">
        <v>35</v>
      </c>
      <c r="F225" s="33">
        <v>6.0</v>
      </c>
      <c r="G225" s="83">
        <f t="shared" si="1"/>
        <v>0.04</v>
      </c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28">
        <v>6.68007415E8</v>
      </c>
      <c r="AD225" s="9" t="s">
        <v>996</v>
      </c>
      <c r="AE225" s="49">
        <v>41985.0</v>
      </c>
      <c r="AF225" s="79">
        <f t="shared" si="2"/>
        <v>9</v>
      </c>
      <c r="AG225" s="79"/>
      <c r="AH225" s="79"/>
      <c r="AI225" s="28">
        <v>3.46004408E8</v>
      </c>
      <c r="AJ225" s="9" t="s">
        <v>1600</v>
      </c>
      <c r="AK225" s="59">
        <v>59762.0</v>
      </c>
    </row>
    <row r="226">
      <c r="A226" s="28">
        <v>6.7965E8</v>
      </c>
      <c r="B226" s="9" t="s">
        <v>1295</v>
      </c>
      <c r="C226" s="33">
        <v>4.0</v>
      </c>
      <c r="D226" s="14">
        <v>108167.0</v>
      </c>
      <c r="E226" s="82" t="s">
        <v>16</v>
      </c>
      <c r="F226" s="33">
        <v>6.0</v>
      </c>
      <c r="G226" s="83">
        <f t="shared" si="1"/>
        <v>0.055</v>
      </c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28">
        <v>6.8642E8</v>
      </c>
      <c r="AD226" s="9" t="s">
        <v>1021</v>
      </c>
      <c r="AE226" s="49">
        <v>41674.0</v>
      </c>
      <c r="AF226" s="79">
        <f t="shared" si="2"/>
        <v>9</v>
      </c>
      <c r="AG226" s="79"/>
      <c r="AH226" s="79"/>
      <c r="AI226" s="28">
        <v>3.47009826E8</v>
      </c>
      <c r="AJ226" s="9" t="s">
        <v>1588</v>
      </c>
      <c r="AK226" s="59">
        <v>107225.0</v>
      </c>
    </row>
    <row r="227">
      <c r="A227" s="28">
        <v>9.532E8</v>
      </c>
      <c r="B227" s="9" t="s">
        <v>308</v>
      </c>
      <c r="C227" s="33">
        <v>3.0</v>
      </c>
      <c r="D227" s="14">
        <v>124571.0</v>
      </c>
      <c r="E227" s="82" t="s">
        <v>20</v>
      </c>
      <c r="F227" s="33">
        <v>4.0</v>
      </c>
      <c r="G227" s="83">
        <f t="shared" si="1"/>
        <v>0.06</v>
      </c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28">
        <v>4.58002418E8</v>
      </c>
      <c r="AD227" s="9" t="s">
        <v>1178</v>
      </c>
      <c r="AE227" s="49">
        <v>43661.0</v>
      </c>
      <c r="AF227" s="79">
        <f t="shared" si="2"/>
        <v>4</v>
      </c>
      <c r="AG227" s="79"/>
      <c r="AH227" s="79"/>
      <c r="AI227" s="28">
        <v>3.488E8</v>
      </c>
      <c r="AJ227" s="9" t="s">
        <v>1585</v>
      </c>
      <c r="AK227" s="59">
        <v>59758.0</v>
      </c>
    </row>
    <row r="228">
      <c r="A228" s="28">
        <v>6.66634704E8</v>
      </c>
      <c r="B228" s="9" t="s">
        <v>915</v>
      </c>
      <c r="C228" s="33">
        <v>3.0</v>
      </c>
      <c r="D228" s="14">
        <v>60684.0</v>
      </c>
      <c r="E228" s="82" t="s">
        <v>20</v>
      </c>
      <c r="F228" s="33">
        <v>2.0</v>
      </c>
      <c r="G228" s="83">
        <f t="shared" si="1"/>
        <v>0.03</v>
      </c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28">
        <v>9.42002181E8</v>
      </c>
      <c r="AD228" s="9" t="s">
        <v>1229</v>
      </c>
      <c r="AE228" s="49">
        <v>37810.0</v>
      </c>
      <c r="AF228" s="79">
        <f t="shared" si="2"/>
        <v>20</v>
      </c>
      <c r="AG228" s="79"/>
      <c r="AH228" s="79"/>
      <c r="AI228" s="28">
        <v>3.5067E8</v>
      </c>
      <c r="AJ228" s="9" t="s">
        <v>1655</v>
      </c>
      <c r="AK228" s="59">
        <v>40040.0</v>
      </c>
    </row>
    <row r="229">
      <c r="A229" s="28">
        <v>3.9146E8</v>
      </c>
      <c r="B229" s="9" t="s">
        <v>1262</v>
      </c>
      <c r="C229" s="33">
        <v>3.0</v>
      </c>
      <c r="D229" s="14">
        <v>89796.0</v>
      </c>
      <c r="E229" s="82" t="s">
        <v>36</v>
      </c>
      <c r="F229" s="33">
        <v>1.0</v>
      </c>
      <c r="G229" s="83">
        <f t="shared" si="1"/>
        <v>0.045</v>
      </c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28">
        <v>6.66535372E8</v>
      </c>
      <c r="AD229" s="9" t="s">
        <v>234</v>
      </c>
      <c r="AE229" s="49">
        <v>43732.0</v>
      </c>
      <c r="AF229" s="79">
        <f t="shared" si="2"/>
        <v>4</v>
      </c>
      <c r="AG229" s="79"/>
      <c r="AH229" s="79"/>
      <c r="AI229" s="28">
        <v>3.5233E8</v>
      </c>
      <c r="AJ229" s="9" t="s">
        <v>1600</v>
      </c>
      <c r="AK229" s="59">
        <v>66789.0</v>
      </c>
    </row>
    <row r="230">
      <c r="A230" s="28">
        <v>6.1382E8</v>
      </c>
      <c r="B230" s="9" t="s">
        <v>1092</v>
      </c>
      <c r="C230" s="33">
        <v>2.0</v>
      </c>
      <c r="D230" s="14">
        <v>101665.0</v>
      </c>
      <c r="E230" s="82" t="s">
        <v>20</v>
      </c>
      <c r="F230" s="33">
        <v>4.0</v>
      </c>
      <c r="G230" s="83">
        <f t="shared" si="1"/>
        <v>0.05</v>
      </c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28">
        <v>1.9800857E8</v>
      </c>
      <c r="AD230" s="9" t="s">
        <v>235</v>
      </c>
      <c r="AE230" s="49">
        <v>38431.0</v>
      </c>
      <c r="AF230" s="79">
        <f t="shared" si="2"/>
        <v>18</v>
      </c>
      <c r="AG230" s="79"/>
      <c r="AH230" s="79"/>
      <c r="AI230" s="28">
        <v>3.5258E8</v>
      </c>
      <c r="AJ230" s="9" t="s">
        <v>1619</v>
      </c>
      <c r="AK230" s="59">
        <v>52353.0</v>
      </c>
    </row>
    <row r="231">
      <c r="A231" s="28">
        <v>8.8952E8</v>
      </c>
      <c r="B231" s="9" t="s">
        <v>273</v>
      </c>
      <c r="C231" s="33">
        <v>1.0</v>
      </c>
      <c r="D231" s="14">
        <v>103608.0</v>
      </c>
      <c r="E231" s="82" t="s">
        <v>36</v>
      </c>
      <c r="F231" s="33">
        <v>1.0</v>
      </c>
      <c r="G231" s="83">
        <f t="shared" si="1"/>
        <v>0.05</v>
      </c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28">
        <v>3.0279E8</v>
      </c>
      <c r="AD231" s="9" t="s">
        <v>1665</v>
      </c>
      <c r="AE231" s="49">
        <v>36595.0</v>
      </c>
      <c r="AF231" s="79">
        <f t="shared" si="2"/>
        <v>23</v>
      </c>
      <c r="AG231" s="79"/>
      <c r="AH231" s="79"/>
      <c r="AI231" s="28">
        <v>3.53009971E8</v>
      </c>
      <c r="AJ231" s="9" t="s">
        <v>1588</v>
      </c>
      <c r="AK231" s="59">
        <v>63662.0</v>
      </c>
    </row>
    <row r="232">
      <c r="A232" s="28">
        <v>6.6288E8</v>
      </c>
      <c r="B232" s="9" t="s">
        <v>1203</v>
      </c>
      <c r="C232" s="33">
        <v>1.0</v>
      </c>
      <c r="D232" s="14">
        <v>95553.0</v>
      </c>
      <c r="E232" s="82" t="s">
        <v>31</v>
      </c>
      <c r="F232" s="33">
        <v>6.0</v>
      </c>
      <c r="G232" s="83">
        <f t="shared" si="1"/>
        <v>0.05</v>
      </c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28">
        <v>4.26002165E8</v>
      </c>
      <c r="AD232" s="9" t="s">
        <v>1666</v>
      </c>
      <c r="AE232" s="49">
        <v>38265.0</v>
      </c>
      <c r="AF232" s="79">
        <f t="shared" si="2"/>
        <v>19</v>
      </c>
      <c r="AG232" s="79"/>
      <c r="AH232" s="79"/>
      <c r="AI232" s="28">
        <v>3.54005024E8</v>
      </c>
      <c r="AJ232" s="9" t="s">
        <v>1588</v>
      </c>
      <c r="AK232" s="59">
        <v>52822.0</v>
      </c>
    </row>
    <row r="233">
      <c r="A233" s="28">
        <v>6.66441198E8</v>
      </c>
      <c r="B233" s="9" t="s">
        <v>1140</v>
      </c>
      <c r="C233" s="33">
        <v>4.0</v>
      </c>
      <c r="D233" s="14">
        <v>60725.0</v>
      </c>
      <c r="E233" s="82" t="s">
        <v>31</v>
      </c>
      <c r="F233" s="33">
        <v>4.0</v>
      </c>
      <c r="G233" s="83">
        <f t="shared" si="1"/>
        <v>0.03</v>
      </c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28">
        <v>5.85007658E8</v>
      </c>
      <c r="AD233" s="9" t="s">
        <v>1175</v>
      </c>
      <c r="AE233" s="49">
        <v>37425.0</v>
      </c>
      <c r="AF233" s="79">
        <f t="shared" si="2"/>
        <v>21</v>
      </c>
      <c r="AG233" s="79"/>
      <c r="AH233" s="79"/>
      <c r="AI233" s="28">
        <v>3.55008206E8</v>
      </c>
      <c r="AJ233" s="9" t="s">
        <v>1600</v>
      </c>
      <c r="AK233" s="59">
        <v>35862.0</v>
      </c>
    </row>
    <row r="234">
      <c r="A234" s="28">
        <v>6.89009586E8</v>
      </c>
      <c r="B234" s="9" t="s">
        <v>354</v>
      </c>
      <c r="C234" s="33">
        <v>3.0</v>
      </c>
      <c r="D234" s="14">
        <v>95190.0</v>
      </c>
      <c r="E234" s="82" t="s">
        <v>35</v>
      </c>
      <c r="F234" s="33">
        <v>6.0</v>
      </c>
      <c r="G234" s="83">
        <f t="shared" si="1"/>
        <v>0.05</v>
      </c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28">
        <v>4.1462E8</v>
      </c>
      <c r="AD234" s="9" t="s">
        <v>1126</v>
      </c>
      <c r="AE234" s="49">
        <v>43399.0</v>
      </c>
      <c r="AF234" s="79">
        <f t="shared" si="2"/>
        <v>5</v>
      </c>
      <c r="AG234" s="79"/>
      <c r="AH234" s="79"/>
      <c r="AI234" s="28">
        <v>3.56001438E8</v>
      </c>
      <c r="AJ234" s="9" t="s">
        <v>1585</v>
      </c>
      <c r="AK234" s="59">
        <v>126953.0</v>
      </c>
    </row>
    <row r="235">
      <c r="A235" s="28">
        <v>1.2573E8</v>
      </c>
      <c r="B235" s="9" t="s">
        <v>1151</v>
      </c>
      <c r="C235" s="33">
        <v>1.0</v>
      </c>
      <c r="D235" s="14">
        <v>120516.0</v>
      </c>
      <c r="E235" s="82" t="s">
        <v>36</v>
      </c>
      <c r="F235" s="33">
        <v>7.0</v>
      </c>
      <c r="G235" s="83">
        <f t="shared" si="1"/>
        <v>0.06</v>
      </c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28">
        <v>6.42006678E8</v>
      </c>
      <c r="AD235" s="9" t="s">
        <v>985</v>
      </c>
      <c r="AE235" s="49">
        <v>39905.0</v>
      </c>
      <c r="AF235" s="79">
        <f t="shared" si="2"/>
        <v>14</v>
      </c>
      <c r="AG235" s="79"/>
      <c r="AH235" s="79"/>
      <c r="AI235" s="28">
        <v>3.57007263E8</v>
      </c>
      <c r="AJ235" s="9" t="s">
        <v>1600</v>
      </c>
      <c r="AK235" s="59">
        <v>76050.0</v>
      </c>
    </row>
    <row r="236">
      <c r="A236" s="28">
        <v>6.66756658E8</v>
      </c>
      <c r="B236" s="9" t="s">
        <v>1049</v>
      </c>
      <c r="C236" s="33">
        <v>1.0</v>
      </c>
      <c r="D236" s="14">
        <v>82468.0</v>
      </c>
      <c r="E236" s="82" t="s">
        <v>16</v>
      </c>
      <c r="F236" s="33">
        <v>6.0</v>
      </c>
      <c r="G236" s="83">
        <f t="shared" si="1"/>
        <v>0.04</v>
      </c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28">
        <v>6.66742829E8</v>
      </c>
      <c r="AD236" s="9" t="s">
        <v>1107</v>
      </c>
      <c r="AE236" s="49">
        <v>38137.0</v>
      </c>
      <c r="AF236" s="79">
        <f t="shared" si="2"/>
        <v>19</v>
      </c>
      <c r="AG236" s="79"/>
      <c r="AH236" s="79"/>
      <c r="AI236" s="28">
        <v>3.5767E8</v>
      </c>
      <c r="AJ236" s="9" t="s">
        <v>1655</v>
      </c>
      <c r="AK236" s="59">
        <v>120818.0</v>
      </c>
    </row>
    <row r="237">
      <c r="A237" s="28">
        <v>4.92007002E8</v>
      </c>
      <c r="B237" s="9" t="s">
        <v>1349</v>
      </c>
      <c r="C237" s="33">
        <v>1.0</v>
      </c>
      <c r="D237" s="14">
        <v>47066.0</v>
      </c>
      <c r="E237" s="82" t="s">
        <v>20</v>
      </c>
      <c r="F237" s="33">
        <v>3.0</v>
      </c>
      <c r="G237" s="83">
        <f t="shared" si="1"/>
        <v>0.025</v>
      </c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28">
        <v>4.1835E8</v>
      </c>
      <c r="AD237" s="9" t="s">
        <v>1020</v>
      </c>
      <c r="AE237" s="49">
        <v>38412.0</v>
      </c>
      <c r="AF237" s="79">
        <f t="shared" si="2"/>
        <v>18</v>
      </c>
      <c r="AG237" s="79"/>
      <c r="AH237" s="79"/>
      <c r="AI237" s="28">
        <v>3.593E8</v>
      </c>
      <c r="AJ237" s="9" t="s">
        <v>1594</v>
      </c>
      <c r="AK237" s="59">
        <v>82962.0</v>
      </c>
    </row>
    <row r="238">
      <c r="A238" s="28">
        <v>3.6839E8</v>
      </c>
      <c r="B238" s="9" t="s">
        <v>1173</v>
      </c>
      <c r="C238" s="33">
        <v>5.0</v>
      </c>
      <c r="D238" s="14">
        <v>75425.0</v>
      </c>
      <c r="E238" s="82" t="s">
        <v>16</v>
      </c>
      <c r="F238" s="33">
        <v>5.0</v>
      </c>
      <c r="G238" s="83">
        <f t="shared" si="1"/>
        <v>0.04</v>
      </c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28">
        <v>6.66684808E8</v>
      </c>
      <c r="AD238" s="9" t="s">
        <v>1667</v>
      </c>
      <c r="AE238" s="49">
        <v>37458.0</v>
      </c>
      <c r="AF238" s="79">
        <f t="shared" si="2"/>
        <v>21</v>
      </c>
      <c r="AG238" s="79"/>
      <c r="AH238" s="79"/>
      <c r="AI238" s="28">
        <v>3.5949E8</v>
      </c>
      <c r="AJ238" s="9" t="s">
        <v>1600</v>
      </c>
      <c r="AK238" s="59">
        <v>134200.0</v>
      </c>
    </row>
    <row r="239">
      <c r="A239" s="28">
        <v>9.23009256E8</v>
      </c>
      <c r="B239" s="9" t="s">
        <v>1180</v>
      </c>
      <c r="C239" s="33">
        <v>2.0</v>
      </c>
      <c r="D239" s="14">
        <v>62646.0</v>
      </c>
      <c r="E239" s="82" t="s">
        <v>20</v>
      </c>
      <c r="F239" s="33">
        <v>5.0</v>
      </c>
      <c r="G239" s="83">
        <f t="shared" si="1"/>
        <v>0.03</v>
      </c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28">
        <v>7.2045E8</v>
      </c>
      <c r="AD239" s="9" t="s">
        <v>1216</v>
      </c>
      <c r="AE239" s="49">
        <v>39180.0</v>
      </c>
      <c r="AF239" s="79">
        <f t="shared" si="2"/>
        <v>16</v>
      </c>
      <c r="AG239" s="79"/>
      <c r="AH239" s="79"/>
      <c r="AI239" s="28">
        <v>3.61006761E8</v>
      </c>
      <c r="AJ239" s="9" t="s">
        <v>1603</v>
      </c>
      <c r="AK239" s="59">
        <v>101518.0</v>
      </c>
    </row>
    <row r="240">
      <c r="A240" s="28">
        <v>4.0869E8</v>
      </c>
      <c r="B240" s="9" t="s">
        <v>339</v>
      </c>
      <c r="C240" s="33">
        <v>2.0</v>
      </c>
      <c r="D240" s="14">
        <v>102244.0</v>
      </c>
      <c r="E240" s="82" t="s">
        <v>36</v>
      </c>
      <c r="F240" s="33">
        <v>6.0</v>
      </c>
      <c r="G240" s="83">
        <f t="shared" si="1"/>
        <v>0.05</v>
      </c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28">
        <v>2.1619E8</v>
      </c>
      <c r="AD240" s="9" t="s">
        <v>965</v>
      </c>
      <c r="AE240" s="49">
        <v>37787.0</v>
      </c>
      <c r="AF240" s="79">
        <f t="shared" si="2"/>
        <v>20</v>
      </c>
      <c r="AG240" s="79"/>
      <c r="AH240" s="79"/>
      <c r="AI240" s="28">
        <v>3.62001234E8</v>
      </c>
      <c r="AJ240" s="9" t="s">
        <v>1601</v>
      </c>
      <c r="AK240" s="59">
        <v>56102.0</v>
      </c>
    </row>
    <row r="241">
      <c r="A241" s="28">
        <v>8.31005923E8</v>
      </c>
      <c r="B241" s="9" t="s">
        <v>1020</v>
      </c>
      <c r="C241" s="33">
        <v>5.0</v>
      </c>
      <c r="D241" s="14">
        <v>124999.0</v>
      </c>
      <c r="E241" s="82" t="s">
        <v>16</v>
      </c>
      <c r="F241" s="33">
        <v>0.0</v>
      </c>
      <c r="G241" s="83">
        <f t="shared" si="1"/>
        <v>0.06</v>
      </c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28">
        <v>6.66743778E8</v>
      </c>
      <c r="AD241" s="9" t="s">
        <v>1668</v>
      </c>
      <c r="AE241" s="49">
        <v>40161.0</v>
      </c>
      <c r="AF241" s="79">
        <f t="shared" si="2"/>
        <v>14</v>
      </c>
      <c r="AG241" s="79"/>
      <c r="AH241" s="79"/>
      <c r="AI241" s="28">
        <v>3.6697E8</v>
      </c>
      <c r="AJ241" s="9" t="s">
        <v>1607</v>
      </c>
      <c r="AK241" s="59">
        <v>136687.0</v>
      </c>
    </row>
    <row r="242">
      <c r="A242" s="28">
        <v>3.8681E8</v>
      </c>
      <c r="B242" s="9" t="s">
        <v>986</v>
      </c>
      <c r="C242" s="33">
        <v>3.0</v>
      </c>
      <c r="D242" s="14">
        <v>114912.0</v>
      </c>
      <c r="E242" s="82" t="s">
        <v>27</v>
      </c>
      <c r="F242" s="33">
        <v>2.0</v>
      </c>
      <c r="G242" s="83">
        <f t="shared" si="1"/>
        <v>0.055</v>
      </c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28">
        <v>6.66254879E8</v>
      </c>
      <c r="AD242" s="9" t="s">
        <v>236</v>
      </c>
      <c r="AE242" s="49">
        <v>40767.0</v>
      </c>
      <c r="AF242" s="79">
        <f t="shared" si="2"/>
        <v>12</v>
      </c>
      <c r="AG242" s="79"/>
      <c r="AH242" s="79"/>
      <c r="AI242" s="28">
        <v>3.68001384E8</v>
      </c>
      <c r="AJ242" s="9" t="s">
        <v>1600</v>
      </c>
      <c r="AK242" s="59">
        <v>63111.0</v>
      </c>
    </row>
    <row r="243">
      <c r="A243" s="28">
        <v>6.6700163E8</v>
      </c>
      <c r="B243" s="9" t="s">
        <v>975</v>
      </c>
      <c r="C243" s="33">
        <v>4.0</v>
      </c>
      <c r="D243" s="14">
        <v>51756.0</v>
      </c>
      <c r="E243" s="82" t="s">
        <v>35</v>
      </c>
      <c r="F243" s="33">
        <v>7.0</v>
      </c>
      <c r="G243" s="83">
        <f t="shared" si="1"/>
        <v>0.025</v>
      </c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28">
        <v>1.60003553E8</v>
      </c>
      <c r="AD243" s="9" t="s">
        <v>1669</v>
      </c>
      <c r="AE243" s="49">
        <v>40506.0</v>
      </c>
      <c r="AF243" s="79">
        <f t="shared" si="2"/>
        <v>13</v>
      </c>
      <c r="AG243" s="79"/>
      <c r="AH243" s="79"/>
      <c r="AI243" s="28">
        <v>3.6839E8</v>
      </c>
      <c r="AJ243" s="9" t="s">
        <v>1601</v>
      </c>
      <c r="AK243" s="59">
        <v>51579.0</v>
      </c>
    </row>
    <row r="244">
      <c r="A244" s="28">
        <v>7.2045E8</v>
      </c>
      <c r="B244" s="9" t="s">
        <v>1093</v>
      </c>
      <c r="C244" s="33">
        <v>4.0</v>
      </c>
      <c r="D244" s="14">
        <v>85667.0</v>
      </c>
      <c r="E244" s="82" t="s">
        <v>27</v>
      </c>
      <c r="F244" s="33">
        <v>0.0</v>
      </c>
      <c r="G244" s="83">
        <f t="shared" si="1"/>
        <v>0.045</v>
      </c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28">
        <v>3.75002687E8</v>
      </c>
      <c r="AD244" s="9" t="s">
        <v>1670</v>
      </c>
      <c r="AE244" s="49">
        <v>42990.0</v>
      </c>
      <c r="AF244" s="79">
        <f t="shared" si="2"/>
        <v>6</v>
      </c>
      <c r="AG244" s="79"/>
      <c r="AH244" s="79"/>
      <c r="AI244" s="28">
        <v>3.70006784E8</v>
      </c>
      <c r="AJ244" s="9" t="s">
        <v>1584</v>
      </c>
      <c r="AK244" s="59">
        <v>79278.0</v>
      </c>
    </row>
    <row r="245">
      <c r="A245" s="28">
        <v>3.56001438E8</v>
      </c>
      <c r="B245" s="9" t="s">
        <v>1167</v>
      </c>
      <c r="C245" s="33">
        <v>2.0</v>
      </c>
      <c r="D245" s="14">
        <v>76361.0</v>
      </c>
      <c r="E245" s="82" t="s">
        <v>12</v>
      </c>
      <c r="F245" s="33">
        <v>0.0</v>
      </c>
      <c r="G245" s="83">
        <f t="shared" si="1"/>
        <v>0.04</v>
      </c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28">
        <v>5.3873E8</v>
      </c>
      <c r="AD245" s="9" t="s">
        <v>1128</v>
      </c>
      <c r="AE245" s="49">
        <v>40400.0</v>
      </c>
      <c r="AF245" s="79">
        <f t="shared" si="2"/>
        <v>13</v>
      </c>
      <c r="AG245" s="79"/>
      <c r="AH245" s="79"/>
      <c r="AI245" s="28">
        <v>3.7055E8</v>
      </c>
      <c r="AJ245" s="9" t="s">
        <v>1595</v>
      </c>
      <c r="AK245" s="59">
        <v>55669.0</v>
      </c>
    </row>
    <row r="246">
      <c r="A246" s="28">
        <v>4.7636E8</v>
      </c>
      <c r="B246" s="9" t="s">
        <v>1244</v>
      </c>
      <c r="C246" s="33">
        <v>5.0</v>
      </c>
      <c r="D246" s="14">
        <v>42913.0</v>
      </c>
      <c r="E246" s="82" t="s">
        <v>35</v>
      </c>
      <c r="F246" s="33">
        <v>4.0</v>
      </c>
      <c r="G246" s="83">
        <f t="shared" si="1"/>
        <v>0.02</v>
      </c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28">
        <v>1.43009969E8</v>
      </c>
      <c r="AD246" s="9" t="s">
        <v>1467</v>
      </c>
      <c r="AE246" s="49">
        <v>39123.0</v>
      </c>
      <c r="AF246" s="79">
        <f t="shared" si="2"/>
        <v>16</v>
      </c>
      <c r="AG246" s="79"/>
      <c r="AH246" s="79"/>
      <c r="AI246" s="28">
        <v>3.71009726E8</v>
      </c>
      <c r="AJ246" s="9" t="s">
        <v>1595</v>
      </c>
      <c r="AK246" s="59">
        <v>131603.0</v>
      </c>
    </row>
    <row r="247">
      <c r="A247" s="28">
        <v>6.66602198E8</v>
      </c>
      <c r="B247" s="9" t="s">
        <v>305</v>
      </c>
      <c r="C247" s="33">
        <v>3.0</v>
      </c>
      <c r="D247" s="14">
        <v>99718.0</v>
      </c>
      <c r="E247" s="82" t="s">
        <v>20</v>
      </c>
      <c r="F247" s="33">
        <v>3.0</v>
      </c>
      <c r="G247" s="83">
        <f t="shared" si="1"/>
        <v>0.05</v>
      </c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28">
        <v>4.40006611E8</v>
      </c>
      <c r="AD247" s="9" t="s">
        <v>933</v>
      </c>
      <c r="AE247" s="49">
        <v>41700.0</v>
      </c>
      <c r="AF247" s="79">
        <f t="shared" si="2"/>
        <v>9</v>
      </c>
      <c r="AG247" s="79"/>
      <c r="AH247" s="79"/>
      <c r="AI247" s="28">
        <v>3.7200186E8</v>
      </c>
      <c r="AJ247" s="9" t="s">
        <v>1595</v>
      </c>
      <c r="AK247" s="59">
        <v>33691.0</v>
      </c>
    </row>
    <row r="248">
      <c r="A248" s="28">
        <v>2.47008414E8</v>
      </c>
      <c r="B248" s="9" t="s">
        <v>1208</v>
      </c>
      <c r="C248" s="33">
        <v>1.0</v>
      </c>
      <c r="D248" s="14">
        <v>62074.0</v>
      </c>
      <c r="E248" s="82" t="s">
        <v>35</v>
      </c>
      <c r="F248" s="33">
        <v>4.0</v>
      </c>
      <c r="G248" s="83">
        <f t="shared" si="1"/>
        <v>0.03</v>
      </c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28">
        <v>6.66602198E8</v>
      </c>
      <c r="AD248" s="9" t="s">
        <v>237</v>
      </c>
      <c r="AE248" s="49">
        <v>43019.0</v>
      </c>
      <c r="AF248" s="79">
        <f t="shared" si="2"/>
        <v>6</v>
      </c>
      <c r="AG248" s="79"/>
      <c r="AH248" s="79"/>
      <c r="AI248" s="28">
        <v>3.72002188E8</v>
      </c>
      <c r="AJ248" s="9" t="s">
        <v>1600</v>
      </c>
      <c r="AK248" s="59">
        <v>49728.0</v>
      </c>
    </row>
    <row r="249">
      <c r="A249" s="28">
        <v>6.66642974E8</v>
      </c>
      <c r="B249" s="9" t="s">
        <v>206</v>
      </c>
      <c r="C249" s="33">
        <v>5.0</v>
      </c>
      <c r="D249" s="14">
        <v>97294.0</v>
      </c>
      <c r="E249" s="82" t="s">
        <v>16</v>
      </c>
      <c r="F249" s="33">
        <v>4.0</v>
      </c>
      <c r="G249" s="83">
        <f t="shared" si="1"/>
        <v>0.05</v>
      </c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28">
        <v>6.93009152E8</v>
      </c>
      <c r="AD249" s="9" t="s">
        <v>1052</v>
      </c>
      <c r="AE249" s="49">
        <v>39231.0</v>
      </c>
      <c r="AF249" s="79">
        <f t="shared" si="2"/>
        <v>16</v>
      </c>
      <c r="AG249" s="79"/>
      <c r="AH249" s="79"/>
      <c r="AI249" s="28">
        <v>3.72005232E8</v>
      </c>
      <c r="AJ249" s="9" t="s">
        <v>1592</v>
      </c>
      <c r="AK249" s="59">
        <v>91040.0</v>
      </c>
    </row>
    <row r="250">
      <c r="A250" s="28">
        <v>6.66329827E8</v>
      </c>
      <c r="B250" s="9" t="s">
        <v>313</v>
      </c>
      <c r="C250" s="33">
        <v>5.0</v>
      </c>
      <c r="D250" s="14">
        <v>91384.0</v>
      </c>
      <c r="E250" s="82" t="s">
        <v>12</v>
      </c>
      <c r="F250" s="33">
        <v>0.0</v>
      </c>
      <c r="G250" s="83">
        <f t="shared" si="1"/>
        <v>0.045</v>
      </c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28">
        <v>1.4911E8</v>
      </c>
      <c r="AD250" s="9" t="s">
        <v>1671</v>
      </c>
      <c r="AE250" s="49">
        <v>36837.0</v>
      </c>
      <c r="AF250" s="79">
        <f t="shared" si="2"/>
        <v>23</v>
      </c>
      <c r="AG250" s="79"/>
      <c r="AH250" s="79"/>
      <c r="AI250" s="28">
        <v>3.7316E8</v>
      </c>
      <c r="AJ250" s="9" t="s">
        <v>1588</v>
      </c>
      <c r="AK250" s="59">
        <v>134794.0</v>
      </c>
    </row>
    <row r="251">
      <c r="A251" s="28">
        <v>5.4722E8</v>
      </c>
      <c r="B251" s="9" t="s">
        <v>1359</v>
      </c>
      <c r="C251" s="33">
        <v>5.0</v>
      </c>
      <c r="D251" s="14">
        <v>121377.0</v>
      </c>
      <c r="E251" s="82" t="s">
        <v>36</v>
      </c>
      <c r="F251" s="33">
        <v>4.0</v>
      </c>
      <c r="G251" s="83">
        <f t="shared" si="1"/>
        <v>0.06</v>
      </c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28">
        <v>8.6416E8</v>
      </c>
      <c r="AD251" s="9" t="s">
        <v>238</v>
      </c>
      <c r="AE251" s="49">
        <v>43264.0</v>
      </c>
      <c r="AF251" s="79">
        <f t="shared" si="2"/>
        <v>5</v>
      </c>
      <c r="AG251" s="79"/>
      <c r="AH251" s="79"/>
      <c r="AI251" s="28">
        <v>3.738E8</v>
      </c>
      <c r="AJ251" s="9" t="s">
        <v>1600</v>
      </c>
      <c r="AK251" s="59">
        <v>137541.0</v>
      </c>
    </row>
    <row r="252">
      <c r="A252" s="28">
        <v>6.66185581E8</v>
      </c>
      <c r="B252" s="9" t="s">
        <v>1152</v>
      </c>
      <c r="C252" s="33">
        <v>4.0</v>
      </c>
      <c r="D252" s="14">
        <v>117432.0</v>
      </c>
      <c r="E252" s="82" t="s">
        <v>27</v>
      </c>
      <c r="F252" s="33">
        <v>3.0</v>
      </c>
      <c r="G252" s="83">
        <f t="shared" si="1"/>
        <v>0.06</v>
      </c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28">
        <v>6.33003115E8</v>
      </c>
      <c r="AD252" s="9" t="s">
        <v>956</v>
      </c>
      <c r="AE252" s="49">
        <v>38965.0</v>
      </c>
      <c r="AF252" s="79">
        <f t="shared" si="2"/>
        <v>17</v>
      </c>
      <c r="AG252" s="79"/>
      <c r="AH252" s="79"/>
      <c r="AI252" s="28">
        <v>3.7454E8</v>
      </c>
      <c r="AJ252" s="9" t="s">
        <v>1588</v>
      </c>
      <c r="AK252" s="59">
        <v>148636.0</v>
      </c>
    </row>
    <row r="253">
      <c r="A253" s="28">
        <v>7.972E8</v>
      </c>
      <c r="B253" s="9" t="s">
        <v>1200</v>
      </c>
      <c r="C253" s="33">
        <v>3.0</v>
      </c>
      <c r="D253" s="14">
        <v>104621.0</v>
      </c>
      <c r="E253" s="82" t="s">
        <v>27</v>
      </c>
      <c r="F253" s="33">
        <v>3.0</v>
      </c>
      <c r="G253" s="83">
        <f t="shared" si="1"/>
        <v>0.05</v>
      </c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28">
        <v>5.7600654E8</v>
      </c>
      <c r="AD253" s="9" t="s">
        <v>994</v>
      </c>
      <c r="AE253" s="49">
        <v>38544.0</v>
      </c>
      <c r="AF253" s="79">
        <f t="shared" si="2"/>
        <v>18</v>
      </c>
      <c r="AG253" s="79"/>
      <c r="AH253" s="79"/>
      <c r="AI253" s="28">
        <v>3.75001308E8</v>
      </c>
      <c r="AJ253" s="9" t="s">
        <v>1648</v>
      </c>
      <c r="AK253" s="59">
        <v>39411.0</v>
      </c>
    </row>
    <row r="254">
      <c r="A254" s="28">
        <v>9.77006615E8</v>
      </c>
      <c r="B254" s="9" t="s">
        <v>1161</v>
      </c>
      <c r="C254" s="33">
        <v>3.0</v>
      </c>
      <c r="D254" s="14">
        <v>85202.0</v>
      </c>
      <c r="E254" s="82" t="s">
        <v>36</v>
      </c>
      <c r="F254" s="33">
        <v>4.0</v>
      </c>
      <c r="G254" s="83">
        <f t="shared" si="1"/>
        <v>0.045</v>
      </c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28">
        <v>8.04005907E8</v>
      </c>
      <c r="AD254" s="9" t="s">
        <v>1377</v>
      </c>
      <c r="AE254" s="49">
        <v>42709.0</v>
      </c>
      <c r="AF254" s="79">
        <f t="shared" si="2"/>
        <v>7</v>
      </c>
      <c r="AG254" s="79"/>
      <c r="AH254" s="79"/>
      <c r="AI254" s="28">
        <v>3.75002687E8</v>
      </c>
      <c r="AJ254" s="9" t="s">
        <v>1600</v>
      </c>
      <c r="AK254" s="59">
        <v>139205.0</v>
      </c>
    </row>
    <row r="255">
      <c r="A255" s="28">
        <v>1.63007043E8</v>
      </c>
      <c r="B255" s="9" t="s">
        <v>1128</v>
      </c>
      <c r="C255" s="33">
        <v>3.0</v>
      </c>
      <c r="D255" s="14">
        <v>42102.0</v>
      </c>
      <c r="E255" s="82" t="s">
        <v>35</v>
      </c>
      <c r="F255" s="33">
        <v>3.0</v>
      </c>
      <c r="G255" s="83">
        <f t="shared" si="1"/>
        <v>0.02</v>
      </c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28">
        <v>4.83007128E8</v>
      </c>
      <c r="AD255" s="9" t="s">
        <v>1672</v>
      </c>
      <c r="AE255" s="49">
        <v>43133.0</v>
      </c>
      <c r="AF255" s="79">
        <f t="shared" si="2"/>
        <v>5</v>
      </c>
      <c r="AG255" s="79"/>
      <c r="AH255" s="79"/>
      <c r="AI255" s="28">
        <v>3.75003523E8</v>
      </c>
      <c r="AJ255" s="9" t="s">
        <v>1594</v>
      </c>
      <c r="AK255" s="59">
        <v>125094.0</v>
      </c>
    </row>
    <row r="256">
      <c r="A256" s="28">
        <v>2.17006578E8</v>
      </c>
      <c r="B256" s="9" t="s">
        <v>1150</v>
      </c>
      <c r="C256" s="33">
        <v>5.0</v>
      </c>
      <c r="D256" s="14">
        <v>66624.0</v>
      </c>
      <c r="E256" s="82" t="s">
        <v>20</v>
      </c>
      <c r="F256" s="33">
        <v>5.0</v>
      </c>
      <c r="G256" s="83">
        <f t="shared" si="1"/>
        <v>0.035</v>
      </c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28">
        <v>3.1689E8</v>
      </c>
      <c r="AD256" s="9" t="s">
        <v>1166</v>
      </c>
      <c r="AE256" s="49">
        <v>42409.0</v>
      </c>
      <c r="AF256" s="79">
        <f t="shared" si="2"/>
        <v>7</v>
      </c>
      <c r="AG256" s="79"/>
      <c r="AH256" s="79"/>
      <c r="AI256" s="28">
        <v>3.7565E8</v>
      </c>
      <c r="AJ256" s="9" t="s">
        <v>1600</v>
      </c>
      <c r="AK256" s="59">
        <v>53016.0</v>
      </c>
    </row>
    <row r="257">
      <c r="A257" s="28">
        <v>3.79003232E8</v>
      </c>
      <c r="B257" s="9" t="s">
        <v>331</v>
      </c>
      <c r="C257" s="33">
        <v>1.0</v>
      </c>
      <c r="D257" s="14">
        <v>64887.0</v>
      </c>
      <c r="E257" s="82" t="s">
        <v>16</v>
      </c>
      <c r="F257" s="33">
        <v>6.0</v>
      </c>
      <c r="G257" s="83">
        <f t="shared" si="1"/>
        <v>0.03</v>
      </c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28">
        <v>5.90009253E8</v>
      </c>
      <c r="AD257" s="9" t="s">
        <v>1673</v>
      </c>
      <c r="AE257" s="49">
        <v>38399.0</v>
      </c>
      <c r="AF257" s="79">
        <f t="shared" si="2"/>
        <v>18</v>
      </c>
      <c r="AG257" s="79"/>
      <c r="AH257" s="79"/>
      <c r="AI257" s="28">
        <v>3.768E8</v>
      </c>
      <c r="AJ257" s="9" t="s">
        <v>1607</v>
      </c>
      <c r="AK257" s="59">
        <v>114937.0</v>
      </c>
    </row>
    <row r="258">
      <c r="A258" s="28">
        <v>5.89003643E8</v>
      </c>
      <c r="B258" s="9" t="s">
        <v>1019</v>
      </c>
      <c r="C258" s="33">
        <v>2.0</v>
      </c>
      <c r="D258" s="14">
        <v>44751.0</v>
      </c>
      <c r="E258" s="82" t="s">
        <v>35</v>
      </c>
      <c r="F258" s="33">
        <v>7.0</v>
      </c>
      <c r="G258" s="83">
        <f t="shared" si="1"/>
        <v>0.02</v>
      </c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28">
        <v>7.9661E8</v>
      </c>
      <c r="AD258" s="9" t="s">
        <v>1092</v>
      </c>
      <c r="AE258" s="49">
        <v>40874.0</v>
      </c>
      <c r="AF258" s="79">
        <f t="shared" si="2"/>
        <v>12</v>
      </c>
      <c r="AG258" s="79"/>
      <c r="AH258" s="79"/>
      <c r="AI258" s="28">
        <v>3.77005117E8</v>
      </c>
      <c r="AJ258" s="9" t="s">
        <v>1600</v>
      </c>
      <c r="AK258" s="59">
        <v>72510.0</v>
      </c>
    </row>
    <row r="259">
      <c r="A259" s="28">
        <v>5.8762E8</v>
      </c>
      <c r="B259" s="9" t="s">
        <v>1056</v>
      </c>
      <c r="C259" s="33">
        <v>5.0</v>
      </c>
      <c r="D259" s="14">
        <v>42470.0</v>
      </c>
      <c r="E259" s="82" t="s">
        <v>36</v>
      </c>
      <c r="F259" s="33">
        <v>2.0</v>
      </c>
      <c r="G259" s="83">
        <f t="shared" si="1"/>
        <v>0.02</v>
      </c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28">
        <v>6.66802866E8</v>
      </c>
      <c r="AD259" s="9" t="s">
        <v>1208</v>
      </c>
      <c r="AE259" s="49">
        <v>39545.0</v>
      </c>
      <c r="AF259" s="79">
        <f t="shared" si="2"/>
        <v>15</v>
      </c>
      <c r="AG259" s="79"/>
      <c r="AH259" s="79"/>
      <c r="AI259" s="28">
        <v>3.78003625E8</v>
      </c>
      <c r="AJ259" s="9" t="s">
        <v>1600</v>
      </c>
      <c r="AK259" s="59">
        <v>59133.0</v>
      </c>
    </row>
    <row r="260">
      <c r="A260" s="28">
        <v>1.2829E8</v>
      </c>
      <c r="B260" s="9" t="s">
        <v>367</v>
      </c>
      <c r="C260" s="33">
        <v>1.0</v>
      </c>
      <c r="D260" s="14">
        <v>90126.0</v>
      </c>
      <c r="E260" s="82" t="s">
        <v>31</v>
      </c>
      <c r="F260" s="33">
        <v>1.0</v>
      </c>
      <c r="G260" s="83">
        <f t="shared" si="1"/>
        <v>0.045</v>
      </c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28">
        <v>6.66955144E8</v>
      </c>
      <c r="AD260" s="9" t="s">
        <v>1116</v>
      </c>
      <c r="AE260" s="49">
        <v>39885.0</v>
      </c>
      <c r="AF260" s="79">
        <f t="shared" si="2"/>
        <v>14</v>
      </c>
      <c r="AG260" s="79"/>
      <c r="AH260" s="79"/>
      <c r="AI260" s="28">
        <v>3.78007904E8</v>
      </c>
      <c r="AJ260" s="9" t="s">
        <v>1607</v>
      </c>
      <c r="AK260" s="59">
        <v>45284.0</v>
      </c>
    </row>
    <row r="261">
      <c r="A261" s="28">
        <v>1.1568E8</v>
      </c>
      <c r="B261" s="9" t="s">
        <v>988</v>
      </c>
      <c r="C261" s="33">
        <v>2.0</v>
      </c>
      <c r="D261" s="14">
        <v>47765.0</v>
      </c>
      <c r="E261" s="82" t="s">
        <v>20</v>
      </c>
      <c r="F261" s="33">
        <v>7.0</v>
      </c>
      <c r="G261" s="83">
        <f t="shared" si="1"/>
        <v>0.025</v>
      </c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28">
        <v>7.39007533E8</v>
      </c>
      <c r="AD261" s="9" t="s">
        <v>1029</v>
      </c>
      <c r="AE261" s="49">
        <v>40788.0</v>
      </c>
      <c r="AF261" s="79">
        <f t="shared" si="2"/>
        <v>12</v>
      </c>
      <c r="AG261" s="79"/>
      <c r="AH261" s="79"/>
      <c r="AI261" s="28">
        <v>3.79003232E8</v>
      </c>
      <c r="AJ261" s="9" t="s">
        <v>1600</v>
      </c>
      <c r="AK261" s="59">
        <v>108701.0</v>
      </c>
    </row>
    <row r="262">
      <c r="A262" s="28">
        <v>6.66149965E8</v>
      </c>
      <c r="B262" s="9" t="s">
        <v>1112</v>
      </c>
      <c r="C262" s="33">
        <v>1.0</v>
      </c>
      <c r="D262" s="14">
        <v>65500.0</v>
      </c>
      <c r="E262" s="82" t="s">
        <v>16</v>
      </c>
      <c r="F262" s="33">
        <v>4.0</v>
      </c>
      <c r="G262" s="83">
        <f t="shared" si="1"/>
        <v>0.035</v>
      </c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28">
        <v>6.25002612E8</v>
      </c>
      <c r="AD262" s="9" t="s">
        <v>1381</v>
      </c>
      <c r="AE262" s="49">
        <v>38356.0</v>
      </c>
      <c r="AF262" s="79">
        <f t="shared" si="2"/>
        <v>19</v>
      </c>
      <c r="AG262" s="79"/>
      <c r="AH262" s="79"/>
      <c r="AI262" s="28">
        <v>3.79003424E8</v>
      </c>
      <c r="AJ262" s="9" t="s">
        <v>1595</v>
      </c>
      <c r="AK262" s="59">
        <v>67926.0</v>
      </c>
    </row>
    <row r="263">
      <c r="A263" s="28">
        <v>6.66385815E8</v>
      </c>
      <c r="B263" s="9" t="s">
        <v>205</v>
      </c>
      <c r="C263" s="33">
        <v>3.0</v>
      </c>
      <c r="D263" s="14">
        <v>42664.0</v>
      </c>
      <c r="E263" s="82" t="s">
        <v>27</v>
      </c>
      <c r="F263" s="33">
        <v>2.0</v>
      </c>
      <c r="G263" s="83">
        <f t="shared" si="1"/>
        <v>0.02</v>
      </c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28">
        <v>3.8441E8</v>
      </c>
      <c r="AD263" s="9" t="s">
        <v>1674</v>
      </c>
      <c r="AE263" s="49">
        <v>40467.0</v>
      </c>
      <c r="AF263" s="79">
        <f t="shared" si="2"/>
        <v>13</v>
      </c>
      <c r="AG263" s="79"/>
      <c r="AH263" s="79"/>
      <c r="AI263" s="28">
        <v>3.7965E8</v>
      </c>
      <c r="AJ263" s="9" t="s">
        <v>1613</v>
      </c>
      <c r="AK263" s="59">
        <v>48617.0</v>
      </c>
    </row>
    <row r="264">
      <c r="A264" s="28">
        <v>1.30003777E8</v>
      </c>
      <c r="B264" s="9" t="s">
        <v>1095</v>
      </c>
      <c r="C264" s="33">
        <v>2.0</v>
      </c>
      <c r="D264" s="14">
        <v>97758.0</v>
      </c>
      <c r="E264" s="82" t="s">
        <v>20</v>
      </c>
      <c r="F264" s="33">
        <v>1.0</v>
      </c>
      <c r="G264" s="83">
        <f t="shared" si="1"/>
        <v>0.05</v>
      </c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28">
        <v>8.94005254E8</v>
      </c>
      <c r="AD264" s="9" t="s">
        <v>1255</v>
      </c>
      <c r="AE264" s="49">
        <v>38950.0</v>
      </c>
      <c r="AF264" s="79">
        <f t="shared" si="2"/>
        <v>17</v>
      </c>
      <c r="AG264" s="79"/>
      <c r="AH264" s="79"/>
      <c r="AI264" s="28">
        <v>3.80002825E8</v>
      </c>
      <c r="AJ264" s="9" t="s">
        <v>1588</v>
      </c>
      <c r="AK264" s="59">
        <v>134186.0</v>
      </c>
    </row>
    <row r="265">
      <c r="A265" s="28">
        <v>6.66988324E8</v>
      </c>
      <c r="B265" s="9" t="s">
        <v>918</v>
      </c>
      <c r="C265" s="33">
        <v>5.0</v>
      </c>
      <c r="D265" s="14">
        <v>88858.0</v>
      </c>
      <c r="E265" s="82" t="s">
        <v>16</v>
      </c>
      <c r="F265" s="33">
        <v>2.0</v>
      </c>
      <c r="G265" s="83">
        <f t="shared" si="1"/>
        <v>0.045</v>
      </c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28">
        <v>6.03005664E8</v>
      </c>
      <c r="AD265" s="9" t="s">
        <v>1035</v>
      </c>
      <c r="AE265" s="49">
        <v>41499.0</v>
      </c>
      <c r="AF265" s="79">
        <f t="shared" si="2"/>
        <v>10</v>
      </c>
      <c r="AG265" s="79"/>
      <c r="AH265" s="79"/>
      <c r="AI265" s="28">
        <v>3.8079E8</v>
      </c>
      <c r="AJ265" s="9" t="s">
        <v>1607</v>
      </c>
      <c r="AK265" s="59">
        <v>41337.0</v>
      </c>
    </row>
    <row r="266">
      <c r="A266" s="28">
        <v>3.3181E8</v>
      </c>
      <c r="B266" s="9" t="s">
        <v>294</v>
      </c>
      <c r="C266" s="33">
        <v>1.0</v>
      </c>
      <c r="D266" s="14">
        <v>92324.0</v>
      </c>
      <c r="E266" s="82" t="s">
        <v>31</v>
      </c>
      <c r="F266" s="33">
        <v>3.0</v>
      </c>
      <c r="G266" s="83">
        <f t="shared" si="1"/>
        <v>0.045</v>
      </c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28">
        <v>8.36003986E8</v>
      </c>
      <c r="AD266" s="9" t="s">
        <v>998</v>
      </c>
      <c r="AE266" s="49">
        <v>38809.0</v>
      </c>
      <c r="AF266" s="79">
        <f t="shared" si="2"/>
        <v>17</v>
      </c>
      <c r="AG266" s="79"/>
      <c r="AH266" s="79"/>
      <c r="AI266" s="28">
        <v>3.81002143E8</v>
      </c>
      <c r="AJ266" s="9" t="s">
        <v>1600</v>
      </c>
      <c r="AK266" s="59">
        <v>86494.0</v>
      </c>
    </row>
    <row r="267">
      <c r="A267" s="28">
        <v>6.66955144E8</v>
      </c>
      <c r="B267" s="9" t="s">
        <v>1274</v>
      </c>
      <c r="C267" s="33">
        <v>2.0</v>
      </c>
      <c r="D267" s="14">
        <v>102792.0</v>
      </c>
      <c r="E267" s="82" t="s">
        <v>36</v>
      </c>
      <c r="F267" s="33">
        <v>2.0</v>
      </c>
      <c r="G267" s="83">
        <f t="shared" si="1"/>
        <v>0.05</v>
      </c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28">
        <v>4.58009624E8</v>
      </c>
      <c r="AD267" s="9" t="s">
        <v>1305</v>
      </c>
      <c r="AE267" s="49">
        <v>41205.0</v>
      </c>
      <c r="AF267" s="79">
        <f t="shared" si="2"/>
        <v>11</v>
      </c>
      <c r="AG267" s="79"/>
      <c r="AH267" s="79"/>
      <c r="AI267" s="28">
        <v>3.82009483E8</v>
      </c>
      <c r="AJ267" s="9" t="s">
        <v>1595</v>
      </c>
      <c r="AK267" s="59">
        <v>143480.0</v>
      </c>
    </row>
    <row r="268">
      <c r="A268" s="28">
        <v>9.42003054E8</v>
      </c>
      <c r="B268" s="9" t="s">
        <v>1366</v>
      </c>
      <c r="C268" s="33">
        <v>2.0</v>
      </c>
      <c r="D268" s="14">
        <v>69142.0</v>
      </c>
      <c r="E268" s="82" t="s">
        <v>31</v>
      </c>
      <c r="F268" s="33">
        <v>1.0</v>
      </c>
      <c r="G268" s="83">
        <f t="shared" si="1"/>
        <v>0.035</v>
      </c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28">
        <v>6.66433517E8</v>
      </c>
      <c r="AD268" s="9" t="s">
        <v>239</v>
      </c>
      <c r="AE268" s="49">
        <v>42083.0</v>
      </c>
      <c r="AF268" s="79">
        <f t="shared" si="2"/>
        <v>8</v>
      </c>
      <c r="AG268" s="79"/>
      <c r="AH268" s="79"/>
      <c r="AI268" s="28">
        <v>3.8222E8</v>
      </c>
      <c r="AJ268" s="9" t="s">
        <v>1601</v>
      </c>
      <c r="AK268" s="59">
        <v>106115.0</v>
      </c>
    </row>
    <row r="269">
      <c r="A269" s="28">
        <v>2.40007432E8</v>
      </c>
      <c r="B269" s="9" t="s">
        <v>1089</v>
      </c>
      <c r="C269" s="33">
        <v>4.0</v>
      </c>
      <c r="D269" s="14">
        <v>95292.0</v>
      </c>
      <c r="E269" s="82" t="s">
        <v>16</v>
      </c>
      <c r="F269" s="33">
        <v>5.0</v>
      </c>
      <c r="G269" s="83">
        <f t="shared" si="1"/>
        <v>0.05</v>
      </c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28">
        <v>6.829E8</v>
      </c>
      <c r="AD269" s="9" t="s">
        <v>1675</v>
      </c>
      <c r="AE269" s="49">
        <v>37672.0</v>
      </c>
      <c r="AF269" s="79">
        <f t="shared" si="2"/>
        <v>20</v>
      </c>
      <c r="AG269" s="79"/>
      <c r="AH269" s="79"/>
      <c r="AI269" s="28">
        <v>3.8364E8</v>
      </c>
      <c r="AJ269" s="9" t="s">
        <v>1588</v>
      </c>
      <c r="AK269" s="59">
        <v>73677.0</v>
      </c>
    </row>
    <row r="270">
      <c r="A270" s="28">
        <v>5.6599E8</v>
      </c>
      <c r="B270" s="9" t="s">
        <v>1357</v>
      </c>
      <c r="C270" s="33">
        <v>5.0</v>
      </c>
      <c r="D270" s="14">
        <v>65688.0</v>
      </c>
      <c r="E270" s="82" t="s">
        <v>12</v>
      </c>
      <c r="F270" s="33">
        <v>6.0</v>
      </c>
      <c r="G270" s="83">
        <f t="shared" si="1"/>
        <v>0.035</v>
      </c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28">
        <v>3.9714E8</v>
      </c>
      <c r="AD270" s="9" t="s">
        <v>240</v>
      </c>
      <c r="AE270" s="49">
        <v>41313.0</v>
      </c>
      <c r="AF270" s="79">
        <f t="shared" si="2"/>
        <v>10</v>
      </c>
      <c r="AG270" s="79"/>
      <c r="AH270" s="79"/>
      <c r="AI270" s="28">
        <v>3.8392E8</v>
      </c>
      <c r="AJ270" s="9" t="s">
        <v>1588</v>
      </c>
      <c r="AK270" s="59">
        <v>116188.0</v>
      </c>
    </row>
    <row r="271">
      <c r="A271" s="28">
        <v>7.77008376E8</v>
      </c>
      <c r="B271" s="9" t="s">
        <v>1168</v>
      </c>
      <c r="C271" s="33">
        <v>2.0</v>
      </c>
      <c r="D271" s="14">
        <v>87125.0</v>
      </c>
      <c r="E271" s="82" t="s">
        <v>36</v>
      </c>
      <c r="F271" s="33">
        <v>3.0</v>
      </c>
      <c r="G271" s="83">
        <f t="shared" si="1"/>
        <v>0.045</v>
      </c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28">
        <v>6.66477797E8</v>
      </c>
      <c r="AD271" s="9" t="s">
        <v>1044</v>
      </c>
      <c r="AE271" s="49">
        <v>39507.0</v>
      </c>
      <c r="AF271" s="79">
        <f t="shared" si="2"/>
        <v>15</v>
      </c>
      <c r="AG271" s="79"/>
      <c r="AH271" s="79"/>
      <c r="AI271" s="28">
        <v>3.84003643E8</v>
      </c>
      <c r="AJ271" s="9" t="s">
        <v>1600</v>
      </c>
      <c r="AK271" s="59">
        <v>76219.0</v>
      </c>
    </row>
    <row r="272">
      <c r="A272" s="28">
        <v>6.66783091E8</v>
      </c>
      <c r="B272" s="9" t="s">
        <v>319</v>
      </c>
      <c r="C272" s="33">
        <v>4.0</v>
      </c>
      <c r="D272" s="14">
        <v>95877.0</v>
      </c>
      <c r="E272" s="82" t="s">
        <v>27</v>
      </c>
      <c r="F272" s="33">
        <v>4.0</v>
      </c>
      <c r="G272" s="83">
        <f t="shared" si="1"/>
        <v>0.05</v>
      </c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28">
        <v>2.3300901E8</v>
      </c>
      <c r="AD272" s="9" t="s">
        <v>1538</v>
      </c>
      <c r="AE272" s="49">
        <v>36649.0</v>
      </c>
      <c r="AF272" s="79">
        <f t="shared" si="2"/>
        <v>23</v>
      </c>
      <c r="AG272" s="79"/>
      <c r="AH272" s="79"/>
      <c r="AI272" s="28">
        <v>3.8441E8</v>
      </c>
      <c r="AJ272" s="9" t="s">
        <v>1595</v>
      </c>
      <c r="AK272" s="59">
        <v>76165.0</v>
      </c>
    </row>
    <row r="273">
      <c r="A273" s="28">
        <v>5.69004056E8</v>
      </c>
      <c r="B273" s="9" t="s">
        <v>1311</v>
      </c>
      <c r="C273" s="33">
        <v>1.0</v>
      </c>
      <c r="D273" s="14">
        <v>104511.0</v>
      </c>
      <c r="E273" s="82" t="s">
        <v>16</v>
      </c>
      <c r="F273" s="33">
        <v>1.0</v>
      </c>
      <c r="G273" s="83">
        <f t="shared" si="1"/>
        <v>0.05</v>
      </c>
      <c r="H273" s="9"/>
      <c r="I273" s="9"/>
      <c r="J273" s="9"/>
      <c r="K273" s="9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9"/>
      <c r="AB273" s="9"/>
      <c r="AC273" s="28">
        <v>8.5678E8</v>
      </c>
      <c r="AD273" s="9" t="s">
        <v>241</v>
      </c>
      <c r="AE273" s="49">
        <v>40666.0</v>
      </c>
      <c r="AF273" s="79">
        <f t="shared" si="2"/>
        <v>12</v>
      </c>
      <c r="AG273" s="79"/>
      <c r="AH273" s="79"/>
      <c r="AI273" s="28">
        <v>3.85002272E8</v>
      </c>
      <c r="AJ273" s="9" t="s">
        <v>1601</v>
      </c>
      <c r="AK273" s="59">
        <v>138462.0</v>
      </c>
    </row>
    <row r="274">
      <c r="A274" s="28">
        <v>6.66812933E8</v>
      </c>
      <c r="B274" s="9" t="s">
        <v>1103</v>
      </c>
      <c r="C274" s="33">
        <v>3.0</v>
      </c>
      <c r="D274" s="14">
        <v>53431.0</v>
      </c>
      <c r="E274" s="82" t="s">
        <v>36</v>
      </c>
      <c r="F274" s="33">
        <v>5.0</v>
      </c>
      <c r="G274" s="83">
        <f t="shared" si="1"/>
        <v>0.025</v>
      </c>
      <c r="H274" s="9"/>
      <c r="I274" s="9"/>
      <c r="J274" s="9"/>
      <c r="K274" s="9"/>
      <c r="L274" s="84"/>
      <c r="M274" s="84"/>
      <c r="N274" s="84"/>
      <c r="O274" s="84"/>
      <c r="P274" s="84"/>
      <c r="Q274" s="84"/>
      <c r="R274" s="84"/>
      <c r="S274" s="84"/>
      <c r="T274" s="84"/>
      <c r="U274" s="9"/>
      <c r="V274" s="9"/>
      <c r="W274" s="9"/>
      <c r="X274" s="9"/>
      <c r="Y274" s="9"/>
      <c r="Z274" s="9"/>
      <c r="AA274" s="9"/>
      <c r="AB274" s="9"/>
      <c r="AC274" s="28">
        <v>8.4171E8</v>
      </c>
      <c r="AD274" s="9" t="s">
        <v>1676</v>
      </c>
      <c r="AE274" s="49">
        <v>38254.0</v>
      </c>
      <c r="AF274" s="79">
        <f t="shared" si="2"/>
        <v>19</v>
      </c>
      <c r="AG274" s="79"/>
      <c r="AH274" s="79"/>
      <c r="AI274" s="28">
        <v>3.8588E8</v>
      </c>
      <c r="AJ274" s="9" t="s">
        <v>1584</v>
      </c>
      <c r="AK274" s="59">
        <v>110273.0</v>
      </c>
    </row>
    <row r="275">
      <c r="A275" s="28">
        <v>2.57001531E8</v>
      </c>
      <c r="B275" s="9" t="s">
        <v>368</v>
      </c>
      <c r="C275" s="33">
        <v>1.0</v>
      </c>
      <c r="D275" s="14">
        <v>54633.0</v>
      </c>
      <c r="E275" s="82" t="s">
        <v>12</v>
      </c>
      <c r="F275" s="33">
        <v>7.0</v>
      </c>
      <c r="G275" s="83">
        <f t="shared" si="1"/>
        <v>0.025</v>
      </c>
      <c r="H275" s="9"/>
      <c r="I275" s="9"/>
      <c r="J275" s="9"/>
      <c r="K275" s="9"/>
      <c r="L275" s="84"/>
      <c r="M275" s="84"/>
      <c r="N275" s="84"/>
      <c r="O275" s="84"/>
      <c r="P275" s="84"/>
      <c r="Q275" s="84"/>
      <c r="R275" s="84"/>
      <c r="S275" s="84"/>
      <c r="T275" s="84"/>
      <c r="U275" s="9"/>
      <c r="V275" s="9"/>
      <c r="W275" s="9"/>
      <c r="X275" s="9"/>
      <c r="Y275" s="9"/>
      <c r="Z275" s="9"/>
      <c r="AA275" s="9"/>
      <c r="AB275" s="9"/>
      <c r="AC275" s="28">
        <v>6.56008416E8</v>
      </c>
      <c r="AD275" s="9" t="s">
        <v>242</v>
      </c>
      <c r="AE275" s="49">
        <v>37108.0</v>
      </c>
      <c r="AF275" s="79">
        <f t="shared" si="2"/>
        <v>22</v>
      </c>
      <c r="AG275" s="79"/>
      <c r="AH275" s="79"/>
      <c r="AI275" s="28">
        <v>3.8681E8</v>
      </c>
      <c r="AJ275" s="9" t="s">
        <v>1584</v>
      </c>
      <c r="AK275" s="59">
        <v>56163.0</v>
      </c>
    </row>
    <row r="276">
      <c r="A276" s="28">
        <v>8.21007832E8</v>
      </c>
      <c r="B276" s="9" t="s">
        <v>1078</v>
      </c>
      <c r="C276" s="33">
        <v>3.0</v>
      </c>
      <c r="D276" s="14">
        <v>62423.0</v>
      </c>
      <c r="E276" s="82" t="s">
        <v>12</v>
      </c>
      <c r="F276" s="33">
        <v>3.0</v>
      </c>
      <c r="G276" s="83">
        <f t="shared" si="1"/>
        <v>0.03</v>
      </c>
      <c r="H276" s="9"/>
      <c r="I276" s="9"/>
      <c r="J276" s="9"/>
      <c r="K276" s="9"/>
      <c r="L276" s="84"/>
      <c r="M276" s="84"/>
      <c r="N276" s="84"/>
      <c r="O276" s="84"/>
      <c r="P276" s="84"/>
      <c r="Q276" s="84"/>
      <c r="R276" s="84"/>
      <c r="S276" s="84"/>
      <c r="T276" s="84"/>
      <c r="U276" s="9"/>
      <c r="V276" s="9"/>
      <c r="W276" s="9"/>
      <c r="X276" s="9"/>
      <c r="Y276" s="9"/>
      <c r="Z276" s="9"/>
      <c r="AA276" s="9"/>
      <c r="AB276" s="9"/>
      <c r="AC276" s="28">
        <v>4.2500242E8</v>
      </c>
      <c r="AD276" s="9" t="s">
        <v>1062</v>
      </c>
      <c r="AE276" s="49">
        <v>36484.0</v>
      </c>
      <c r="AF276" s="79">
        <f t="shared" si="2"/>
        <v>24</v>
      </c>
      <c r="AG276" s="79"/>
      <c r="AH276" s="79"/>
      <c r="AI276" s="28">
        <v>3.89009544E8</v>
      </c>
      <c r="AJ276" s="9" t="s">
        <v>1588</v>
      </c>
      <c r="AK276" s="59">
        <v>46448.0</v>
      </c>
    </row>
    <row r="277">
      <c r="A277" s="28">
        <v>6.03005664E8</v>
      </c>
      <c r="B277" s="9" t="s">
        <v>1207</v>
      </c>
      <c r="C277" s="33">
        <v>5.0</v>
      </c>
      <c r="D277" s="14">
        <v>107924.0</v>
      </c>
      <c r="E277" s="82" t="s">
        <v>36</v>
      </c>
      <c r="F277" s="33">
        <v>4.0</v>
      </c>
      <c r="G277" s="83">
        <f t="shared" si="1"/>
        <v>0.055</v>
      </c>
      <c r="H277" s="9"/>
      <c r="I277" s="9"/>
      <c r="J277" s="9"/>
      <c r="K277" s="9"/>
      <c r="L277" s="84"/>
      <c r="M277" s="84"/>
      <c r="N277" s="84"/>
      <c r="O277" s="84"/>
      <c r="P277" s="84"/>
      <c r="Q277" s="84"/>
      <c r="R277" s="84"/>
      <c r="S277" s="84"/>
      <c r="T277" s="84"/>
      <c r="U277" s="9"/>
      <c r="V277" s="9"/>
      <c r="W277" s="9"/>
      <c r="X277" s="9"/>
      <c r="Y277" s="9"/>
      <c r="Z277" s="9"/>
      <c r="AA277" s="9"/>
      <c r="AB277" s="9"/>
      <c r="AC277" s="28">
        <v>6.66577127E8</v>
      </c>
      <c r="AD277" s="9" t="s">
        <v>1677</v>
      </c>
      <c r="AE277" s="49">
        <v>43089.0</v>
      </c>
      <c r="AF277" s="79">
        <f t="shared" si="2"/>
        <v>6</v>
      </c>
      <c r="AG277" s="79"/>
      <c r="AH277" s="79"/>
      <c r="AI277" s="28">
        <v>3.90009046E8</v>
      </c>
      <c r="AJ277" s="9" t="s">
        <v>1600</v>
      </c>
      <c r="AK277" s="59">
        <v>60350.0</v>
      </c>
    </row>
    <row r="278">
      <c r="A278" s="28">
        <v>3.94009556E8</v>
      </c>
      <c r="B278" s="9" t="s">
        <v>1304</v>
      </c>
      <c r="C278" s="33">
        <v>2.0</v>
      </c>
      <c r="D278" s="14">
        <v>50610.0</v>
      </c>
      <c r="E278" s="82" t="s">
        <v>35</v>
      </c>
      <c r="F278" s="33">
        <v>6.0</v>
      </c>
      <c r="G278" s="83">
        <f t="shared" si="1"/>
        <v>0.025</v>
      </c>
      <c r="H278" s="9"/>
      <c r="I278" s="9"/>
      <c r="J278" s="9"/>
      <c r="K278" s="9"/>
      <c r="L278" s="84"/>
      <c r="M278" s="84"/>
      <c r="N278" s="84"/>
      <c r="O278" s="84"/>
      <c r="P278" s="84"/>
      <c r="Q278" s="84"/>
      <c r="R278" s="84"/>
      <c r="S278" s="84"/>
      <c r="T278" s="84"/>
      <c r="U278" s="9"/>
      <c r="V278" s="9"/>
      <c r="W278" s="9"/>
      <c r="X278" s="9"/>
      <c r="Y278" s="9"/>
      <c r="Z278" s="9"/>
      <c r="AA278" s="9"/>
      <c r="AB278" s="9"/>
      <c r="AC278" s="28">
        <v>7.3417E8</v>
      </c>
      <c r="AD278" s="9" t="s">
        <v>1023</v>
      </c>
      <c r="AE278" s="49">
        <v>38803.0</v>
      </c>
      <c r="AF278" s="79">
        <f t="shared" si="2"/>
        <v>17</v>
      </c>
      <c r="AG278" s="79"/>
      <c r="AH278" s="79"/>
      <c r="AI278" s="28">
        <v>3.9146E8</v>
      </c>
      <c r="AJ278" s="9" t="s">
        <v>1613</v>
      </c>
      <c r="AK278" s="59">
        <v>130388.0</v>
      </c>
    </row>
    <row r="279">
      <c r="A279" s="28">
        <v>2.10007575E8</v>
      </c>
      <c r="B279" s="9" t="s">
        <v>1212</v>
      </c>
      <c r="C279" s="33">
        <v>3.0</v>
      </c>
      <c r="D279" s="14">
        <v>85065.0</v>
      </c>
      <c r="E279" s="82" t="s">
        <v>12</v>
      </c>
      <c r="F279" s="33">
        <v>1.0</v>
      </c>
      <c r="G279" s="83">
        <f t="shared" si="1"/>
        <v>0.045</v>
      </c>
      <c r="H279" s="9"/>
      <c r="I279" s="9"/>
      <c r="J279" s="9"/>
      <c r="K279" s="9"/>
      <c r="L279" s="84"/>
      <c r="M279" s="84"/>
      <c r="N279" s="84"/>
      <c r="O279" s="84"/>
      <c r="P279" s="84"/>
      <c r="Q279" s="84"/>
      <c r="R279" s="84"/>
      <c r="S279" s="84"/>
      <c r="T279" s="84"/>
      <c r="U279" s="9"/>
      <c r="V279" s="9"/>
      <c r="W279" s="9"/>
      <c r="X279" s="9"/>
      <c r="Y279" s="9"/>
      <c r="Z279" s="9"/>
      <c r="AA279" s="9"/>
      <c r="AB279" s="9"/>
      <c r="AC279" s="28">
        <v>7.02006287E8</v>
      </c>
      <c r="AD279" s="9" t="s">
        <v>1038</v>
      </c>
      <c r="AE279" s="49">
        <v>38174.0</v>
      </c>
      <c r="AF279" s="79">
        <f t="shared" si="2"/>
        <v>19</v>
      </c>
      <c r="AG279" s="79"/>
      <c r="AH279" s="79"/>
      <c r="AI279" s="28">
        <v>3.94004238E8</v>
      </c>
      <c r="AJ279" s="9" t="s">
        <v>1603</v>
      </c>
      <c r="AK279" s="59">
        <v>56628.0</v>
      </c>
    </row>
    <row r="280">
      <c r="A280" s="28">
        <v>4.1700318E8</v>
      </c>
      <c r="B280" s="9" t="s">
        <v>338</v>
      </c>
      <c r="C280" s="33">
        <v>3.0</v>
      </c>
      <c r="D280" s="14">
        <v>58262.0</v>
      </c>
      <c r="E280" s="82" t="s">
        <v>36</v>
      </c>
      <c r="F280" s="33">
        <v>5.0</v>
      </c>
      <c r="G280" s="83">
        <f t="shared" si="1"/>
        <v>0.03</v>
      </c>
      <c r="H280" s="9"/>
      <c r="I280" s="9"/>
      <c r="J280" s="9"/>
      <c r="K280" s="9"/>
      <c r="L280" s="84"/>
      <c r="M280" s="84"/>
      <c r="N280" s="84"/>
      <c r="O280" s="84"/>
      <c r="P280" s="84"/>
      <c r="Q280" s="84"/>
      <c r="R280" s="84"/>
      <c r="S280" s="84"/>
      <c r="T280" s="84"/>
      <c r="U280" s="9"/>
      <c r="V280" s="9"/>
      <c r="W280" s="9"/>
      <c r="X280" s="9"/>
      <c r="Y280" s="9"/>
      <c r="Z280" s="9"/>
      <c r="AA280" s="9"/>
      <c r="AB280" s="9"/>
      <c r="AC280" s="28">
        <v>7.9881E8</v>
      </c>
      <c r="AD280" s="9" t="s">
        <v>1678</v>
      </c>
      <c r="AE280" s="49">
        <v>42217.0</v>
      </c>
      <c r="AF280" s="79">
        <f t="shared" si="2"/>
        <v>8</v>
      </c>
      <c r="AG280" s="79"/>
      <c r="AH280" s="79"/>
      <c r="AI280" s="28">
        <v>3.94009556E8</v>
      </c>
      <c r="AJ280" s="9" t="s">
        <v>1600</v>
      </c>
      <c r="AK280" s="59">
        <v>121176.0</v>
      </c>
    </row>
    <row r="281">
      <c r="A281" s="28">
        <v>8.69008011E8</v>
      </c>
      <c r="B281" s="9" t="s">
        <v>1158</v>
      </c>
      <c r="C281" s="33">
        <v>1.0</v>
      </c>
      <c r="D281" s="14">
        <v>100359.0</v>
      </c>
      <c r="E281" s="82" t="s">
        <v>35</v>
      </c>
      <c r="F281" s="33">
        <v>6.0</v>
      </c>
      <c r="G281" s="83">
        <f t="shared" si="1"/>
        <v>0.05</v>
      </c>
      <c r="H281" s="9"/>
      <c r="I281" s="9"/>
      <c r="J281" s="9"/>
      <c r="K281" s="9"/>
      <c r="L281" s="84"/>
      <c r="M281" s="84"/>
      <c r="N281" s="84"/>
      <c r="O281" s="84"/>
      <c r="P281" s="84"/>
      <c r="Q281" s="84"/>
      <c r="R281" s="84"/>
      <c r="S281" s="84"/>
      <c r="T281" s="84"/>
      <c r="U281" s="9"/>
      <c r="V281" s="9"/>
      <c r="W281" s="9"/>
      <c r="X281" s="9"/>
      <c r="Y281" s="9"/>
      <c r="Z281" s="9"/>
      <c r="AA281" s="9"/>
      <c r="AB281" s="9"/>
      <c r="AC281" s="28">
        <v>5.6599E8</v>
      </c>
      <c r="AD281" s="9" t="s">
        <v>1203</v>
      </c>
      <c r="AE281" s="49">
        <v>43634.0</v>
      </c>
      <c r="AF281" s="79">
        <f t="shared" si="2"/>
        <v>4</v>
      </c>
      <c r="AG281" s="79"/>
      <c r="AH281" s="79"/>
      <c r="AI281" s="28">
        <v>3.96005844E8</v>
      </c>
      <c r="AJ281" s="9" t="s">
        <v>1617</v>
      </c>
      <c r="AK281" s="59">
        <v>108849.0</v>
      </c>
    </row>
    <row r="282">
      <c r="A282" s="28">
        <v>3.2094E8</v>
      </c>
      <c r="B282" s="9" t="s">
        <v>1189</v>
      </c>
      <c r="C282" s="33">
        <v>5.0</v>
      </c>
      <c r="D282" s="14">
        <v>108890.0</v>
      </c>
      <c r="E282" s="82" t="s">
        <v>16</v>
      </c>
      <c r="F282" s="33">
        <v>2.0</v>
      </c>
      <c r="G282" s="83">
        <f t="shared" si="1"/>
        <v>0.055</v>
      </c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28">
        <v>4.22004173E8</v>
      </c>
      <c r="AD282" s="9" t="s">
        <v>243</v>
      </c>
      <c r="AE282" s="49">
        <v>39965.0</v>
      </c>
      <c r="AF282" s="79">
        <f t="shared" si="2"/>
        <v>14</v>
      </c>
      <c r="AG282" s="79"/>
      <c r="AH282" s="79"/>
      <c r="AI282" s="28">
        <v>3.96007116E8</v>
      </c>
      <c r="AJ282" s="9" t="s">
        <v>1600</v>
      </c>
      <c r="AK282" s="59">
        <v>106960.0</v>
      </c>
    </row>
    <row r="283">
      <c r="A283" s="28">
        <v>1.9684E8</v>
      </c>
      <c r="B283" s="9" t="s">
        <v>1186</v>
      </c>
      <c r="C283" s="33">
        <v>1.0</v>
      </c>
      <c r="D283" s="14">
        <v>51441.0</v>
      </c>
      <c r="E283" s="82" t="s">
        <v>35</v>
      </c>
      <c r="F283" s="33">
        <v>4.0</v>
      </c>
      <c r="G283" s="83">
        <f t="shared" si="1"/>
        <v>0.025</v>
      </c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28">
        <v>3.84003643E8</v>
      </c>
      <c r="AD283" s="9" t="s">
        <v>1043</v>
      </c>
      <c r="AE283" s="49">
        <v>40830.0</v>
      </c>
      <c r="AF283" s="79">
        <f t="shared" si="2"/>
        <v>12</v>
      </c>
      <c r="AG283" s="79"/>
      <c r="AH283" s="79"/>
      <c r="AI283" s="28">
        <v>3.9627E8</v>
      </c>
      <c r="AJ283" s="9" t="s">
        <v>1603</v>
      </c>
      <c r="AK283" s="59">
        <v>127375.0</v>
      </c>
    </row>
    <row r="284">
      <c r="A284" s="28">
        <v>6.79002552E8</v>
      </c>
      <c r="B284" s="9" t="s">
        <v>1368</v>
      </c>
      <c r="C284" s="33">
        <v>1.0</v>
      </c>
      <c r="D284" s="14">
        <v>43570.0</v>
      </c>
      <c r="E284" s="82" t="s">
        <v>36</v>
      </c>
      <c r="F284" s="33">
        <v>6.0</v>
      </c>
      <c r="G284" s="83">
        <f t="shared" si="1"/>
        <v>0.02</v>
      </c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28">
        <v>5.24004916E8</v>
      </c>
      <c r="AD284" s="9" t="s">
        <v>1679</v>
      </c>
      <c r="AE284" s="49">
        <v>43482.0</v>
      </c>
      <c r="AF284" s="79">
        <f t="shared" si="2"/>
        <v>4</v>
      </c>
      <c r="AG284" s="79"/>
      <c r="AH284" s="79"/>
      <c r="AI284" s="28">
        <v>3.9714E8</v>
      </c>
      <c r="AJ284" s="9" t="s">
        <v>1584</v>
      </c>
      <c r="AK284" s="59">
        <v>51292.0</v>
      </c>
    </row>
    <row r="285">
      <c r="A285" s="28">
        <v>1.25004528E8</v>
      </c>
      <c r="B285" s="9" t="s">
        <v>224</v>
      </c>
      <c r="C285" s="33">
        <v>1.0</v>
      </c>
      <c r="D285" s="14">
        <v>121090.0</v>
      </c>
      <c r="E285" s="82" t="s">
        <v>36</v>
      </c>
      <c r="F285" s="33">
        <v>3.0</v>
      </c>
      <c r="G285" s="83">
        <f t="shared" si="1"/>
        <v>0.06</v>
      </c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28">
        <v>5.04008248E8</v>
      </c>
      <c r="AD285" s="9" t="s">
        <v>244</v>
      </c>
      <c r="AE285" s="49">
        <v>42433.0</v>
      </c>
      <c r="AF285" s="79">
        <f t="shared" si="2"/>
        <v>7</v>
      </c>
      <c r="AG285" s="79"/>
      <c r="AH285" s="79"/>
      <c r="AI285" s="28">
        <v>3.978E8</v>
      </c>
      <c r="AJ285" s="9" t="s">
        <v>1600</v>
      </c>
      <c r="AK285" s="59">
        <v>54739.0</v>
      </c>
    </row>
    <row r="286">
      <c r="A286" s="28">
        <v>6.66994402E8</v>
      </c>
      <c r="B286" s="9" t="s">
        <v>965</v>
      </c>
      <c r="C286" s="33">
        <v>4.0</v>
      </c>
      <c r="D286" s="14">
        <v>54395.0</v>
      </c>
      <c r="E286" s="82" t="s">
        <v>16</v>
      </c>
      <c r="F286" s="33">
        <v>7.0</v>
      </c>
      <c r="G286" s="83">
        <f t="shared" si="1"/>
        <v>0.025</v>
      </c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28">
        <v>5.62005747E8</v>
      </c>
      <c r="AD286" s="9" t="s">
        <v>1147</v>
      </c>
      <c r="AE286" s="49">
        <v>43524.0</v>
      </c>
      <c r="AF286" s="79">
        <f t="shared" si="2"/>
        <v>4</v>
      </c>
      <c r="AG286" s="79"/>
      <c r="AH286" s="79"/>
      <c r="AI286" s="28">
        <v>3.98009975E8</v>
      </c>
      <c r="AJ286" s="9" t="s">
        <v>1592</v>
      </c>
      <c r="AK286" s="59">
        <v>104651.0</v>
      </c>
    </row>
    <row r="287">
      <c r="A287" s="28">
        <v>8.4767E8</v>
      </c>
      <c r="B287" s="9" t="s">
        <v>935</v>
      </c>
      <c r="C287" s="33">
        <v>2.0</v>
      </c>
      <c r="D287" s="14">
        <v>102154.0</v>
      </c>
      <c r="E287" s="82" t="s">
        <v>12</v>
      </c>
      <c r="F287" s="33">
        <v>4.0</v>
      </c>
      <c r="G287" s="83">
        <f t="shared" si="1"/>
        <v>0.05</v>
      </c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28">
        <v>5.33006846E8</v>
      </c>
      <c r="AD287" s="9" t="s">
        <v>1680</v>
      </c>
      <c r="AE287" s="49">
        <v>37360.0</v>
      </c>
      <c r="AF287" s="79">
        <f t="shared" si="2"/>
        <v>21</v>
      </c>
      <c r="AG287" s="79"/>
      <c r="AH287" s="79"/>
      <c r="AI287" s="28">
        <v>4.02005116E8</v>
      </c>
      <c r="AJ287" s="9" t="s">
        <v>1600</v>
      </c>
      <c r="AK287" s="59">
        <v>45850.0</v>
      </c>
    </row>
    <row r="288">
      <c r="A288" s="28">
        <v>6.069E8</v>
      </c>
      <c r="B288" s="9" t="s">
        <v>1360</v>
      </c>
      <c r="C288" s="33">
        <v>5.0</v>
      </c>
      <c r="D288" s="14">
        <v>61049.0</v>
      </c>
      <c r="E288" s="82" t="s">
        <v>35</v>
      </c>
      <c r="F288" s="33">
        <v>0.0</v>
      </c>
      <c r="G288" s="83">
        <f t="shared" si="1"/>
        <v>0.03</v>
      </c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28">
        <v>6.30002592E8</v>
      </c>
      <c r="AD288" s="9" t="s">
        <v>246</v>
      </c>
      <c r="AE288" s="49">
        <v>43763.0</v>
      </c>
      <c r="AF288" s="79">
        <f t="shared" si="2"/>
        <v>4</v>
      </c>
      <c r="AG288" s="79"/>
      <c r="AH288" s="79"/>
      <c r="AI288" s="28">
        <v>4.06003143E8</v>
      </c>
      <c r="AJ288" s="9" t="s">
        <v>1584</v>
      </c>
      <c r="AK288" s="59">
        <v>112932.0</v>
      </c>
    </row>
    <row r="289">
      <c r="A289" s="28">
        <v>6.66564381E8</v>
      </c>
      <c r="B289" s="9" t="s">
        <v>335</v>
      </c>
      <c r="C289" s="33">
        <v>1.0</v>
      </c>
      <c r="D289" s="14">
        <v>72877.0</v>
      </c>
      <c r="E289" s="82" t="s">
        <v>27</v>
      </c>
      <c r="F289" s="33">
        <v>1.0</v>
      </c>
      <c r="G289" s="83">
        <f t="shared" si="1"/>
        <v>0.035</v>
      </c>
      <c r="H289" s="84"/>
      <c r="I289" s="84"/>
      <c r="J289" s="84"/>
      <c r="K289" s="84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84"/>
      <c r="AB289" s="84"/>
      <c r="AC289" s="28">
        <v>6.66273059E8</v>
      </c>
      <c r="AD289" s="9" t="s">
        <v>1063</v>
      </c>
      <c r="AE289" s="49">
        <v>40344.0</v>
      </c>
      <c r="AF289" s="79">
        <f t="shared" si="2"/>
        <v>13</v>
      </c>
      <c r="AG289" s="79"/>
      <c r="AH289" s="79"/>
      <c r="AI289" s="28">
        <v>4.0636E8</v>
      </c>
      <c r="AJ289" s="9" t="s">
        <v>1621</v>
      </c>
      <c r="AK289" s="59">
        <v>62344.0</v>
      </c>
    </row>
    <row r="290">
      <c r="A290" s="28">
        <v>4.376E8</v>
      </c>
      <c r="B290" s="9" t="s">
        <v>1090</v>
      </c>
      <c r="C290" s="33">
        <v>3.0</v>
      </c>
      <c r="D290" s="14">
        <v>86051.0</v>
      </c>
      <c r="E290" s="82" t="s">
        <v>20</v>
      </c>
      <c r="F290" s="33">
        <v>2.0</v>
      </c>
      <c r="G290" s="83">
        <f t="shared" si="1"/>
        <v>0.045</v>
      </c>
      <c r="H290" s="84"/>
      <c r="I290" s="84"/>
      <c r="J290" s="84"/>
      <c r="K290" s="84"/>
      <c r="L290" s="9"/>
      <c r="M290" s="9"/>
      <c r="N290" s="9"/>
      <c r="O290" s="9"/>
      <c r="P290" s="9"/>
      <c r="Q290" s="9"/>
      <c r="R290" s="9"/>
      <c r="S290" s="9"/>
      <c r="T290" s="9"/>
      <c r="U290" s="84"/>
      <c r="V290" s="84"/>
      <c r="W290" s="84"/>
      <c r="X290" s="84"/>
      <c r="Y290" s="84"/>
      <c r="Z290" s="84"/>
      <c r="AA290" s="84"/>
      <c r="AB290" s="84"/>
      <c r="AC290" s="28">
        <v>2.7728E8</v>
      </c>
      <c r="AD290" s="9" t="s">
        <v>1681</v>
      </c>
      <c r="AE290" s="49">
        <v>39260.0</v>
      </c>
      <c r="AF290" s="79">
        <f t="shared" si="2"/>
        <v>16</v>
      </c>
      <c r="AG290" s="79"/>
      <c r="AH290" s="79"/>
      <c r="AI290" s="28">
        <v>4.0643E8</v>
      </c>
      <c r="AJ290" s="9" t="s">
        <v>1597</v>
      </c>
      <c r="AK290" s="59">
        <v>96161.0</v>
      </c>
    </row>
    <row r="291">
      <c r="A291" s="28">
        <v>6.1191E8</v>
      </c>
      <c r="B291" s="9" t="s">
        <v>1287</v>
      </c>
      <c r="C291" s="33">
        <v>2.0</v>
      </c>
      <c r="D291" s="14">
        <v>113335.0</v>
      </c>
      <c r="E291" s="82" t="s">
        <v>36</v>
      </c>
      <c r="F291" s="33">
        <v>4.0</v>
      </c>
      <c r="G291" s="83">
        <f t="shared" si="1"/>
        <v>0.055</v>
      </c>
      <c r="H291" s="84"/>
      <c r="I291" s="84"/>
      <c r="J291" s="84"/>
      <c r="K291" s="84"/>
      <c r="L291" s="9"/>
      <c r="M291" s="9"/>
      <c r="N291" s="9"/>
      <c r="O291" s="9"/>
      <c r="P291" s="9"/>
      <c r="Q291" s="9"/>
      <c r="R291" s="9"/>
      <c r="S291" s="9"/>
      <c r="T291" s="9"/>
      <c r="U291" s="84"/>
      <c r="V291" s="84"/>
      <c r="W291" s="84"/>
      <c r="X291" s="84"/>
      <c r="Y291" s="84"/>
      <c r="Z291" s="84"/>
      <c r="AA291" s="84"/>
      <c r="AB291" s="84"/>
      <c r="AC291" s="28">
        <v>7.0235E8</v>
      </c>
      <c r="AD291" s="9" t="s">
        <v>1351</v>
      </c>
      <c r="AE291" s="49">
        <v>42982.0</v>
      </c>
      <c r="AF291" s="79">
        <f t="shared" si="2"/>
        <v>6</v>
      </c>
      <c r="AG291" s="79"/>
      <c r="AH291" s="79"/>
      <c r="AI291" s="28">
        <v>4.08006715E8</v>
      </c>
      <c r="AJ291" s="9" t="s">
        <v>1603</v>
      </c>
      <c r="AK291" s="59">
        <v>108026.0</v>
      </c>
    </row>
    <row r="292">
      <c r="A292" s="28">
        <v>7.84002004E8</v>
      </c>
      <c r="B292" s="9" t="s">
        <v>314</v>
      </c>
      <c r="C292" s="33">
        <v>4.0</v>
      </c>
      <c r="D292" s="14">
        <v>55767.0</v>
      </c>
      <c r="E292" s="82" t="s">
        <v>36</v>
      </c>
      <c r="F292" s="33">
        <v>3.0</v>
      </c>
      <c r="G292" s="83">
        <f t="shared" si="1"/>
        <v>0.03</v>
      </c>
      <c r="H292" s="84"/>
      <c r="I292" s="84"/>
      <c r="J292" s="84"/>
      <c r="K292" s="84"/>
      <c r="L292" s="9"/>
      <c r="M292" s="9"/>
      <c r="N292" s="9"/>
      <c r="O292" s="9"/>
      <c r="P292" s="9"/>
      <c r="Q292" s="9"/>
      <c r="R292" s="9"/>
      <c r="S292" s="9"/>
      <c r="T292" s="9"/>
      <c r="U292" s="84"/>
      <c r="V292" s="84"/>
      <c r="W292" s="84"/>
      <c r="X292" s="84"/>
      <c r="Y292" s="84"/>
      <c r="Z292" s="84"/>
      <c r="AA292" s="84"/>
      <c r="AB292" s="84"/>
      <c r="AC292" s="28">
        <v>5.01001971E8</v>
      </c>
      <c r="AD292" s="9" t="s">
        <v>1143</v>
      </c>
      <c r="AE292" s="49">
        <v>43700.0</v>
      </c>
      <c r="AF292" s="79">
        <f t="shared" si="2"/>
        <v>4</v>
      </c>
      <c r="AG292" s="79"/>
      <c r="AH292" s="79"/>
      <c r="AI292" s="28">
        <v>4.082E8</v>
      </c>
      <c r="AJ292" s="9" t="s">
        <v>1588</v>
      </c>
      <c r="AK292" s="59">
        <v>39816.0</v>
      </c>
    </row>
    <row r="293">
      <c r="A293" s="28">
        <v>5.81004859E8</v>
      </c>
      <c r="B293" s="9" t="s">
        <v>1162</v>
      </c>
      <c r="C293" s="33">
        <v>5.0</v>
      </c>
      <c r="D293" s="14">
        <v>56149.0</v>
      </c>
      <c r="E293" s="82" t="s">
        <v>16</v>
      </c>
      <c r="F293" s="33">
        <v>7.0</v>
      </c>
      <c r="G293" s="83">
        <f t="shared" si="1"/>
        <v>0.03</v>
      </c>
      <c r="H293" s="84"/>
      <c r="I293" s="84"/>
      <c r="J293" s="84"/>
      <c r="K293" s="84"/>
      <c r="L293" s="9"/>
      <c r="M293" s="9"/>
      <c r="N293" s="9"/>
      <c r="O293" s="9"/>
      <c r="P293" s="9"/>
      <c r="Q293" s="9"/>
      <c r="R293" s="9"/>
      <c r="S293" s="9"/>
      <c r="T293" s="9"/>
      <c r="U293" s="84"/>
      <c r="V293" s="84"/>
      <c r="W293" s="84"/>
      <c r="X293" s="84"/>
      <c r="Y293" s="84"/>
      <c r="Z293" s="84"/>
      <c r="AA293" s="84"/>
      <c r="AB293" s="84"/>
      <c r="AC293" s="28">
        <v>9.97004186E8</v>
      </c>
      <c r="AD293" s="9" t="s">
        <v>247</v>
      </c>
      <c r="AE293" s="49">
        <v>39552.0</v>
      </c>
      <c r="AF293" s="79">
        <f t="shared" si="2"/>
        <v>15</v>
      </c>
      <c r="AG293" s="79"/>
      <c r="AH293" s="79"/>
      <c r="AI293" s="28">
        <v>4.0869E8</v>
      </c>
      <c r="AJ293" s="9" t="s">
        <v>1664</v>
      </c>
      <c r="AK293" s="59">
        <v>145678.0</v>
      </c>
    </row>
    <row r="294">
      <c r="A294" s="28">
        <v>4.5264E8</v>
      </c>
      <c r="B294" s="9" t="s">
        <v>359</v>
      </c>
      <c r="C294" s="33">
        <v>1.0</v>
      </c>
      <c r="D294" s="14">
        <v>54973.0</v>
      </c>
      <c r="E294" s="82" t="s">
        <v>36</v>
      </c>
      <c r="F294" s="33">
        <v>7.0</v>
      </c>
      <c r="G294" s="83">
        <f t="shared" si="1"/>
        <v>0.025</v>
      </c>
      <c r="H294" s="84"/>
      <c r="I294" s="84"/>
      <c r="J294" s="84"/>
      <c r="K294" s="84"/>
      <c r="L294" s="9"/>
      <c r="M294" s="9"/>
      <c r="N294" s="9"/>
      <c r="O294" s="9"/>
      <c r="P294" s="9"/>
      <c r="Q294" s="9"/>
      <c r="R294" s="9"/>
      <c r="S294" s="9"/>
      <c r="T294" s="9"/>
      <c r="U294" s="84"/>
      <c r="V294" s="84"/>
      <c r="W294" s="84"/>
      <c r="X294" s="84"/>
      <c r="Y294" s="84"/>
      <c r="Z294" s="84"/>
      <c r="AA294" s="84"/>
      <c r="AB294" s="84"/>
      <c r="AC294" s="28">
        <v>1.89005902E8</v>
      </c>
      <c r="AD294" s="9" t="s">
        <v>1488</v>
      </c>
      <c r="AE294" s="49">
        <v>38641.0</v>
      </c>
      <c r="AF294" s="79">
        <f t="shared" si="2"/>
        <v>18</v>
      </c>
      <c r="AG294" s="79"/>
      <c r="AH294" s="79"/>
      <c r="AI294" s="28">
        <v>4.0879E8</v>
      </c>
      <c r="AJ294" s="9" t="s">
        <v>1588</v>
      </c>
      <c r="AK294" s="59">
        <v>96516.0</v>
      </c>
    </row>
    <row r="295">
      <c r="A295" s="28">
        <v>7.28006349E8</v>
      </c>
      <c r="B295" s="9" t="s">
        <v>1286</v>
      </c>
      <c r="C295" s="33">
        <v>2.0</v>
      </c>
      <c r="D295" s="14">
        <v>119949.0</v>
      </c>
      <c r="E295" s="82" t="s">
        <v>20</v>
      </c>
      <c r="F295" s="33">
        <v>5.0</v>
      </c>
      <c r="G295" s="83">
        <f t="shared" si="1"/>
        <v>0.06</v>
      </c>
      <c r="H295" s="84"/>
      <c r="I295" s="84"/>
      <c r="J295" s="84"/>
      <c r="K295" s="84"/>
      <c r="L295" s="9"/>
      <c r="M295" s="9"/>
      <c r="N295" s="9"/>
      <c r="O295" s="9"/>
      <c r="P295" s="9"/>
      <c r="Q295" s="9"/>
      <c r="R295" s="9"/>
      <c r="S295" s="9"/>
      <c r="T295" s="9"/>
      <c r="U295" s="84"/>
      <c r="V295" s="84"/>
      <c r="W295" s="84"/>
      <c r="X295" s="84"/>
      <c r="Y295" s="84"/>
      <c r="Z295" s="84"/>
      <c r="AA295" s="84"/>
      <c r="AB295" s="84"/>
      <c r="AC295" s="28">
        <v>2.41006891E8</v>
      </c>
      <c r="AD295" s="9" t="s">
        <v>1682</v>
      </c>
      <c r="AE295" s="49">
        <v>42384.0</v>
      </c>
      <c r="AF295" s="79">
        <f t="shared" si="2"/>
        <v>7</v>
      </c>
      <c r="AG295" s="79"/>
      <c r="AH295" s="79"/>
      <c r="AI295" s="28">
        <v>4.10005983E8</v>
      </c>
      <c r="AJ295" s="9" t="s">
        <v>1588</v>
      </c>
      <c r="AK295" s="59">
        <v>77926.0</v>
      </c>
    </row>
    <row r="296">
      <c r="A296" s="28">
        <v>4.11003339E8</v>
      </c>
      <c r="B296" s="9" t="s">
        <v>1141</v>
      </c>
      <c r="C296" s="33">
        <v>4.0</v>
      </c>
      <c r="D296" s="14">
        <v>49488.0</v>
      </c>
      <c r="E296" s="82" t="s">
        <v>16</v>
      </c>
      <c r="F296" s="33">
        <v>4.0</v>
      </c>
      <c r="G296" s="83">
        <f t="shared" si="1"/>
        <v>0.025</v>
      </c>
      <c r="H296" s="84"/>
      <c r="I296" s="84"/>
      <c r="J296" s="84"/>
      <c r="K296" s="84"/>
      <c r="L296" s="9"/>
      <c r="M296" s="9"/>
      <c r="N296" s="9"/>
      <c r="O296" s="9"/>
      <c r="P296" s="9"/>
      <c r="Q296" s="9"/>
      <c r="R296" s="9"/>
      <c r="S296" s="9"/>
      <c r="T296" s="9"/>
      <c r="U296" s="84"/>
      <c r="V296" s="84"/>
      <c r="W296" s="84"/>
      <c r="X296" s="84"/>
      <c r="Y296" s="84"/>
      <c r="Z296" s="84"/>
      <c r="AA296" s="84"/>
      <c r="AB296" s="84"/>
      <c r="AC296" s="28">
        <v>1.53008559E8</v>
      </c>
      <c r="AD296" s="9" t="s">
        <v>1683</v>
      </c>
      <c r="AE296" s="49">
        <v>41679.0</v>
      </c>
      <c r="AF296" s="79">
        <f t="shared" si="2"/>
        <v>9</v>
      </c>
      <c r="AG296" s="79"/>
      <c r="AH296" s="79"/>
      <c r="AI296" s="28">
        <v>4.1000953E8</v>
      </c>
      <c r="AJ296" s="9" t="s">
        <v>1585</v>
      </c>
      <c r="AK296" s="59">
        <v>102078.0</v>
      </c>
    </row>
    <row r="297">
      <c r="A297" s="28">
        <v>8.12008737E8</v>
      </c>
      <c r="B297" s="9" t="s">
        <v>1029</v>
      </c>
      <c r="C297" s="33">
        <v>3.0</v>
      </c>
      <c r="D297" s="14">
        <v>43343.0</v>
      </c>
      <c r="E297" s="82" t="s">
        <v>36</v>
      </c>
      <c r="F297" s="33">
        <v>3.0</v>
      </c>
      <c r="G297" s="83">
        <f t="shared" si="1"/>
        <v>0.02</v>
      </c>
      <c r="H297" s="84"/>
      <c r="I297" s="84"/>
      <c r="J297" s="84"/>
      <c r="K297" s="84"/>
      <c r="L297" s="9"/>
      <c r="M297" s="9"/>
      <c r="N297" s="9"/>
      <c r="O297" s="9"/>
      <c r="P297" s="9"/>
      <c r="Q297" s="9"/>
      <c r="R297" s="9"/>
      <c r="S297" s="9"/>
      <c r="T297" s="9"/>
      <c r="U297" s="84"/>
      <c r="V297" s="84"/>
      <c r="W297" s="84"/>
      <c r="X297" s="84"/>
      <c r="Y297" s="84"/>
      <c r="Z297" s="84"/>
      <c r="AA297" s="84"/>
      <c r="AB297" s="84"/>
      <c r="AC297" s="28">
        <v>5.34002609E8</v>
      </c>
      <c r="AD297" s="9" t="s">
        <v>987</v>
      </c>
      <c r="AE297" s="49">
        <v>36840.0</v>
      </c>
      <c r="AF297" s="79">
        <f t="shared" si="2"/>
        <v>23</v>
      </c>
      <c r="AG297" s="79"/>
      <c r="AH297" s="79"/>
      <c r="AI297" s="28">
        <v>4.11003339E8</v>
      </c>
      <c r="AJ297" s="9" t="s">
        <v>1603</v>
      </c>
      <c r="AK297" s="59">
        <v>101195.0</v>
      </c>
    </row>
    <row r="298">
      <c r="A298" s="28">
        <v>4.31006408E8</v>
      </c>
      <c r="B298" s="9" t="s">
        <v>1213</v>
      </c>
      <c r="C298" s="33">
        <v>5.0</v>
      </c>
      <c r="D298" s="14">
        <v>58134.0</v>
      </c>
      <c r="E298" s="82" t="s">
        <v>12</v>
      </c>
      <c r="F298" s="33">
        <v>2.0</v>
      </c>
      <c r="G298" s="83">
        <f t="shared" si="1"/>
        <v>0.03</v>
      </c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28">
        <v>2.8631E8</v>
      </c>
      <c r="AD298" s="9" t="s">
        <v>1684</v>
      </c>
      <c r="AE298" s="49">
        <v>37568.0</v>
      </c>
      <c r="AF298" s="79">
        <f t="shared" si="2"/>
        <v>21</v>
      </c>
      <c r="AG298" s="79"/>
      <c r="AH298" s="79"/>
      <c r="AI298" s="28">
        <v>4.11005913E8</v>
      </c>
      <c r="AJ298" s="9" t="s">
        <v>1594</v>
      </c>
      <c r="AK298" s="59">
        <v>131942.0</v>
      </c>
    </row>
    <row r="299">
      <c r="A299" s="28">
        <v>6.66317914E8</v>
      </c>
      <c r="B299" s="9" t="s">
        <v>1312</v>
      </c>
      <c r="C299" s="33">
        <v>2.0</v>
      </c>
      <c r="D299" s="14">
        <v>55295.0</v>
      </c>
      <c r="E299" s="82" t="s">
        <v>36</v>
      </c>
      <c r="F299" s="33">
        <v>1.0</v>
      </c>
      <c r="G299" s="83">
        <f t="shared" si="1"/>
        <v>0.03</v>
      </c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28">
        <v>8.21007832E8</v>
      </c>
      <c r="AD299" s="9" t="s">
        <v>1033</v>
      </c>
      <c r="AE299" s="49">
        <v>39110.0</v>
      </c>
      <c r="AF299" s="79">
        <f t="shared" si="2"/>
        <v>16</v>
      </c>
      <c r="AG299" s="79"/>
      <c r="AH299" s="79"/>
      <c r="AI299" s="28">
        <v>4.1195E8</v>
      </c>
      <c r="AJ299" s="9" t="s">
        <v>1597</v>
      </c>
      <c r="AK299" s="59">
        <v>117320.0</v>
      </c>
    </row>
    <row r="300">
      <c r="A300" s="28">
        <v>9.0462E8</v>
      </c>
      <c r="B300" s="9" t="s">
        <v>1264</v>
      </c>
      <c r="C300" s="33">
        <v>3.0</v>
      </c>
      <c r="D300" s="14">
        <v>104197.0</v>
      </c>
      <c r="E300" s="82" t="s">
        <v>31</v>
      </c>
      <c r="F300" s="33">
        <v>1.0</v>
      </c>
      <c r="G300" s="83">
        <f t="shared" si="1"/>
        <v>0.05</v>
      </c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28">
        <v>2.1814E8</v>
      </c>
      <c r="AD300" s="9" t="s">
        <v>1685</v>
      </c>
      <c r="AE300" s="49">
        <v>36910.0</v>
      </c>
      <c r="AF300" s="79">
        <f t="shared" si="2"/>
        <v>22</v>
      </c>
      <c r="AG300" s="79"/>
      <c r="AH300" s="79"/>
      <c r="AI300" s="28">
        <v>4.1462E8</v>
      </c>
      <c r="AJ300" s="9" t="s">
        <v>1592</v>
      </c>
      <c r="AK300" s="59">
        <v>91581.0</v>
      </c>
    </row>
    <row r="301">
      <c r="A301" s="28">
        <v>4.83007128E8</v>
      </c>
      <c r="B301" s="9" t="s">
        <v>1165</v>
      </c>
      <c r="C301" s="33">
        <v>5.0</v>
      </c>
      <c r="D301" s="14">
        <v>46006.0</v>
      </c>
      <c r="E301" s="82" t="s">
        <v>12</v>
      </c>
      <c r="F301" s="33">
        <v>2.0</v>
      </c>
      <c r="G301" s="83">
        <f t="shared" si="1"/>
        <v>0.025</v>
      </c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28">
        <v>3.16007805E8</v>
      </c>
      <c r="AD301" s="9" t="s">
        <v>1686</v>
      </c>
      <c r="AE301" s="49">
        <v>40218.0</v>
      </c>
      <c r="AF301" s="79">
        <f t="shared" si="2"/>
        <v>13</v>
      </c>
      <c r="AG301" s="79"/>
      <c r="AH301" s="79"/>
      <c r="AI301" s="28">
        <v>4.1700318E8</v>
      </c>
      <c r="AJ301" s="9" t="s">
        <v>1597</v>
      </c>
      <c r="AK301" s="59">
        <v>115600.0</v>
      </c>
    </row>
    <row r="302">
      <c r="A302" s="28">
        <v>6.66812226E8</v>
      </c>
      <c r="B302" s="9" t="s">
        <v>1229</v>
      </c>
      <c r="C302" s="33">
        <v>2.0</v>
      </c>
      <c r="D302" s="14">
        <v>105667.0</v>
      </c>
      <c r="E302" s="82" t="s">
        <v>35</v>
      </c>
      <c r="F302" s="33">
        <v>6.0</v>
      </c>
      <c r="G302" s="83">
        <f t="shared" si="1"/>
        <v>0.055</v>
      </c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28">
        <v>2.8367E8</v>
      </c>
      <c r="AD302" s="9" t="s">
        <v>1120</v>
      </c>
      <c r="AE302" s="49">
        <v>38709.0</v>
      </c>
      <c r="AF302" s="79">
        <f t="shared" si="2"/>
        <v>18</v>
      </c>
      <c r="AG302" s="79"/>
      <c r="AH302" s="79"/>
      <c r="AI302" s="28">
        <v>4.17008684E8</v>
      </c>
      <c r="AJ302" s="9" t="s">
        <v>1585</v>
      </c>
      <c r="AK302" s="59">
        <v>107241.0</v>
      </c>
    </row>
    <row r="303">
      <c r="A303" s="28">
        <v>9.72009906E8</v>
      </c>
      <c r="B303" s="9" t="s">
        <v>1383</v>
      </c>
      <c r="C303" s="33">
        <v>3.0</v>
      </c>
      <c r="D303" s="14">
        <v>50007.0</v>
      </c>
      <c r="E303" s="82" t="s">
        <v>31</v>
      </c>
      <c r="F303" s="33">
        <v>7.0</v>
      </c>
      <c r="G303" s="83">
        <f t="shared" si="1"/>
        <v>0.025</v>
      </c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28">
        <v>4.68008483E8</v>
      </c>
      <c r="AD303" s="9" t="s">
        <v>1282</v>
      </c>
      <c r="AE303" s="49">
        <v>36664.0</v>
      </c>
      <c r="AF303" s="79">
        <f t="shared" si="2"/>
        <v>23</v>
      </c>
      <c r="AG303" s="79"/>
      <c r="AH303" s="79"/>
      <c r="AI303" s="28">
        <v>4.1835E8</v>
      </c>
      <c r="AJ303" s="9" t="s">
        <v>1588</v>
      </c>
      <c r="AK303" s="59">
        <v>83495.0</v>
      </c>
    </row>
    <row r="304">
      <c r="A304" s="28">
        <v>6.66308884E8</v>
      </c>
      <c r="B304" s="9" t="s">
        <v>1060</v>
      </c>
      <c r="C304" s="33">
        <v>5.0</v>
      </c>
      <c r="D304" s="14">
        <v>77016.0</v>
      </c>
      <c r="E304" s="82" t="s">
        <v>36</v>
      </c>
      <c r="F304" s="33">
        <v>6.0</v>
      </c>
      <c r="G304" s="83">
        <f t="shared" si="1"/>
        <v>0.04</v>
      </c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28">
        <v>3.00005168E8</v>
      </c>
      <c r="AD304" s="9" t="s">
        <v>1687</v>
      </c>
      <c r="AE304" s="49">
        <v>43910.0</v>
      </c>
      <c r="AF304" s="79">
        <f t="shared" si="2"/>
        <v>3</v>
      </c>
      <c r="AG304" s="79"/>
      <c r="AH304" s="79"/>
      <c r="AI304" s="28">
        <v>4.22004173E8</v>
      </c>
      <c r="AJ304" s="9" t="s">
        <v>1607</v>
      </c>
      <c r="AK304" s="59">
        <v>84838.0</v>
      </c>
    </row>
    <row r="305">
      <c r="A305" s="28">
        <v>3.23002808E8</v>
      </c>
      <c r="B305" s="9" t="s">
        <v>1323</v>
      </c>
      <c r="C305" s="33">
        <v>3.0</v>
      </c>
      <c r="D305" s="14">
        <v>125134.0</v>
      </c>
      <c r="E305" s="82" t="s">
        <v>31</v>
      </c>
      <c r="F305" s="33">
        <v>2.0</v>
      </c>
      <c r="G305" s="83">
        <f t="shared" si="1"/>
        <v>0.065</v>
      </c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28">
        <v>2.86006251E8</v>
      </c>
      <c r="AD305" s="9" t="s">
        <v>930</v>
      </c>
      <c r="AE305" s="49">
        <v>43795.0</v>
      </c>
      <c r="AF305" s="79">
        <f t="shared" si="2"/>
        <v>4</v>
      </c>
      <c r="AG305" s="79"/>
      <c r="AH305" s="79"/>
      <c r="AI305" s="28">
        <v>4.23006299E8</v>
      </c>
      <c r="AJ305" s="9" t="s">
        <v>1664</v>
      </c>
      <c r="AK305" s="59">
        <v>99925.0</v>
      </c>
    </row>
    <row r="306">
      <c r="A306" s="28">
        <v>7.98004162E8</v>
      </c>
      <c r="B306" s="9" t="s">
        <v>1345</v>
      </c>
      <c r="C306" s="33">
        <v>5.0</v>
      </c>
      <c r="D306" s="14">
        <v>65953.0</v>
      </c>
      <c r="E306" s="82" t="s">
        <v>20</v>
      </c>
      <c r="F306" s="33">
        <v>5.0</v>
      </c>
      <c r="G306" s="83">
        <f t="shared" si="1"/>
        <v>0.035</v>
      </c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28">
        <v>6.66619642E8</v>
      </c>
      <c r="AD306" s="9" t="s">
        <v>249</v>
      </c>
      <c r="AE306" s="49">
        <v>39454.0</v>
      </c>
      <c r="AF306" s="79">
        <f t="shared" si="2"/>
        <v>15</v>
      </c>
      <c r="AG306" s="79"/>
      <c r="AH306" s="79"/>
      <c r="AI306" s="28">
        <v>4.24002249E8</v>
      </c>
      <c r="AJ306" s="9" t="s">
        <v>1588</v>
      </c>
      <c r="AK306" s="59">
        <v>35473.0</v>
      </c>
    </row>
    <row r="307">
      <c r="A307" s="28">
        <v>6.74002618E8</v>
      </c>
      <c r="B307" s="9" t="s">
        <v>186</v>
      </c>
      <c r="C307" s="33">
        <v>4.0</v>
      </c>
      <c r="D307" s="14">
        <v>84936.0</v>
      </c>
      <c r="E307" s="82" t="s">
        <v>12</v>
      </c>
      <c r="F307" s="33">
        <v>7.0</v>
      </c>
      <c r="G307" s="83">
        <f t="shared" si="1"/>
        <v>0.04</v>
      </c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28">
        <v>7.4939E8</v>
      </c>
      <c r="AD307" s="9" t="s">
        <v>1228</v>
      </c>
      <c r="AE307" s="49">
        <v>37003.0</v>
      </c>
      <c r="AF307" s="79">
        <f t="shared" si="2"/>
        <v>22</v>
      </c>
      <c r="AG307" s="79"/>
      <c r="AH307" s="79"/>
      <c r="AI307" s="28">
        <v>4.24006871E8</v>
      </c>
      <c r="AJ307" s="9" t="s">
        <v>1603</v>
      </c>
      <c r="AK307" s="59">
        <v>55702.0</v>
      </c>
    </row>
    <row r="308">
      <c r="A308" s="28">
        <v>2.21008993E8</v>
      </c>
      <c r="B308" s="9" t="s">
        <v>1218</v>
      </c>
      <c r="C308" s="33">
        <v>4.0</v>
      </c>
      <c r="D308" s="14">
        <v>42514.0</v>
      </c>
      <c r="E308" s="82" t="s">
        <v>12</v>
      </c>
      <c r="F308" s="33">
        <v>0.0</v>
      </c>
      <c r="G308" s="83">
        <f t="shared" si="1"/>
        <v>0.02</v>
      </c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28">
        <v>1.63006279E8</v>
      </c>
      <c r="AD308" s="9" t="s">
        <v>1688</v>
      </c>
      <c r="AE308" s="49">
        <v>42538.0</v>
      </c>
      <c r="AF308" s="79">
        <f t="shared" si="2"/>
        <v>7</v>
      </c>
      <c r="AG308" s="79"/>
      <c r="AH308" s="79"/>
      <c r="AI308" s="28">
        <v>4.2463E8</v>
      </c>
      <c r="AJ308" s="9" t="s">
        <v>1607</v>
      </c>
      <c r="AK308" s="59">
        <v>72332.0</v>
      </c>
    </row>
    <row r="309">
      <c r="A309" s="28">
        <v>4.5512E8</v>
      </c>
      <c r="B309" s="9" t="s">
        <v>1326</v>
      </c>
      <c r="C309" s="33">
        <v>5.0</v>
      </c>
      <c r="D309" s="14">
        <v>68976.0</v>
      </c>
      <c r="E309" s="82" t="s">
        <v>35</v>
      </c>
      <c r="F309" s="33">
        <v>3.0</v>
      </c>
      <c r="G309" s="83">
        <f t="shared" si="1"/>
        <v>0.035</v>
      </c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28">
        <v>7.6612E8</v>
      </c>
      <c r="AD309" s="9" t="s">
        <v>250</v>
      </c>
      <c r="AE309" s="49">
        <v>36768.0</v>
      </c>
      <c r="AF309" s="79">
        <f t="shared" si="2"/>
        <v>23</v>
      </c>
      <c r="AG309" s="79"/>
      <c r="AH309" s="79"/>
      <c r="AI309" s="28">
        <v>4.2500242E8</v>
      </c>
      <c r="AJ309" s="9" t="s">
        <v>1588</v>
      </c>
      <c r="AK309" s="59">
        <v>91091.0</v>
      </c>
    </row>
    <row r="310">
      <c r="A310" s="28">
        <v>5.34002609E8</v>
      </c>
      <c r="B310" s="9" t="s">
        <v>312</v>
      </c>
      <c r="C310" s="33">
        <v>4.0</v>
      </c>
      <c r="D310" s="14">
        <v>100625.0</v>
      </c>
      <c r="E310" s="82" t="s">
        <v>27</v>
      </c>
      <c r="F310" s="33">
        <v>5.0</v>
      </c>
      <c r="G310" s="83">
        <f t="shared" si="1"/>
        <v>0.05</v>
      </c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28">
        <v>6.1283E8</v>
      </c>
      <c r="AD310" s="9" t="s">
        <v>1492</v>
      </c>
      <c r="AE310" s="49">
        <v>41685.0</v>
      </c>
      <c r="AF310" s="79">
        <f t="shared" si="2"/>
        <v>9</v>
      </c>
      <c r="AG310" s="79"/>
      <c r="AH310" s="79"/>
      <c r="AI310" s="28">
        <v>4.26002165E8</v>
      </c>
      <c r="AJ310" s="9" t="s">
        <v>1621</v>
      </c>
      <c r="AK310" s="59">
        <v>101380.0</v>
      </c>
    </row>
    <row r="311">
      <c r="A311" s="28">
        <v>6.25002612E8</v>
      </c>
      <c r="B311" s="9" t="s">
        <v>1157</v>
      </c>
      <c r="C311" s="33">
        <v>3.0</v>
      </c>
      <c r="D311" s="14">
        <v>71207.0</v>
      </c>
      <c r="E311" s="82" t="s">
        <v>36</v>
      </c>
      <c r="F311" s="33">
        <v>4.0</v>
      </c>
      <c r="G311" s="83">
        <f t="shared" si="1"/>
        <v>0.035</v>
      </c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28">
        <v>7.08006968E8</v>
      </c>
      <c r="AD311" s="9" t="s">
        <v>1689</v>
      </c>
      <c r="AE311" s="49">
        <v>39731.0</v>
      </c>
      <c r="AF311" s="79">
        <f t="shared" si="2"/>
        <v>15</v>
      </c>
      <c r="AG311" s="79"/>
      <c r="AH311" s="79"/>
      <c r="AI311" s="28">
        <v>4.2664E8</v>
      </c>
      <c r="AJ311" s="9" t="s">
        <v>1600</v>
      </c>
      <c r="AK311" s="59">
        <v>137566.0</v>
      </c>
    </row>
    <row r="312">
      <c r="A312" s="28">
        <v>3.5233E8</v>
      </c>
      <c r="B312" s="9" t="s">
        <v>1148</v>
      </c>
      <c r="C312" s="33">
        <v>4.0</v>
      </c>
      <c r="D312" s="14">
        <v>74177.0</v>
      </c>
      <c r="E312" s="82" t="s">
        <v>35</v>
      </c>
      <c r="F312" s="33">
        <v>0.0</v>
      </c>
      <c r="G312" s="83">
        <f t="shared" si="1"/>
        <v>0.035</v>
      </c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28">
        <v>6.57001686E8</v>
      </c>
      <c r="AD312" s="9" t="s">
        <v>1690</v>
      </c>
      <c r="AE312" s="49">
        <v>43790.0</v>
      </c>
      <c r="AF312" s="79">
        <f t="shared" si="2"/>
        <v>4</v>
      </c>
      <c r="AG312" s="79"/>
      <c r="AH312" s="79"/>
      <c r="AI312" s="28">
        <v>4.30005347E8</v>
      </c>
      <c r="AJ312" s="9" t="s">
        <v>1600</v>
      </c>
      <c r="AK312" s="59">
        <v>145746.0</v>
      </c>
    </row>
    <row r="313">
      <c r="A313" s="28">
        <v>7.249E8</v>
      </c>
      <c r="B313" s="9" t="s">
        <v>1106</v>
      </c>
      <c r="C313" s="33">
        <v>3.0</v>
      </c>
      <c r="D313" s="14">
        <v>110056.0</v>
      </c>
      <c r="E313" s="82" t="s">
        <v>12</v>
      </c>
      <c r="F313" s="33">
        <v>5.0</v>
      </c>
      <c r="G313" s="83">
        <f t="shared" si="1"/>
        <v>0.055</v>
      </c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28">
        <v>6.66317784E8</v>
      </c>
      <c r="AD313" s="9" t="s">
        <v>1028</v>
      </c>
      <c r="AE313" s="49">
        <v>40642.0</v>
      </c>
      <c r="AF313" s="79">
        <f t="shared" si="2"/>
        <v>12</v>
      </c>
      <c r="AG313" s="79"/>
      <c r="AH313" s="79"/>
      <c r="AI313" s="28">
        <v>4.3023E8</v>
      </c>
      <c r="AJ313" s="9" t="s">
        <v>1600</v>
      </c>
      <c r="AK313" s="59">
        <v>78534.0</v>
      </c>
    </row>
    <row r="314">
      <c r="A314" s="28">
        <v>7.6612E8</v>
      </c>
      <c r="B314" s="9" t="s">
        <v>1362</v>
      </c>
      <c r="C314" s="33">
        <v>4.0</v>
      </c>
      <c r="D314" s="14">
        <v>123134.0</v>
      </c>
      <c r="E314" s="82" t="s">
        <v>12</v>
      </c>
      <c r="F314" s="33">
        <v>5.0</v>
      </c>
      <c r="G314" s="83">
        <f t="shared" si="1"/>
        <v>0.06</v>
      </c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28">
        <v>1.2829E8</v>
      </c>
      <c r="AD314" s="9" t="s">
        <v>1154</v>
      </c>
      <c r="AE314" s="49">
        <v>43714.0</v>
      </c>
      <c r="AF314" s="79">
        <f t="shared" si="2"/>
        <v>4</v>
      </c>
      <c r="AG314" s="79"/>
      <c r="AH314" s="79"/>
      <c r="AI314" s="28">
        <v>4.3100448E8</v>
      </c>
      <c r="AJ314" s="9" t="s">
        <v>1584</v>
      </c>
      <c r="AK314" s="59">
        <v>101501.0</v>
      </c>
    </row>
    <row r="315">
      <c r="A315" s="28">
        <v>1.8700527E8</v>
      </c>
      <c r="B315" s="9" t="s">
        <v>231</v>
      </c>
      <c r="C315" s="33">
        <v>5.0</v>
      </c>
      <c r="D315" s="14">
        <v>57193.0</v>
      </c>
      <c r="E315" s="82" t="s">
        <v>31</v>
      </c>
      <c r="F315" s="33">
        <v>6.0</v>
      </c>
      <c r="G315" s="83">
        <f t="shared" si="1"/>
        <v>0.03</v>
      </c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28">
        <v>2.17002377E8</v>
      </c>
      <c r="AD315" s="9" t="s">
        <v>1099</v>
      </c>
      <c r="AE315" s="49">
        <v>39274.0</v>
      </c>
      <c r="AF315" s="79">
        <f t="shared" si="2"/>
        <v>16</v>
      </c>
      <c r="AG315" s="79"/>
      <c r="AH315" s="79"/>
      <c r="AI315" s="28">
        <v>4.31006408E8</v>
      </c>
      <c r="AJ315" s="9" t="s">
        <v>1603</v>
      </c>
      <c r="AK315" s="59">
        <v>80022.0</v>
      </c>
    </row>
    <row r="316">
      <c r="A316" s="28">
        <v>3.85002272E8</v>
      </c>
      <c r="B316" s="9" t="s">
        <v>1219</v>
      </c>
      <c r="C316" s="33">
        <v>3.0</v>
      </c>
      <c r="D316" s="14">
        <v>48168.0</v>
      </c>
      <c r="E316" s="82" t="s">
        <v>12</v>
      </c>
      <c r="F316" s="33">
        <v>7.0</v>
      </c>
      <c r="G316" s="83">
        <f t="shared" si="1"/>
        <v>0.025</v>
      </c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28">
        <v>1.36006681E8</v>
      </c>
      <c r="AD316" s="9" t="s">
        <v>1015</v>
      </c>
      <c r="AE316" s="49">
        <v>39811.0</v>
      </c>
      <c r="AF316" s="79">
        <f t="shared" si="2"/>
        <v>15</v>
      </c>
      <c r="AG316" s="79"/>
      <c r="AH316" s="79"/>
      <c r="AI316" s="28">
        <v>4.328E8</v>
      </c>
      <c r="AJ316" s="9" t="s">
        <v>1588</v>
      </c>
      <c r="AK316" s="59">
        <v>59556.0</v>
      </c>
    </row>
    <row r="317">
      <c r="A317" s="28">
        <v>6.4559E8</v>
      </c>
      <c r="B317" s="9" t="s">
        <v>1156</v>
      </c>
      <c r="C317" s="33">
        <v>4.0</v>
      </c>
      <c r="D317" s="14">
        <v>118550.0</v>
      </c>
      <c r="E317" s="82" t="s">
        <v>27</v>
      </c>
      <c r="F317" s="33">
        <v>5.0</v>
      </c>
      <c r="G317" s="83">
        <f t="shared" si="1"/>
        <v>0.06</v>
      </c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28">
        <v>6.37004142E8</v>
      </c>
      <c r="AD317" s="9" t="s">
        <v>1122</v>
      </c>
      <c r="AE317" s="49">
        <v>36875.0</v>
      </c>
      <c r="AF317" s="79">
        <f t="shared" si="2"/>
        <v>23</v>
      </c>
      <c r="AG317" s="79"/>
      <c r="AH317" s="79"/>
      <c r="AI317" s="28">
        <v>4.3466E8</v>
      </c>
      <c r="AJ317" s="9" t="s">
        <v>1584</v>
      </c>
      <c r="AK317" s="59">
        <v>134139.0</v>
      </c>
    </row>
    <row r="318">
      <c r="A318" s="28">
        <v>9.69003167E8</v>
      </c>
      <c r="B318" s="9" t="s">
        <v>323</v>
      </c>
      <c r="C318" s="33">
        <v>1.0</v>
      </c>
      <c r="D318" s="14">
        <v>56533.0</v>
      </c>
      <c r="E318" s="82" t="s">
        <v>12</v>
      </c>
      <c r="F318" s="33">
        <v>3.0</v>
      </c>
      <c r="G318" s="83">
        <f t="shared" si="1"/>
        <v>0.03</v>
      </c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28">
        <v>8.38003468E8</v>
      </c>
      <c r="AD318" s="9" t="s">
        <v>251</v>
      </c>
      <c r="AE318" s="49">
        <v>39069.0</v>
      </c>
      <c r="AF318" s="79">
        <f t="shared" si="2"/>
        <v>17</v>
      </c>
      <c r="AG318" s="79"/>
      <c r="AH318" s="79"/>
      <c r="AI318" s="28">
        <v>4.3600924E8</v>
      </c>
      <c r="AJ318" s="9" t="s">
        <v>1584</v>
      </c>
      <c r="AK318" s="59">
        <v>124942.0</v>
      </c>
    </row>
    <row r="319">
      <c r="A319" s="28">
        <v>1.45004338E8</v>
      </c>
      <c r="B319" s="9" t="s">
        <v>1239</v>
      </c>
      <c r="C319" s="33">
        <v>2.0</v>
      </c>
      <c r="D319" s="14">
        <v>113370.0</v>
      </c>
      <c r="E319" s="82" t="s">
        <v>27</v>
      </c>
      <c r="F319" s="33">
        <v>4.0</v>
      </c>
      <c r="G319" s="83">
        <f t="shared" si="1"/>
        <v>0.055</v>
      </c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28">
        <v>6.66722188E8</v>
      </c>
      <c r="AD319" s="9" t="s">
        <v>252</v>
      </c>
      <c r="AE319" s="49">
        <v>36893.0</v>
      </c>
      <c r="AF319" s="79">
        <f t="shared" si="2"/>
        <v>23</v>
      </c>
      <c r="AG319" s="79"/>
      <c r="AH319" s="79"/>
      <c r="AI319" s="28">
        <v>4.376E8</v>
      </c>
      <c r="AJ319" s="9" t="s">
        <v>1620</v>
      </c>
      <c r="AK319" s="59">
        <v>68650.0</v>
      </c>
    </row>
    <row r="320">
      <c r="A320" s="28">
        <v>1.81001253E8</v>
      </c>
      <c r="B320" s="9" t="s">
        <v>1338</v>
      </c>
      <c r="C320" s="33">
        <v>5.0</v>
      </c>
      <c r="D320" s="14">
        <v>42407.0</v>
      </c>
      <c r="E320" s="82" t="s">
        <v>31</v>
      </c>
      <c r="F320" s="33">
        <v>5.0</v>
      </c>
      <c r="G320" s="83">
        <f t="shared" si="1"/>
        <v>0.02</v>
      </c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28">
        <v>9.2351E8</v>
      </c>
      <c r="AD320" s="9" t="s">
        <v>1093</v>
      </c>
      <c r="AE320" s="49">
        <v>42561.0</v>
      </c>
      <c r="AF320" s="79">
        <f t="shared" si="2"/>
        <v>7</v>
      </c>
      <c r="AG320" s="79"/>
      <c r="AH320" s="79"/>
      <c r="AI320" s="28">
        <v>4.3768E8</v>
      </c>
      <c r="AJ320" s="9" t="s">
        <v>1600</v>
      </c>
      <c r="AK320" s="59">
        <v>78831.0</v>
      </c>
    </row>
    <row r="321">
      <c r="A321" s="28">
        <v>3.78003625E8</v>
      </c>
      <c r="B321" s="9" t="s">
        <v>1250</v>
      </c>
      <c r="C321" s="33">
        <v>2.0</v>
      </c>
      <c r="D321" s="14">
        <v>47350.0</v>
      </c>
      <c r="E321" s="82" t="s">
        <v>31</v>
      </c>
      <c r="F321" s="33">
        <v>4.0</v>
      </c>
      <c r="G321" s="83">
        <f t="shared" si="1"/>
        <v>0.025</v>
      </c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28">
        <v>6.66641807E8</v>
      </c>
      <c r="AD321" s="9" t="s">
        <v>1310</v>
      </c>
      <c r="AE321" s="49">
        <v>43767.0</v>
      </c>
      <c r="AF321" s="79">
        <f t="shared" si="2"/>
        <v>4</v>
      </c>
      <c r="AG321" s="79"/>
      <c r="AH321" s="79"/>
      <c r="AI321" s="28">
        <v>4.38006452E8</v>
      </c>
      <c r="AJ321" s="9" t="s">
        <v>1600</v>
      </c>
      <c r="AK321" s="59">
        <v>72653.0</v>
      </c>
    </row>
    <row r="322">
      <c r="A322" s="28">
        <v>1.65008904E8</v>
      </c>
      <c r="B322" s="9" t="s">
        <v>1334</v>
      </c>
      <c r="C322" s="33">
        <v>5.0</v>
      </c>
      <c r="D322" s="14">
        <v>43983.0</v>
      </c>
      <c r="E322" s="82" t="s">
        <v>20</v>
      </c>
      <c r="F322" s="33">
        <v>4.0</v>
      </c>
      <c r="G322" s="83">
        <f t="shared" si="1"/>
        <v>0.02</v>
      </c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28">
        <v>7.5794E8</v>
      </c>
      <c r="AD322" s="9" t="s">
        <v>1691</v>
      </c>
      <c r="AE322" s="49">
        <v>43049.0</v>
      </c>
      <c r="AF322" s="79">
        <f t="shared" si="2"/>
        <v>6</v>
      </c>
      <c r="AG322" s="79"/>
      <c r="AH322" s="79"/>
      <c r="AI322" s="28">
        <v>4.3921E8</v>
      </c>
      <c r="AJ322" s="9" t="s">
        <v>1588</v>
      </c>
      <c r="AK322" s="59">
        <v>81593.0</v>
      </c>
    </row>
    <row r="323">
      <c r="A323" s="28">
        <v>6.66001913E8</v>
      </c>
      <c r="B323" s="9" t="s">
        <v>946</v>
      </c>
      <c r="C323" s="33">
        <v>2.0</v>
      </c>
      <c r="D323" s="14">
        <v>123099.0</v>
      </c>
      <c r="E323" s="82" t="s">
        <v>31</v>
      </c>
      <c r="F323" s="33">
        <v>1.0</v>
      </c>
      <c r="G323" s="83">
        <f t="shared" si="1"/>
        <v>0.06</v>
      </c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28">
        <v>7.87003677E8</v>
      </c>
      <c r="AD323" s="9" t="s">
        <v>1692</v>
      </c>
      <c r="AE323" s="49">
        <v>40011.0</v>
      </c>
      <c r="AF323" s="79">
        <f t="shared" si="2"/>
        <v>14</v>
      </c>
      <c r="AG323" s="79"/>
      <c r="AH323" s="79"/>
      <c r="AI323" s="28">
        <v>4.40006611E8</v>
      </c>
      <c r="AJ323" s="9" t="s">
        <v>1622</v>
      </c>
      <c r="AK323" s="59">
        <v>55567.0</v>
      </c>
    </row>
    <row r="324">
      <c r="A324" s="28">
        <v>6.20001266E8</v>
      </c>
      <c r="B324" s="9" t="s">
        <v>1325</v>
      </c>
      <c r="C324" s="33">
        <v>5.0</v>
      </c>
      <c r="D324" s="14">
        <v>95555.0</v>
      </c>
      <c r="E324" s="82" t="s">
        <v>35</v>
      </c>
      <c r="F324" s="33">
        <v>3.0</v>
      </c>
      <c r="G324" s="83">
        <f t="shared" si="1"/>
        <v>0.05</v>
      </c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28">
        <v>9.66008542E8</v>
      </c>
      <c r="AD324" s="9" t="s">
        <v>1297</v>
      </c>
      <c r="AE324" s="49">
        <v>37913.0</v>
      </c>
      <c r="AF324" s="79">
        <f t="shared" si="2"/>
        <v>20</v>
      </c>
      <c r="AG324" s="79"/>
      <c r="AH324" s="79"/>
      <c r="AI324" s="28">
        <v>4.4199E8</v>
      </c>
      <c r="AJ324" s="9" t="s">
        <v>1588</v>
      </c>
      <c r="AK324" s="59">
        <v>77901.0</v>
      </c>
    </row>
    <row r="325">
      <c r="A325" s="28">
        <v>8.36007976E8</v>
      </c>
      <c r="B325" s="9" t="s">
        <v>1530</v>
      </c>
      <c r="C325" s="33">
        <v>3.0</v>
      </c>
      <c r="D325" s="14">
        <v>69335.0</v>
      </c>
      <c r="E325" s="82" t="s">
        <v>20</v>
      </c>
      <c r="F325" s="33">
        <v>7.0</v>
      </c>
      <c r="G325" s="83">
        <f t="shared" si="1"/>
        <v>0.035</v>
      </c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28">
        <v>7.43006632E8</v>
      </c>
      <c r="AD325" s="9" t="s">
        <v>1693</v>
      </c>
      <c r="AE325" s="49">
        <v>36470.0</v>
      </c>
      <c r="AF325" s="79">
        <f t="shared" si="2"/>
        <v>24</v>
      </c>
      <c r="AG325" s="79"/>
      <c r="AH325" s="79"/>
      <c r="AI325" s="28">
        <v>4.42009272E8</v>
      </c>
      <c r="AJ325" s="9" t="s">
        <v>1603</v>
      </c>
      <c r="AK325" s="59">
        <v>107907.0</v>
      </c>
    </row>
    <row r="326">
      <c r="A326" s="28">
        <v>5.5944E8</v>
      </c>
      <c r="B326" s="9" t="s">
        <v>233</v>
      </c>
      <c r="C326" s="33">
        <v>4.0</v>
      </c>
      <c r="D326" s="14">
        <v>45405.0</v>
      </c>
      <c r="E326" s="82" t="s">
        <v>31</v>
      </c>
      <c r="F326" s="33">
        <v>6.0</v>
      </c>
      <c r="G326" s="83">
        <f t="shared" si="1"/>
        <v>0.025</v>
      </c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28">
        <v>6.1579E8</v>
      </c>
      <c r="AD326" s="9" t="s">
        <v>1434</v>
      </c>
      <c r="AE326" s="49">
        <v>43666.0</v>
      </c>
      <c r="AF326" s="79">
        <f t="shared" si="2"/>
        <v>4</v>
      </c>
      <c r="AG326" s="79"/>
      <c r="AH326" s="79"/>
      <c r="AI326" s="28">
        <v>4.4396E8</v>
      </c>
      <c r="AJ326" s="9" t="s">
        <v>1597</v>
      </c>
      <c r="AK326" s="59">
        <v>105456.0</v>
      </c>
    </row>
    <row r="327">
      <c r="A327" s="28">
        <v>6.66384846E8</v>
      </c>
      <c r="B327" s="9" t="s">
        <v>239</v>
      </c>
      <c r="C327" s="33">
        <v>1.0</v>
      </c>
      <c r="D327" s="14">
        <v>45873.0</v>
      </c>
      <c r="E327" s="82" t="s">
        <v>12</v>
      </c>
      <c r="F327" s="33">
        <v>4.0</v>
      </c>
      <c r="G327" s="83">
        <f t="shared" si="1"/>
        <v>0.025</v>
      </c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28">
        <v>6.66515652E8</v>
      </c>
      <c r="AD327" s="9" t="s">
        <v>253</v>
      </c>
      <c r="AE327" s="49">
        <v>43830.0</v>
      </c>
      <c r="AF327" s="79">
        <f t="shared" si="2"/>
        <v>4</v>
      </c>
      <c r="AG327" s="79"/>
      <c r="AH327" s="79"/>
      <c r="AI327" s="28">
        <v>4.44006022E8</v>
      </c>
      <c r="AJ327" s="9" t="s">
        <v>1603</v>
      </c>
      <c r="AK327" s="59">
        <v>59227.0</v>
      </c>
    </row>
    <row r="328">
      <c r="A328" s="28">
        <v>5.54003879E8</v>
      </c>
      <c r="B328" s="9" t="s">
        <v>924</v>
      </c>
      <c r="C328" s="33">
        <v>5.0</v>
      </c>
      <c r="D328" s="14">
        <v>117677.0</v>
      </c>
      <c r="E328" s="82" t="s">
        <v>20</v>
      </c>
      <c r="F328" s="33">
        <v>2.0</v>
      </c>
      <c r="G328" s="83">
        <f t="shared" si="1"/>
        <v>0.06</v>
      </c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28">
        <v>4.87005627E8</v>
      </c>
      <c r="AD328" s="9" t="s">
        <v>1426</v>
      </c>
      <c r="AE328" s="49">
        <v>41055.0</v>
      </c>
      <c r="AF328" s="79">
        <f t="shared" si="2"/>
        <v>11</v>
      </c>
      <c r="AG328" s="79"/>
      <c r="AH328" s="79"/>
      <c r="AI328" s="28">
        <v>4.45003049E8</v>
      </c>
      <c r="AJ328" s="9" t="s">
        <v>1607</v>
      </c>
      <c r="AK328" s="59">
        <v>131702.0</v>
      </c>
    </row>
    <row r="329">
      <c r="A329" s="28">
        <v>5.07003286E8</v>
      </c>
      <c r="B329" s="9" t="s">
        <v>325</v>
      </c>
      <c r="C329" s="33">
        <v>5.0</v>
      </c>
      <c r="D329" s="14">
        <v>49740.0</v>
      </c>
      <c r="E329" s="82" t="s">
        <v>27</v>
      </c>
      <c r="F329" s="33">
        <v>4.0</v>
      </c>
      <c r="G329" s="83">
        <f t="shared" si="1"/>
        <v>0.025</v>
      </c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28">
        <v>6.26007398E8</v>
      </c>
      <c r="AD329" s="9" t="s">
        <v>1344</v>
      </c>
      <c r="AE329" s="49">
        <v>41306.0</v>
      </c>
      <c r="AF329" s="79">
        <f t="shared" si="2"/>
        <v>10</v>
      </c>
      <c r="AG329" s="79"/>
      <c r="AH329" s="79"/>
      <c r="AI329" s="28">
        <v>4.48009514E8</v>
      </c>
      <c r="AJ329" s="9" t="s">
        <v>1594</v>
      </c>
      <c r="AK329" s="59">
        <v>60536.0</v>
      </c>
    </row>
    <row r="330">
      <c r="A330" s="28">
        <v>6.6686612E8</v>
      </c>
      <c r="B330" s="9" t="s">
        <v>1114</v>
      </c>
      <c r="C330" s="33">
        <v>3.0</v>
      </c>
      <c r="D330" s="14">
        <v>83005.0</v>
      </c>
      <c r="E330" s="82" t="s">
        <v>12</v>
      </c>
      <c r="F330" s="33">
        <v>4.0</v>
      </c>
      <c r="G330" s="83">
        <f t="shared" si="1"/>
        <v>0.04</v>
      </c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28">
        <v>6.66142532E8</v>
      </c>
      <c r="AD330" s="9" t="s">
        <v>1694</v>
      </c>
      <c r="AE330" s="49">
        <v>38210.0</v>
      </c>
      <c r="AF330" s="79">
        <f t="shared" si="2"/>
        <v>19</v>
      </c>
      <c r="AG330" s="79"/>
      <c r="AH330" s="79"/>
      <c r="AI330" s="28">
        <v>4.4895E8</v>
      </c>
      <c r="AJ330" s="9" t="s">
        <v>1664</v>
      </c>
      <c r="AK330" s="59">
        <v>51630.0</v>
      </c>
    </row>
    <row r="331">
      <c r="A331" s="28">
        <v>9.74001136E8</v>
      </c>
      <c r="B331" s="9" t="s">
        <v>252</v>
      </c>
      <c r="C331" s="33">
        <v>1.0</v>
      </c>
      <c r="D331" s="14">
        <v>59808.0</v>
      </c>
      <c r="E331" s="82" t="s">
        <v>16</v>
      </c>
      <c r="F331" s="33">
        <v>6.0</v>
      </c>
      <c r="G331" s="83">
        <f t="shared" si="1"/>
        <v>0.03</v>
      </c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28">
        <v>6.6288E8</v>
      </c>
      <c r="AD331" s="9" t="s">
        <v>1519</v>
      </c>
      <c r="AE331" s="49">
        <v>38715.0</v>
      </c>
      <c r="AF331" s="79">
        <f t="shared" si="2"/>
        <v>18</v>
      </c>
      <c r="AG331" s="79"/>
      <c r="AH331" s="79"/>
      <c r="AI331" s="28">
        <v>4.5134E8</v>
      </c>
      <c r="AJ331" s="9" t="s">
        <v>1695</v>
      </c>
      <c r="AK331" s="59">
        <v>38701.0</v>
      </c>
    </row>
    <row r="332">
      <c r="A332" s="28">
        <v>7.897E8</v>
      </c>
      <c r="B332" s="9" t="s">
        <v>317</v>
      </c>
      <c r="C332" s="33">
        <v>4.0</v>
      </c>
      <c r="D332" s="14">
        <v>74514.0</v>
      </c>
      <c r="E332" s="82" t="s">
        <v>16</v>
      </c>
      <c r="F332" s="33">
        <v>6.0</v>
      </c>
      <c r="G332" s="83">
        <f t="shared" si="1"/>
        <v>0.035</v>
      </c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28">
        <v>3.3278E8</v>
      </c>
      <c r="AD332" s="9" t="s">
        <v>1696</v>
      </c>
      <c r="AE332" s="49">
        <v>42876.0</v>
      </c>
      <c r="AF332" s="79">
        <f t="shared" si="2"/>
        <v>6</v>
      </c>
      <c r="AG332" s="79"/>
      <c r="AH332" s="79"/>
      <c r="AI332" s="28">
        <v>4.52008083E8</v>
      </c>
      <c r="AJ332" s="9" t="s">
        <v>1603</v>
      </c>
      <c r="AK332" s="59">
        <v>39428.0</v>
      </c>
    </row>
    <row r="333">
      <c r="A333" s="28">
        <v>9.61009409E8</v>
      </c>
      <c r="B333" s="9" t="s">
        <v>1059</v>
      </c>
      <c r="C333" s="33">
        <v>1.0</v>
      </c>
      <c r="D333" s="14">
        <v>103603.0</v>
      </c>
      <c r="E333" s="82" t="s">
        <v>36</v>
      </c>
      <c r="F333" s="33">
        <v>3.0</v>
      </c>
      <c r="G333" s="83">
        <f t="shared" si="1"/>
        <v>0.05</v>
      </c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28">
        <v>3.46004408E8</v>
      </c>
      <c r="AD333" s="9" t="s">
        <v>1697</v>
      </c>
      <c r="AE333" s="49">
        <v>40646.0</v>
      </c>
      <c r="AF333" s="79">
        <f t="shared" si="2"/>
        <v>12</v>
      </c>
      <c r="AG333" s="79"/>
      <c r="AH333" s="79"/>
      <c r="AI333" s="28">
        <v>4.5264E8</v>
      </c>
      <c r="AJ333" s="9" t="s">
        <v>1600</v>
      </c>
      <c r="AK333" s="59">
        <v>78112.0</v>
      </c>
    </row>
    <row r="334">
      <c r="A334" s="28">
        <v>6.66583401E8</v>
      </c>
      <c r="B334" s="9" t="s">
        <v>1293</v>
      </c>
      <c r="C334" s="33">
        <v>2.0</v>
      </c>
      <c r="D334" s="14">
        <v>126627.0</v>
      </c>
      <c r="E334" s="82" t="s">
        <v>36</v>
      </c>
      <c r="F334" s="33">
        <v>5.0</v>
      </c>
      <c r="G334" s="83">
        <f t="shared" si="1"/>
        <v>0.065</v>
      </c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28">
        <v>2.95004723E8</v>
      </c>
      <c r="AD334" s="9" t="s">
        <v>1051</v>
      </c>
      <c r="AE334" s="49">
        <v>39258.0</v>
      </c>
      <c r="AF334" s="79">
        <f t="shared" si="2"/>
        <v>16</v>
      </c>
      <c r="AG334" s="79"/>
      <c r="AH334" s="79"/>
      <c r="AI334" s="28">
        <v>4.53004297E8</v>
      </c>
      <c r="AJ334" s="9" t="s">
        <v>1607</v>
      </c>
      <c r="AK334" s="59">
        <v>49720.0</v>
      </c>
    </row>
    <row r="335">
      <c r="A335" s="28">
        <v>6.66364177E8</v>
      </c>
      <c r="B335" s="9" t="s">
        <v>1303</v>
      </c>
      <c r="C335" s="33">
        <v>2.0</v>
      </c>
      <c r="D335" s="14">
        <v>110756.0</v>
      </c>
      <c r="E335" s="82" t="s">
        <v>12</v>
      </c>
      <c r="F335" s="33">
        <v>5.0</v>
      </c>
      <c r="G335" s="83">
        <f t="shared" si="1"/>
        <v>0.055</v>
      </c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28">
        <v>6.30005439E8</v>
      </c>
      <c r="AD335" s="9" t="s">
        <v>1413</v>
      </c>
      <c r="AE335" s="49">
        <v>39479.0</v>
      </c>
      <c r="AF335" s="79">
        <f t="shared" si="2"/>
        <v>15</v>
      </c>
      <c r="AG335" s="79"/>
      <c r="AH335" s="79"/>
      <c r="AI335" s="28">
        <v>4.53005962E8</v>
      </c>
      <c r="AJ335" s="9" t="s">
        <v>1584</v>
      </c>
      <c r="AK335" s="59">
        <v>123492.0</v>
      </c>
    </row>
    <row r="336">
      <c r="A336" s="28">
        <v>6.66641807E8</v>
      </c>
      <c r="B336" s="9" t="s">
        <v>382</v>
      </c>
      <c r="C336" s="33">
        <v>5.0</v>
      </c>
      <c r="D336" s="14">
        <v>103260.0</v>
      </c>
      <c r="E336" s="82" t="s">
        <v>20</v>
      </c>
      <c r="F336" s="33">
        <v>0.0</v>
      </c>
      <c r="G336" s="83">
        <f t="shared" si="1"/>
        <v>0.05</v>
      </c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28">
        <v>9.9932E8</v>
      </c>
      <c r="AD336" s="9" t="s">
        <v>1437</v>
      </c>
      <c r="AE336" s="49">
        <v>43899.0</v>
      </c>
      <c r="AF336" s="79">
        <f t="shared" si="2"/>
        <v>3</v>
      </c>
      <c r="AG336" s="79"/>
      <c r="AH336" s="79"/>
      <c r="AI336" s="28">
        <v>4.5512E8</v>
      </c>
      <c r="AJ336" s="9" t="s">
        <v>1617</v>
      </c>
      <c r="AK336" s="59">
        <v>42633.0</v>
      </c>
    </row>
    <row r="337">
      <c r="A337" s="28">
        <v>1.55005129E8</v>
      </c>
      <c r="B337" s="9" t="s">
        <v>350</v>
      </c>
      <c r="C337" s="33">
        <v>5.0</v>
      </c>
      <c r="D337" s="14">
        <v>61640.0</v>
      </c>
      <c r="E337" s="82" t="s">
        <v>16</v>
      </c>
      <c r="F337" s="33">
        <v>5.0</v>
      </c>
      <c r="G337" s="83">
        <f t="shared" si="1"/>
        <v>0.03</v>
      </c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28">
        <v>6.66375527E8</v>
      </c>
      <c r="AD337" s="9" t="s">
        <v>1698</v>
      </c>
      <c r="AE337" s="49">
        <v>38917.0</v>
      </c>
      <c r="AF337" s="79">
        <f t="shared" si="2"/>
        <v>17</v>
      </c>
      <c r="AG337" s="79"/>
      <c r="AH337" s="79"/>
      <c r="AI337" s="28">
        <v>4.56006424E8</v>
      </c>
      <c r="AJ337" s="9" t="s">
        <v>1600</v>
      </c>
      <c r="AK337" s="59">
        <v>124773.0</v>
      </c>
    </row>
    <row r="338">
      <c r="A338" s="28">
        <v>6.1083E8</v>
      </c>
      <c r="B338" s="9" t="s">
        <v>215</v>
      </c>
      <c r="C338" s="33">
        <v>3.0</v>
      </c>
      <c r="D338" s="14">
        <v>111408.0</v>
      </c>
      <c r="E338" s="82" t="s">
        <v>36</v>
      </c>
      <c r="F338" s="33">
        <v>3.0</v>
      </c>
      <c r="G338" s="83">
        <f t="shared" si="1"/>
        <v>0.055</v>
      </c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28">
        <v>6.81006488E8</v>
      </c>
      <c r="AD338" s="9" t="s">
        <v>1500</v>
      </c>
      <c r="AE338" s="49">
        <v>38955.0</v>
      </c>
      <c r="AF338" s="79">
        <f t="shared" si="2"/>
        <v>17</v>
      </c>
      <c r="AG338" s="79"/>
      <c r="AH338" s="79"/>
      <c r="AI338" s="28">
        <v>4.564E8</v>
      </c>
      <c r="AJ338" s="9" t="s">
        <v>1620</v>
      </c>
      <c r="AK338" s="59">
        <v>88708.0</v>
      </c>
    </row>
    <row r="339">
      <c r="A339" s="28">
        <v>6.66546693E8</v>
      </c>
      <c r="B339" s="9" t="s">
        <v>1013</v>
      </c>
      <c r="C339" s="33">
        <v>4.0</v>
      </c>
      <c r="D339" s="14">
        <v>44469.0</v>
      </c>
      <c r="E339" s="82" t="s">
        <v>31</v>
      </c>
      <c r="F339" s="33">
        <v>6.0</v>
      </c>
      <c r="G339" s="83">
        <f t="shared" si="1"/>
        <v>0.02</v>
      </c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28">
        <v>8.2194E8</v>
      </c>
      <c r="AD339" s="9" t="s">
        <v>1699</v>
      </c>
      <c r="AE339" s="49">
        <v>41895.0</v>
      </c>
      <c r="AF339" s="79">
        <f t="shared" si="2"/>
        <v>9</v>
      </c>
      <c r="AG339" s="79"/>
      <c r="AH339" s="79"/>
      <c r="AI339" s="28">
        <v>4.57009277E8</v>
      </c>
      <c r="AJ339" s="9" t="s">
        <v>1600</v>
      </c>
      <c r="AK339" s="59">
        <v>40712.0</v>
      </c>
    </row>
    <row r="340">
      <c r="A340" s="28">
        <v>6.66682188E8</v>
      </c>
      <c r="B340" s="9" t="s">
        <v>1055</v>
      </c>
      <c r="C340" s="33">
        <v>2.0</v>
      </c>
      <c r="D340" s="14">
        <v>115240.0</v>
      </c>
      <c r="E340" s="82" t="s">
        <v>31</v>
      </c>
      <c r="F340" s="33">
        <v>5.0</v>
      </c>
      <c r="G340" s="83">
        <f t="shared" si="1"/>
        <v>0.06</v>
      </c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28">
        <v>6.00004962E8</v>
      </c>
      <c r="AD340" s="9" t="s">
        <v>254</v>
      </c>
      <c r="AE340" s="49">
        <v>38936.0</v>
      </c>
      <c r="AF340" s="79">
        <f t="shared" si="2"/>
        <v>17</v>
      </c>
      <c r="AG340" s="79"/>
      <c r="AH340" s="79"/>
      <c r="AI340" s="28">
        <v>4.5746E8</v>
      </c>
      <c r="AJ340" s="9" t="s">
        <v>1595</v>
      </c>
      <c r="AK340" s="59">
        <v>57409.0</v>
      </c>
    </row>
    <row r="341">
      <c r="A341" s="28">
        <v>7.05005148E8</v>
      </c>
      <c r="B341" s="9" t="s">
        <v>1319</v>
      </c>
      <c r="C341" s="33">
        <v>4.0</v>
      </c>
      <c r="D341" s="14">
        <v>93239.0</v>
      </c>
      <c r="E341" s="82" t="s">
        <v>16</v>
      </c>
      <c r="F341" s="33">
        <v>1.0</v>
      </c>
      <c r="G341" s="83">
        <f t="shared" si="1"/>
        <v>0.045</v>
      </c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28">
        <v>2.41003836E8</v>
      </c>
      <c r="AD341" s="9" t="s">
        <v>1700</v>
      </c>
      <c r="AE341" s="49">
        <v>42225.0</v>
      </c>
      <c r="AF341" s="79">
        <f t="shared" si="2"/>
        <v>8</v>
      </c>
      <c r="AG341" s="79"/>
      <c r="AH341" s="79"/>
      <c r="AI341" s="28">
        <v>4.58002418E8</v>
      </c>
      <c r="AJ341" s="9" t="s">
        <v>1588</v>
      </c>
      <c r="AK341" s="59">
        <v>55162.0</v>
      </c>
    </row>
    <row r="342">
      <c r="A342" s="28">
        <v>2.659E8</v>
      </c>
      <c r="B342" s="9" t="s">
        <v>1144</v>
      </c>
      <c r="C342" s="33">
        <v>4.0</v>
      </c>
      <c r="D342" s="14">
        <v>123209.0</v>
      </c>
      <c r="E342" s="82" t="s">
        <v>36</v>
      </c>
      <c r="F342" s="33">
        <v>1.0</v>
      </c>
      <c r="G342" s="83">
        <f t="shared" si="1"/>
        <v>0.06</v>
      </c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28">
        <v>6.66295167E8</v>
      </c>
      <c r="AD342" s="9" t="s">
        <v>936</v>
      </c>
      <c r="AE342" s="49">
        <v>39535.0</v>
      </c>
      <c r="AF342" s="79">
        <f t="shared" si="2"/>
        <v>15</v>
      </c>
      <c r="AG342" s="79"/>
      <c r="AH342" s="79"/>
      <c r="AI342" s="28">
        <v>4.58009624E8</v>
      </c>
      <c r="AJ342" s="9" t="s">
        <v>1600</v>
      </c>
      <c r="AK342" s="59">
        <v>127048.0</v>
      </c>
    </row>
    <row r="343">
      <c r="A343" s="28">
        <v>2.7728E8</v>
      </c>
      <c r="B343" s="9" t="s">
        <v>938</v>
      </c>
      <c r="C343" s="33">
        <v>3.0</v>
      </c>
      <c r="D343" s="14">
        <v>105769.0</v>
      </c>
      <c r="E343" s="82" t="s">
        <v>20</v>
      </c>
      <c r="F343" s="33">
        <v>3.0</v>
      </c>
      <c r="G343" s="83">
        <f t="shared" si="1"/>
        <v>0.055</v>
      </c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28">
        <v>9.0869E8</v>
      </c>
      <c r="AD343" s="9" t="s">
        <v>255</v>
      </c>
      <c r="AE343" s="49">
        <v>39309.0</v>
      </c>
      <c r="AF343" s="79">
        <f t="shared" si="2"/>
        <v>16</v>
      </c>
      <c r="AG343" s="79"/>
      <c r="AH343" s="79"/>
      <c r="AI343" s="28">
        <v>4.58009641E8</v>
      </c>
      <c r="AJ343" s="9" t="s">
        <v>1600</v>
      </c>
      <c r="AK343" s="59">
        <v>84179.0</v>
      </c>
    </row>
    <row r="344">
      <c r="A344" s="28">
        <v>1.873E8</v>
      </c>
      <c r="B344" s="9" t="s">
        <v>960</v>
      </c>
      <c r="C344" s="33">
        <v>5.0</v>
      </c>
      <c r="D344" s="14">
        <v>86681.0</v>
      </c>
      <c r="E344" s="82" t="s">
        <v>12</v>
      </c>
      <c r="F344" s="33">
        <v>7.0</v>
      </c>
      <c r="G344" s="83">
        <f t="shared" si="1"/>
        <v>0.045</v>
      </c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28">
        <v>7.2567E8</v>
      </c>
      <c r="AD344" s="9" t="s">
        <v>959</v>
      </c>
      <c r="AE344" s="49">
        <v>38623.0</v>
      </c>
      <c r="AF344" s="79">
        <f t="shared" si="2"/>
        <v>18</v>
      </c>
      <c r="AG344" s="79"/>
      <c r="AH344" s="79"/>
      <c r="AI344" s="28">
        <v>4.59003486E8</v>
      </c>
      <c r="AJ344" s="9" t="s">
        <v>1613</v>
      </c>
      <c r="AK344" s="59">
        <v>97479.0</v>
      </c>
    </row>
    <row r="345">
      <c r="A345" s="28">
        <v>5.9111E8</v>
      </c>
      <c r="B345" s="9" t="s">
        <v>928</v>
      </c>
      <c r="C345" s="33">
        <v>5.0</v>
      </c>
      <c r="D345" s="14">
        <v>81413.0</v>
      </c>
      <c r="E345" s="82" t="s">
        <v>12</v>
      </c>
      <c r="F345" s="33">
        <v>0.0</v>
      </c>
      <c r="G345" s="83">
        <f t="shared" si="1"/>
        <v>0.04</v>
      </c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28">
        <v>8.1351E8</v>
      </c>
      <c r="AD345" s="9" t="s">
        <v>1701</v>
      </c>
      <c r="AE345" s="49">
        <v>38692.0</v>
      </c>
      <c r="AF345" s="79">
        <f t="shared" si="2"/>
        <v>18</v>
      </c>
      <c r="AG345" s="79"/>
      <c r="AH345" s="79"/>
      <c r="AI345" s="28">
        <v>4.61006272E8</v>
      </c>
      <c r="AJ345" s="9" t="s">
        <v>1584</v>
      </c>
      <c r="AK345" s="59">
        <v>120943.0</v>
      </c>
    </row>
    <row r="346">
      <c r="A346" s="28">
        <v>1.6035E8</v>
      </c>
      <c r="B346" s="9" t="s">
        <v>1133</v>
      </c>
      <c r="C346" s="33">
        <v>4.0</v>
      </c>
      <c r="D346" s="14">
        <v>78610.0</v>
      </c>
      <c r="E346" s="82" t="s">
        <v>31</v>
      </c>
      <c r="F346" s="33">
        <v>1.0</v>
      </c>
      <c r="G346" s="83">
        <f t="shared" si="1"/>
        <v>0.04</v>
      </c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28">
        <v>4.7954E8</v>
      </c>
      <c r="AD346" s="9" t="s">
        <v>1256</v>
      </c>
      <c r="AE346" s="49">
        <v>43662.0</v>
      </c>
      <c r="AF346" s="79">
        <f t="shared" si="2"/>
        <v>4</v>
      </c>
      <c r="AG346" s="79"/>
      <c r="AH346" s="79"/>
      <c r="AI346" s="28">
        <v>4.6141E8</v>
      </c>
      <c r="AJ346" s="9" t="s">
        <v>1600</v>
      </c>
      <c r="AK346" s="59">
        <v>39520.0</v>
      </c>
    </row>
    <row r="347">
      <c r="A347" s="28">
        <v>3.13003024E8</v>
      </c>
      <c r="B347" s="9" t="s">
        <v>1238</v>
      </c>
      <c r="C347" s="33">
        <v>5.0</v>
      </c>
      <c r="D347" s="14">
        <v>116319.0</v>
      </c>
      <c r="E347" s="82" t="s">
        <v>27</v>
      </c>
      <c r="F347" s="33">
        <v>0.0</v>
      </c>
      <c r="G347" s="83">
        <f t="shared" si="1"/>
        <v>0.06</v>
      </c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28">
        <v>2.10007575E8</v>
      </c>
      <c r="AD347" s="9" t="s">
        <v>1468</v>
      </c>
      <c r="AE347" s="49">
        <v>40253.0</v>
      </c>
      <c r="AF347" s="79">
        <f t="shared" si="2"/>
        <v>13</v>
      </c>
      <c r="AG347" s="79"/>
      <c r="AH347" s="79"/>
      <c r="AI347" s="28">
        <v>4.6229E8</v>
      </c>
      <c r="AJ347" s="9" t="s">
        <v>1588</v>
      </c>
      <c r="AK347" s="59">
        <v>86924.0</v>
      </c>
    </row>
    <row r="348">
      <c r="A348" s="28">
        <v>7.2500291E8</v>
      </c>
      <c r="B348" s="9" t="s">
        <v>972</v>
      </c>
      <c r="C348" s="33">
        <v>5.0</v>
      </c>
      <c r="D348" s="14">
        <v>65423.0</v>
      </c>
      <c r="E348" s="82" t="s">
        <v>27</v>
      </c>
      <c r="F348" s="33">
        <v>7.0</v>
      </c>
      <c r="G348" s="83">
        <f t="shared" si="1"/>
        <v>0.035</v>
      </c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28">
        <v>6.15004218E8</v>
      </c>
      <c r="AD348" s="9" t="s">
        <v>1265</v>
      </c>
      <c r="AE348" s="49">
        <v>42941.0</v>
      </c>
      <c r="AF348" s="79">
        <f t="shared" si="2"/>
        <v>6</v>
      </c>
      <c r="AG348" s="79"/>
      <c r="AH348" s="79"/>
      <c r="AI348" s="28">
        <v>4.64001775E8</v>
      </c>
      <c r="AJ348" s="9" t="s">
        <v>1607</v>
      </c>
      <c r="AK348" s="59">
        <v>45527.0</v>
      </c>
    </row>
    <row r="349">
      <c r="A349" s="28">
        <v>1.59005308E8</v>
      </c>
      <c r="B349" s="9" t="s">
        <v>1170</v>
      </c>
      <c r="C349" s="33">
        <v>5.0</v>
      </c>
      <c r="D349" s="14">
        <v>54011.0</v>
      </c>
      <c r="E349" s="82" t="s">
        <v>27</v>
      </c>
      <c r="F349" s="33">
        <v>0.0</v>
      </c>
      <c r="G349" s="83">
        <f t="shared" si="1"/>
        <v>0.025</v>
      </c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28">
        <v>2.20001844E8</v>
      </c>
      <c r="AD349" s="9" t="s">
        <v>256</v>
      </c>
      <c r="AE349" s="49">
        <v>37152.0</v>
      </c>
      <c r="AF349" s="79">
        <f t="shared" si="2"/>
        <v>22</v>
      </c>
      <c r="AG349" s="79"/>
      <c r="AH349" s="79"/>
      <c r="AI349" s="28">
        <v>4.65006887E8</v>
      </c>
      <c r="AJ349" s="9" t="s">
        <v>1584</v>
      </c>
      <c r="AK349" s="59">
        <v>74732.0</v>
      </c>
    </row>
    <row r="350">
      <c r="A350" s="28">
        <v>4.61006272E8</v>
      </c>
      <c r="B350" s="9" t="s">
        <v>291</v>
      </c>
      <c r="C350" s="33">
        <v>2.0</v>
      </c>
      <c r="D350" s="14">
        <v>56645.0</v>
      </c>
      <c r="E350" s="82" t="s">
        <v>36</v>
      </c>
      <c r="F350" s="33">
        <v>3.0</v>
      </c>
      <c r="G350" s="83">
        <f t="shared" si="1"/>
        <v>0.03</v>
      </c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28">
        <v>6.80004232E8</v>
      </c>
      <c r="AD350" s="9" t="s">
        <v>952</v>
      </c>
      <c r="AE350" s="49">
        <v>39476.0</v>
      </c>
      <c r="AF350" s="79">
        <f t="shared" si="2"/>
        <v>15</v>
      </c>
      <c r="AG350" s="79"/>
      <c r="AH350" s="79"/>
      <c r="AI350" s="28">
        <v>4.68008483E8</v>
      </c>
      <c r="AJ350" s="9" t="s">
        <v>1648</v>
      </c>
      <c r="AK350" s="59">
        <v>134152.0</v>
      </c>
    </row>
    <row r="351">
      <c r="A351" s="28">
        <v>2.05002382E8</v>
      </c>
      <c r="B351" s="9" t="s">
        <v>973</v>
      </c>
      <c r="C351" s="33">
        <v>4.0</v>
      </c>
      <c r="D351" s="14">
        <v>112790.0</v>
      </c>
      <c r="E351" s="82" t="s">
        <v>27</v>
      </c>
      <c r="F351" s="33">
        <v>5.0</v>
      </c>
      <c r="G351" s="83">
        <f t="shared" si="1"/>
        <v>0.055</v>
      </c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28">
        <v>4.8545E8</v>
      </c>
      <c r="AD351" s="9" t="s">
        <v>1702</v>
      </c>
      <c r="AE351" s="49">
        <v>40230.0</v>
      </c>
      <c r="AF351" s="79">
        <f t="shared" si="2"/>
        <v>13</v>
      </c>
      <c r="AG351" s="79"/>
      <c r="AH351" s="79"/>
      <c r="AI351" s="28">
        <v>4.6895E8</v>
      </c>
      <c r="AJ351" s="9" t="s">
        <v>1600</v>
      </c>
      <c r="AK351" s="59">
        <v>38633.0</v>
      </c>
    </row>
    <row r="352">
      <c r="A352" s="28">
        <v>2.74003803E8</v>
      </c>
      <c r="B352" s="9" t="s">
        <v>1074</v>
      </c>
      <c r="C352" s="33">
        <v>4.0</v>
      </c>
      <c r="D352" s="14">
        <v>125069.0</v>
      </c>
      <c r="E352" s="82" t="s">
        <v>16</v>
      </c>
      <c r="F352" s="33">
        <v>2.0</v>
      </c>
      <c r="G352" s="83">
        <f t="shared" si="1"/>
        <v>0.065</v>
      </c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28">
        <v>6.66533441E8</v>
      </c>
      <c r="AD352" s="9" t="s">
        <v>1259</v>
      </c>
      <c r="AE352" s="49">
        <v>36485.0</v>
      </c>
      <c r="AF352" s="79">
        <f t="shared" si="2"/>
        <v>24</v>
      </c>
      <c r="AG352" s="79"/>
      <c r="AH352" s="79"/>
      <c r="AI352" s="28">
        <v>4.72003596E8</v>
      </c>
      <c r="AJ352" s="9" t="s">
        <v>1588</v>
      </c>
      <c r="AK352" s="59">
        <v>143870.0</v>
      </c>
    </row>
    <row r="353">
      <c r="A353" s="28">
        <v>7.7428E8</v>
      </c>
      <c r="B353" s="9" t="s">
        <v>1099</v>
      </c>
      <c r="C353" s="33">
        <v>5.0</v>
      </c>
      <c r="D353" s="14">
        <v>75401.0</v>
      </c>
      <c r="E353" s="82" t="s">
        <v>36</v>
      </c>
      <c r="F353" s="33">
        <v>3.0</v>
      </c>
      <c r="G353" s="83">
        <f t="shared" si="1"/>
        <v>0.04</v>
      </c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28">
        <v>3.42006006E8</v>
      </c>
      <c r="AD353" s="9" t="s">
        <v>1172</v>
      </c>
      <c r="AE353" s="49">
        <v>38448.0</v>
      </c>
      <c r="AF353" s="79">
        <f t="shared" si="2"/>
        <v>18</v>
      </c>
      <c r="AG353" s="79"/>
      <c r="AH353" s="79"/>
      <c r="AI353" s="28">
        <v>4.7265E8</v>
      </c>
      <c r="AJ353" s="9" t="s">
        <v>1603</v>
      </c>
      <c r="AK353" s="59">
        <v>86556.0</v>
      </c>
    </row>
    <row r="354">
      <c r="A354" s="28">
        <v>1.1541E8</v>
      </c>
      <c r="B354" s="9" t="s">
        <v>1254</v>
      </c>
      <c r="C354" s="33">
        <v>5.0</v>
      </c>
      <c r="D354" s="14">
        <v>95570.0</v>
      </c>
      <c r="E354" s="82" t="s">
        <v>36</v>
      </c>
      <c r="F354" s="33">
        <v>5.0</v>
      </c>
      <c r="G354" s="83">
        <f t="shared" si="1"/>
        <v>0.05</v>
      </c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28">
        <v>6.38001709E8</v>
      </c>
      <c r="AD354" s="9" t="s">
        <v>1703</v>
      </c>
      <c r="AE354" s="49">
        <v>43592.0</v>
      </c>
      <c r="AF354" s="79">
        <f t="shared" si="2"/>
        <v>4</v>
      </c>
      <c r="AG354" s="79"/>
      <c r="AH354" s="79"/>
      <c r="AI354" s="28">
        <v>4.75006839E8</v>
      </c>
      <c r="AJ354" s="9" t="s">
        <v>1600</v>
      </c>
      <c r="AK354" s="59">
        <v>102346.0</v>
      </c>
    </row>
    <row r="355">
      <c r="A355" s="28">
        <v>8.08004324E8</v>
      </c>
      <c r="B355" s="9" t="s">
        <v>1155</v>
      </c>
      <c r="C355" s="33">
        <v>2.0</v>
      </c>
      <c r="D355" s="14">
        <v>83404.0</v>
      </c>
      <c r="E355" s="82" t="s">
        <v>12</v>
      </c>
      <c r="F355" s="33">
        <v>6.0</v>
      </c>
      <c r="G355" s="83">
        <f t="shared" si="1"/>
        <v>0.04</v>
      </c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28">
        <v>3.1727E8</v>
      </c>
      <c r="AD355" s="9" t="s">
        <v>257</v>
      </c>
      <c r="AE355" s="49">
        <v>41758.0</v>
      </c>
      <c r="AF355" s="79">
        <f t="shared" si="2"/>
        <v>9</v>
      </c>
      <c r="AG355" s="79"/>
      <c r="AH355" s="79"/>
      <c r="AI355" s="28">
        <v>4.76007863E8</v>
      </c>
      <c r="AJ355" s="9" t="s">
        <v>1617</v>
      </c>
      <c r="AK355" s="59">
        <v>71235.0</v>
      </c>
    </row>
    <row r="356">
      <c r="A356" s="28">
        <v>6.66235538E8</v>
      </c>
      <c r="B356" s="9" t="s">
        <v>337</v>
      </c>
      <c r="C356" s="33">
        <v>3.0</v>
      </c>
      <c r="D356" s="14">
        <v>69800.0</v>
      </c>
      <c r="E356" s="82" t="s">
        <v>20</v>
      </c>
      <c r="F356" s="33">
        <v>3.0</v>
      </c>
      <c r="G356" s="83">
        <f t="shared" si="1"/>
        <v>0.035</v>
      </c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28">
        <v>5.81004859E8</v>
      </c>
      <c r="AD356" s="9" t="s">
        <v>1704</v>
      </c>
      <c r="AE356" s="49">
        <v>37060.0</v>
      </c>
      <c r="AF356" s="79">
        <f t="shared" si="2"/>
        <v>22</v>
      </c>
      <c r="AG356" s="79"/>
      <c r="AH356" s="79"/>
      <c r="AI356" s="28">
        <v>4.7636E8</v>
      </c>
      <c r="AJ356" s="9" t="s">
        <v>1595</v>
      </c>
      <c r="AK356" s="59">
        <v>53602.0</v>
      </c>
    </row>
    <row r="357">
      <c r="A357" s="28">
        <v>3.8222E8</v>
      </c>
      <c r="B357" s="9" t="s">
        <v>1057</v>
      </c>
      <c r="C357" s="33">
        <v>3.0</v>
      </c>
      <c r="D357" s="14">
        <v>84002.0</v>
      </c>
      <c r="E357" s="82" t="s">
        <v>35</v>
      </c>
      <c r="F357" s="33">
        <v>4.0</v>
      </c>
      <c r="G357" s="83">
        <f t="shared" si="1"/>
        <v>0.04</v>
      </c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28">
        <v>1.63007043E8</v>
      </c>
      <c r="AD357" s="9" t="s">
        <v>1484</v>
      </c>
      <c r="AE357" s="49">
        <v>36509.0</v>
      </c>
      <c r="AF357" s="79">
        <f t="shared" si="2"/>
        <v>24</v>
      </c>
      <c r="AG357" s="79"/>
      <c r="AH357" s="79"/>
      <c r="AI357" s="28">
        <v>4.79004652E8</v>
      </c>
      <c r="AJ357" s="9" t="s">
        <v>1600</v>
      </c>
      <c r="AK357" s="59">
        <v>129152.0</v>
      </c>
    </row>
    <row r="358">
      <c r="A358" s="28">
        <v>7.7737E8</v>
      </c>
      <c r="B358" s="9" t="s">
        <v>1241</v>
      </c>
      <c r="C358" s="33">
        <v>4.0</v>
      </c>
      <c r="D358" s="14">
        <v>123051.0</v>
      </c>
      <c r="E358" s="82" t="s">
        <v>12</v>
      </c>
      <c r="F358" s="33">
        <v>7.0</v>
      </c>
      <c r="G358" s="83">
        <f t="shared" si="1"/>
        <v>0.06</v>
      </c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28">
        <v>9.22009929E8</v>
      </c>
      <c r="AD358" s="9" t="s">
        <v>1705</v>
      </c>
      <c r="AE358" s="49">
        <v>40125.0</v>
      </c>
      <c r="AF358" s="79">
        <f t="shared" si="2"/>
        <v>14</v>
      </c>
      <c r="AG358" s="79"/>
      <c r="AH358" s="79"/>
      <c r="AI358" s="28">
        <v>4.79006982E8</v>
      </c>
      <c r="AJ358" s="9" t="s">
        <v>1600</v>
      </c>
      <c r="AK358" s="59">
        <v>87820.0</v>
      </c>
    </row>
    <row r="359">
      <c r="A359" s="28">
        <v>3.0065E8</v>
      </c>
      <c r="B359" s="9" t="s">
        <v>1281</v>
      </c>
      <c r="C359" s="33">
        <v>4.0</v>
      </c>
      <c r="D359" s="14">
        <v>123234.0</v>
      </c>
      <c r="E359" s="82" t="s">
        <v>16</v>
      </c>
      <c r="F359" s="33">
        <v>7.0</v>
      </c>
      <c r="G359" s="83">
        <f t="shared" si="1"/>
        <v>0.06</v>
      </c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28">
        <v>4.75006839E8</v>
      </c>
      <c r="AD359" s="9" t="s">
        <v>258</v>
      </c>
      <c r="AE359" s="49">
        <v>36957.0</v>
      </c>
      <c r="AF359" s="79">
        <f t="shared" si="2"/>
        <v>22</v>
      </c>
      <c r="AG359" s="79"/>
      <c r="AH359" s="79"/>
      <c r="AI359" s="28">
        <v>4.7954E8</v>
      </c>
      <c r="AJ359" s="9" t="s">
        <v>1607</v>
      </c>
      <c r="AK359" s="59">
        <v>133764.0</v>
      </c>
    </row>
    <row r="360">
      <c r="A360" s="28">
        <v>5.08008182E8</v>
      </c>
      <c r="B360" s="9" t="s">
        <v>1300</v>
      </c>
      <c r="C360" s="33">
        <v>2.0</v>
      </c>
      <c r="D360" s="14">
        <v>61223.0</v>
      </c>
      <c r="E360" s="82" t="s">
        <v>16</v>
      </c>
      <c r="F360" s="33">
        <v>2.0</v>
      </c>
      <c r="G360" s="83">
        <f t="shared" si="1"/>
        <v>0.03</v>
      </c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28">
        <v>7.2335E8</v>
      </c>
      <c r="AD360" s="9" t="s">
        <v>259</v>
      </c>
      <c r="AE360" s="49">
        <v>38542.0</v>
      </c>
      <c r="AF360" s="79">
        <f t="shared" si="2"/>
        <v>18</v>
      </c>
      <c r="AG360" s="79"/>
      <c r="AH360" s="79"/>
      <c r="AI360" s="28">
        <v>4.80001821E8</v>
      </c>
      <c r="AJ360" s="9" t="s">
        <v>1600</v>
      </c>
      <c r="AK360" s="59">
        <v>115359.0</v>
      </c>
    </row>
    <row r="361">
      <c r="A361" s="28">
        <v>6.66347937E8</v>
      </c>
      <c r="B361" s="9" t="s">
        <v>342</v>
      </c>
      <c r="C361" s="33">
        <v>4.0</v>
      </c>
      <c r="D361" s="14">
        <v>119751.0</v>
      </c>
      <c r="E361" s="82" t="s">
        <v>31</v>
      </c>
      <c r="F361" s="33">
        <v>5.0</v>
      </c>
      <c r="G361" s="83">
        <f t="shared" si="1"/>
        <v>0.06</v>
      </c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28">
        <v>2.6671E8</v>
      </c>
      <c r="AD361" s="9" t="s">
        <v>1168</v>
      </c>
      <c r="AE361" s="49">
        <v>38408.0</v>
      </c>
      <c r="AF361" s="79">
        <f t="shared" si="2"/>
        <v>18</v>
      </c>
      <c r="AG361" s="79"/>
      <c r="AH361" s="79"/>
      <c r="AI361" s="28">
        <v>4.82009729E8</v>
      </c>
      <c r="AJ361" s="9" t="s">
        <v>1595</v>
      </c>
      <c r="AK361" s="59">
        <v>113264.0</v>
      </c>
    </row>
    <row r="362">
      <c r="A362" s="28">
        <v>6.66675231E8</v>
      </c>
      <c r="B362" s="9" t="s">
        <v>906</v>
      </c>
      <c r="C362" s="33">
        <v>4.0</v>
      </c>
      <c r="D362" s="14">
        <v>80640.0</v>
      </c>
      <c r="E362" s="82" t="s">
        <v>20</v>
      </c>
      <c r="F362" s="33">
        <v>7.0</v>
      </c>
      <c r="G362" s="83">
        <f t="shared" si="1"/>
        <v>0.04</v>
      </c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28">
        <v>3.593E8</v>
      </c>
      <c r="AD362" s="9" t="s">
        <v>1240</v>
      </c>
      <c r="AE362" s="49">
        <v>40715.0</v>
      </c>
      <c r="AF362" s="79">
        <f t="shared" si="2"/>
        <v>12</v>
      </c>
      <c r="AG362" s="79"/>
      <c r="AH362" s="79"/>
      <c r="AI362" s="28">
        <v>4.83007128E8</v>
      </c>
      <c r="AJ362" s="9" t="s">
        <v>1588</v>
      </c>
      <c r="AK362" s="59">
        <v>97919.0</v>
      </c>
    </row>
    <row r="363">
      <c r="A363" s="28">
        <v>9.66008542E8</v>
      </c>
      <c r="B363" s="9" t="s">
        <v>1260</v>
      </c>
      <c r="C363" s="33">
        <v>2.0</v>
      </c>
      <c r="D363" s="14">
        <v>71455.0</v>
      </c>
      <c r="E363" s="82" t="s">
        <v>12</v>
      </c>
      <c r="F363" s="33">
        <v>5.0</v>
      </c>
      <c r="G363" s="83">
        <f t="shared" si="1"/>
        <v>0.035</v>
      </c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28">
        <v>6.89009586E8</v>
      </c>
      <c r="AD363" s="9" t="s">
        <v>1539</v>
      </c>
      <c r="AE363" s="49">
        <v>39476.0</v>
      </c>
      <c r="AF363" s="79">
        <f t="shared" si="2"/>
        <v>15</v>
      </c>
      <c r="AG363" s="79"/>
      <c r="AH363" s="79"/>
      <c r="AI363" s="28">
        <v>4.85007447E8</v>
      </c>
      <c r="AJ363" s="9" t="s">
        <v>1588</v>
      </c>
      <c r="AK363" s="59">
        <v>126932.0</v>
      </c>
    </row>
    <row r="364">
      <c r="A364" s="28">
        <v>6.4075E8</v>
      </c>
      <c r="B364" s="9" t="s">
        <v>1221</v>
      </c>
      <c r="C364" s="33">
        <v>4.0</v>
      </c>
      <c r="D364" s="14">
        <v>74304.0</v>
      </c>
      <c r="E364" s="82" t="s">
        <v>16</v>
      </c>
      <c r="F364" s="33">
        <v>4.0</v>
      </c>
      <c r="G364" s="83">
        <f t="shared" si="1"/>
        <v>0.035</v>
      </c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28">
        <v>6.79002552E8</v>
      </c>
      <c r="AD364" s="9" t="s">
        <v>1706</v>
      </c>
      <c r="AE364" s="49">
        <v>38210.0</v>
      </c>
      <c r="AF364" s="79">
        <f t="shared" si="2"/>
        <v>19</v>
      </c>
      <c r="AG364" s="79"/>
      <c r="AH364" s="79"/>
      <c r="AI364" s="28">
        <v>4.8545E8</v>
      </c>
      <c r="AJ364" s="9" t="s">
        <v>1600</v>
      </c>
      <c r="AK364" s="59">
        <v>138908.0</v>
      </c>
    </row>
    <row r="365">
      <c r="A365" s="28">
        <v>6.66259583E8</v>
      </c>
      <c r="B365" s="9" t="s">
        <v>373</v>
      </c>
      <c r="C365" s="33">
        <v>3.0</v>
      </c>
      <c r="D365" s="14">
        <v>86111.0</v>
      </c>
      <c r="E365" s="82" t="s">
        <v>31</v>
      </c>
      <c r="F365" s="33">
        <v>7.0</v>
      </c>
      <c r="G365" s="83">
        <f t="shared" si="1"/>
        <v>0.045</v>
      </c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28">
        <v>6.66172102E8</v>
      </c>
      <c r="AD365" s="9" t="s">
        <v>1303</v>
      </c>
      <c r="AE365" s="49">
        <v>40229.0</v>
      </c>
      <c r="AF365" s="79">
        <f t="shared" si="2"/>
        <v>13</v>
      </c>
      <c r="AG365" s="79"/>
      <c r="AH365" s="79"/>
      <c r="AI365" s="28">
        <v>4.87005627E8</v>
      </c>
      <c r="AJ365" s="9" t="s">
        <v>1584</v>
      </c>
      <c r="AK365" s="59">
        <v>49365.0</v>
      </c>
    </row>
    <row r="366">
      <c r="A366" s="28">
        <v>3.25005784E8</v>
      </c>
      <c r="B366" s="9" t="s">
        <v>258</v>
      </c>
      <c r="C366" s="33">
        <v>1.0</v>
      </c>
      <c r="D366" s="14">
        <v>122165.0</v>
      </c>
      <c r="E366" s="82" t="s">
        <v>31</v>
      </c>
      <c r="F366" s="33">
        <v>6.0</v>
      </c>
      <c r="G366" s="83">
        <f t="shared" si="1"/>
        <v>0.06</v>
      </c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28">
        <v>6.5697E8</v>
      </c>
      <c r="AD366" s="9" t="s">
        <v>1707</v>
      </c>
      <c r="AE366" s="49">
        <v>40177.0</v>
      </c>
      <c r="AF366" s="79">
        <f t="shared" si="2"/>
        <v>14</v>
      </c>
      <c r="AG366" s="79"/>
      <c r="AH366" s="79"/>
      <c r="AI366" s="28">
        <v>4.8742E8</v>
      </c>
      <c r="AJ366" s="9" t="s">
        <v>1584</v>
      </c>
      <c r="AK366" s="59">
        <v>63950.0</v>
      </c>
    </row>
    <row r="367">
      <c r="A367" s="28">
        <v>9.4948E8</v>
      </c>
      <c r="B367" s="9" t="s">
        <v>1214</v>
      </c>
      <c r="C367" s="33">
        <v>1.0</v>
      </c>
      <c r="D367" s="14">
        <v>104783.0</v>
      </c>
      <c r="E367" s="82" t="s">
        <v>36</v>
      </c>
      <c r="F367" s="33">
        <v>4.0</v>
      </c>
      <c r="G367" s="83">
        <f t="shared" si="1"/>
        <v>0.05</v>
      </c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28">
        <v>4.53004297E8</v>
      </c>
      <c r="AD367" s="9" t="s">
        <v>260</v>
      </c>
      <c r="AE367" s="49">
        <v>42094.0</v>
      </c>
      <c r="AF367" s="79">
        <f t="shared" si="2"/>
        <v>8</v>
      </c>
      <c r="AG367" s="79"/>
      <c r="AH367" s="79"/>
      <c r="AI367" s="28">
        <v>4.88007538E8</v>
      </c>
      <c r="AJ367" s="9" t="s">
        <v>1597</v>
      </c>
      <c r="AK367" s="59">
        <v>51782.0</v>
      </c>
    </row>
    <row r="368">
      <c r="A368" s="28">
        <v>6.1185E8</v>
      </c>
      <c r="B368" s="9" t="s">
        <v>1381</v>
      </c>
      <c r="C368" s="33">
        <v>2.0</v>
      </c>
      <c r="D368" s="14">
        <v>57724.0</v>
      </c>
      <c r="E368" s="82" t="s">
        <v>16</v>
      </c>
      <c r="F368" s="33">
        <v>7.0</v>
      </c>
      <c r="G368" s="83">
        <f t="shared" si="1"/>
        <v>0.03</v>
      </c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28">
        <v>6.9382E8</v>
      </c>
      <c r="AD368" s="9" t="s">
        <v>1087</v>
      </c>
      <c r="AE368" s="49">
        <v>37933.0</v>
      </c>
      <c r="AF368" s="79">
        <f t="shared" si="2"/>
        <v>20</v>
      </c>
      <c r="AG368" s="79"/>
      <c r="AH368" s="79"/>
      <c r="AI368" s="28">
        <v>4.90005363E8</v>
      </c>
      <c r="AJ368" s="9" t="s">
        <v>1600</v>
      </c>
      <c r="AK368" s="59">
        <v>104594.0</v>
      </c>
    </row>
    <row r="369">
      <c r="A369" s="28">
        <v>5.47006478E8</v>
      </c>
      <c r="B369" s="9" t="s">
        <v>1064</v>
      </c>
      <c r="C369" s="33">
        <v>4.0</v>
      </c>
      <c r="D369" s="14">
        <v>66016.0</v>
      </c>
      <c r="E369" s="82" t="s">
        <v>20</v>
      </c>
      <c r="F369" s="33">
        <v>3.0</v>
      </c>
      <c r="G369" s="83">
        <f t="shared" si="1"/>
        <v>0.035</v>
      </c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28">
        <v>8.33002443E8</v>
      </c>
      <c r="AD369" s="9" t="s">
        <v>261</v>
      </c>
      <c r="AE369" s="49">
        <v>42360.0</v>
      </c>
      <c r="AF369" s="79">
        <f t="shared" si="2"/>
        <v>8</v>
      </c>
      <c r="AG369" s="79"/>
      <c r="AH369" s="79"/>
      <c r="AI369" s="28">
        <v>4.9049E8</v>
      </c>
      <c r="AJ369" s="9" t="s">
        <v>1607</v>
      </c>
      <c r="AK369" s="59">
        <v>138546.0</v>
      </c>
    </row>
    <row r="370">
      <c r="A370" s="28">
        <v>4.5746E8</v>
      </c>
      <c r="B370" s="9" t="s">
        <v>1307</v>
      </c>
      <c r="C370" s="33">
        <v>4.0</v>
      </c>
      <c r="D370" s="14">
        <v>88259.0</v>
      </c>
      <c r="E370" s="82" t="s">
        <v>16</v>
      </c>
      <c r="F370" s="33">
        <v>1.0</v>
      </c>
      <c r="G370" s="83">
        <f t="shared" si="1"/>
        <v>0.045</v>
      </c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28">
        <v>7.53009035E8</v>
      </c>
      <c r="AD370" s="9" t="s">
        <v>1355</v>
      </c>
      <c r="AE370" s="49">
        <v>38212.0</v>
      </c>
      <c r="AF370" s="79">
        <f t="shared" si="2"/>
        <v>19</v>
      </c>
      <c r="AG370" s="79"/>
      <c r="AH370" s="79"/>
      <c r="AI370" s="28">
        <v>4.908E8</v>
      </c>
      <c r="AJ370" s="9" t="s">
        <v>1708</v>
      </c>
      <c r="AK370" s="59">
        <v>116711.0</v>
      </c>
    </row>
    <row r="371">
      <c r="A371" s="28">
        <v>6.31001225E8</v>
      </c>
      <c r="B371" s="9" t="s">
        <v>956</v>
      </c>
      <c r="C371" s="33">
        <v>3.0</v>
      </c>
      <c r="D371" s="14">
        <v>96619.0</v>
      </c>
      <c r="E371" s="82" t="s">
        <v>31</v>
      </c>
      <c r="F371" s="33">
        <v>4.0</v>
      </c>
      <c r="G371" s="83">
        <f t="shared" si="1"/>
        <v>0.05</v>
      </c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28">
        <v>9.4079E8</v>
      </c>
      <c r="AD371" s="9" t="s">
        <v>262</v>
      </c>
      <c r="AE371" s="49">
        <v>38831.0</v>
      </c>
      <c r="AF371" s="79">
        <f t="shared" si="2"/>
        <v>17</v>
      </c>
      <c r="AG371" s="79"/>
      <c r="AH371" s="79"/>
      <c r="AI371" s="28">
        <v>4.92007002E8</v>
      </c>
      <c r="AJ371" s="9" t="s">
        <v>1586</v>
      </c>
      <c r="AK371" s="59">
        <v>73684.0</v>
      </c>
    </row>
    <row r="372">
      <c r="A372" s="28">
        <v>1.75006249E8</v>
      </c>
      <c r="B372" s="9" t="s">
        <v>1223</v>
      </c>
      <c r="C372" s="33">
        <v>2.0</v>
      </c>
      <c r="D372" s="14">
        <v>47851.0</v>
      </c>
      <c r="E372" s="82" t="s">
        <v>31</v>
      </c>
      <c r="F372" s="33">
        <v>3.0</v>
      </c>
      <c r="G372" s="83">
        <f t="shared" si="1"/>
        <v>0.025</v>
      </c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28">
        <v>3.71009726E8</v>
      </c>
      <c r="AD372" s="9" t="s">
        <v>1709</v>
      </c>
      <c r="AE372" s="49">
        <v>39768.0</v>
      </c>
      <c r="AF372" s="79">
        <f t="shared" si="2"/>
        <v>15</v>
      </c>
      <c r="AG372" s="79"/>
      <c r="AH372" s="79"/>
      <c r="AI372" s="28">
        <v>4.93008818E8</v>
      </c>
      <c r="AJ372" s="9" t="s">
        <v>1603</v>
      </c>
      <c r="AK372" s="59">
        <v>51403.0</v>
      </c>
    </row>
    <row r="373">
      <c r="A373" s="28">
        <v>9.97004186E8</v>
      </c>
      <c r="B373" s="9" t="s">
        <v>957</v>
      </c>
      <c r="C373" s="33">
        <v>4.0</v>
      </c>
      <c r="D373" s="14">
        <v>55409.0</v>
      </c>
      <c r="E373" s="82" t="s">
        <v>16</v>
      </c>
      <c r="F373" s="33">
        <v>1.0</v>
      </c>
      <c r="G373" s="83">
        <f t="shared" si="1"/>
        <v>0.03</v>
      </c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28">
        <v>7.3451E8</v>
      </c>
      <c r="AD373" s="9" t="s">
        <v>947</v>
      </c>
      <c r="AE373" s="49">
        <v>38055.0</v>
      </c>
      <c r="AF373" s="79">
        <f t="shared" si="2"/>
        <v>19</v>
      </c>
      <c r="AG373" s="79"/>
      <c r="AH373" s="79"/>
      <c r="AI373" s="28">
        <v>4.9500558E8</v>
      </c>
      <c r="AJ373" s="9" t="s">
        <v>1594</v>
      </c>
      <c r="AK373" s="59">
        <v>148686.0</v>
      </c>
    </row>
    <row r="374">
      <c r="A374" s="28">
        <v>3.07007709E8</v>
      </c>
      <c r="B374" s="9" t="s">
        <v>1253</v>
      </c>
      <c r="C374" s="33">
        <v>2.0</v>
      </c>
      <c r="D374" s="14">
        <v>116169.0</v>
      </c>
      <c r="E374" s="82" t="s">
        <v>12</v>
      </c>
      <c r="F374" s="33">
        <v>6.0</v>
      </c>
      <c r="G374" s="83">
        <f t="shared" si="1"/>
        <v>0.06</v>
      </c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28">
        <v>1.9684E8</v>
      </c>
      <c r="AD374" s="9" t="s">
        <v>1002</v>
      </c>
      <c r="AE374" s="49">
        <v>42624.0</v>
      </c>
      <c r="AF374" s="79">
        <f t="shared" si="2"/>
        <v>7</v>
      </c>
      <c r="AG374" s="79"/>
      <c r="AH374" s="79"/>
      <c r="AI374" s="28">
        <v>4.9672E8</v>
      </c>
      <c r="AJ374" s="9" t="s">
        <v>1595</v>
      </c>
      <c r="AK374" s="59">
        <v>94777.0</v>
      </c>
    </row>
    <row r="375">
      <c r="A375" s="28">
        <v>5.22003325E8</v>
      </c>
      <c r="B375" s="9" t="s">
        <v>1322</v>
      </c>
      <c r="C375" s="33">
        <v>3.0</v>
      </c>
      <c r="D375" s="14">
        <v>94826.0</v>
      </c>
      <c r="E375" s="82" t="s">
        <v>35</v>
      </c>
      <c r="F375" s="33">
        <v>2.0</v>
      </c>
      <c r="G375" s="83">
        <f t="shared" si="1"/>
        <v>0.045</v>
      </c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28">
        <v>3.5233E8</v>
      </c>
      <c r="AD375" s="9" t="s">
        <v>1049</v>
      </c>
      <c r="AE375" s="49">
        <v>38573.0</v>
      </c>
      <c r="AF375" s="79">
        <f t="shared" si="2"/>
        <v>18</v>
      </c>
      <c r="AG375" s="79"/>
      <c r="AH375" s="79"/>
      <c r="AI375" s="28">
        <v>5.01001971E8</v>
      </c>
      <c r="AJ375" s="9" t="s">
        <v>1600</v>
      </c>
      <c r="AK375" s="59">
        <v>99964.0</v>
      </c>
    </row>
    <row r="376">
      <c r="A376" s="28">
        <v>6.57001686E8</v>
      </c>
      <c r="B376" s="9" t="s">
        <v>1297</v>
      </c>
      <c r="C376" s="33">
        <v>2.0</v>
      </c>
      <c r="D376" s="14">
        <v>96418.0</v>
      </c>
      <c r="E376" s="82" t="s">
        <v>20</v>
      </c>
      <c r="F376" s="33">
        <v>7.0</v>
      </c>
      <c r="G376" s="83">
        <f t="shared" si="1"/>
        <v>0.05</v>
      </c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28">
        <v>6.069E8</v>
      </c>
      <c r="AD376" s="9" t="s">
        <v>1710</v>
      </c>
      <c r="AE376" s="49">
        <v>41832.0</v>
      </c>
      <c r="AF376" s="79">
        <f t="shared" si="2"/>
        <v>9</v>
      </c>
      <c r="AG376" s="79"/>
      <c r="AH376" s="79"/>
      <c r="AI376" s="28">
        <v>5.01005369E8</v>
      </c>
      <c r="AJ376" s="9" t="s">
        <v>1586</v>
      </c>
      <c r="AK376" s="59">
        <v>78348.0</v>
      </c>
    </row>
    <row r="377">
      <c r="A377" s="28">
        <v>9.84007068E8</v>
      </c>
      <c r="B377" s="9" t="s">
        <v>1316</v>
      </c>
      <c r="C377" s="33">
        <v>4.0</v>
      </c>
      <c r="D377" s="14">
        <v>42446.0</v>
      </c>
      <c r="E377" s="82" t="s">
        <v>20</v>
      </c>
      <c r="F377" s="33">
        <v>6.0</v>
      </c>
      <c r="G377" s="83">
        <f t="shared" si="1"/>
        <v>0.02</v>
      </c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28">
        <v>1.9652E8</v>
      </c>
      <c r="AD377" s="9" t="s">
        <v>1156</v>
      </c>
      <c r="AE377" s="49">
        <v>38412.0</v>
      </c>
      <c r="AF377" s="79">
        <f t="shared" si="2"/>
        <v>18</v>
      </c>
      <c r="AG377" s="79"/>
      <c r="AH377" s="79"/>
      <c r="AI377" s="28">
        <v>5.01007252E8</v>
      </c>
      <c r="AJ377" s="9" t="s">
        <v>1664</v>
      </c>
      <c r="AK377" s="59">
        <v>42453.0</v>
      </c>
    </row>
    <row r="378">
      <c r="A378" s="28">
        <v>4.52008083E8</v>
      </c>
      <c r="B378" s="9" t="s">
        <v>1313</v>
      </c>
      <c r="C378" s="33">
        <v>4.0</v>
      </c>
      <c r="D378" s="14">
        <v>90681.0</v>
      </c>
      <c r="E378" s="82" t="s">
        <v>27</v>
      </c>
      <c r="F378" s="33">
        <v>3.0</v>
      </c>
      <c r="G378" s="83">
        <f t="shared" si="1"/>
        <v>0.045</v>
      </c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28">
        <v>5.6473E8</v>
      </c>
      <c r="AD378" s="9" t="s">
        <v>1711</v>
      </c>
      <c r="AE378" s="49">
        <v>40502.0</v>
      </c>
      <c r="AF378" s="79">
        <f t="shared" si="2"/>
        <v>13</v>
      </c>
      <c r="AG378" s="79"/>
      <c r="AH378" s="79"/>
      <c r="AI378" s="28">
        <v>5.03002801E8</v>
      </c>
      <c r="AJ378" s="9" t="s">
        <v>1603</v>
      </c>
      <c r="AK378" s="59">
        <v>139467.0</v>
      </c>
    </row>
    <row r="379">
      <c r="A379" s="28">
        <v>9.5297E8</v>
      </c>
      <c r="B379" s="9" t="s">
        <v>1037</v>
      </c>
      <c r="C379" s="33">
        <v>5.0</v>
      </c>
      <c r="D379" s="14">
        <v>58792.0</v>
      </c>
      <c r="E379" s="82" t="s">
        <v>27</v>
      </c>
      <c r="F379" s="33">
        <v>0.0</v>
      </c>
      <c r="G379" s="83">
        <f t="shared" si="1"/>
        <v>0.03</v>
      </c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28">
        <v>8.69008011E8</v>
      </c>
      <c r="AD379" s="9" t="s">
        <v>1712</v>
      </c>
      <c r="AE379" s="49">
        <v>36764.0</v>
      </c>
      <c r="AF379" s="79">
        <f t="shared" si="2"/>
        <v>23</v>
      </c>
      <c r="AG379" s="79"/>
      <c r="AH379" s="79"/>
      <c r="AI379" s="28">
        <v>5.03005673E8</v>
      </c>
      <c r="AJ379" s="9" t="s">
        <v>1592</v>
      </c>
      <c r="AK379" s="59">
        <v>101062.0</v>
      </c>
    </row>
    <row r="380">
      <c r="A380" s="28">
        <v>9.06007549E8</v>
      </c>
      <c r="B380" s="9" t="s">
        <v>945</v>
      </c>
      <c r="C380" s="33">
        <v>2.0</v>
      </c>
      <c r="D380" s="14">
        <v>88669.0</v>
      </c>
      <c r="E380" s="82" t="s">
        <v>20</v>
      </c>
      <c r="F380" s="33">
        <v>6.0</v>
      </c>
      <c r="G380" s="83">
        <f t="shared" si="1"/>
        <v>0.045</v>
      </c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28">
        <v>9.3900169E8</v>
      </c>
      <c r="AD380" s="9" t="s">
        <v>1418</v>
      </c>
      <c r="AE380" s="49">
        <v>36531.0</v>
      </c>
      <c r="AF380" s="79">
        <f t="shared" si="2"/>
        <v>23</v>
      </c>
      <c r="AG380" s="79"/>
      <c r="AH380" s="79"/>
      <c r="AI380" s="28">
        <v>5.04008248E8</v>
      </c>
      <c r="AJ380" s="9" t="s">
        <v>1603</v>
      </c>
      <c r="AK380" s="59">
        <v>43416.0</v>
      </c>
    </row>
    <row r="381">
      <c r="A381" s="28">
        <v>5.11009606E8</v>
      </c>
      <c r="B381" s="9" t="s">
        <v>1235</v>
      </c>
      <c r="C381" s="33">
        <v>1.0</v>
      </c>
      <c r="D381" s="14">
        <v>95336.0</v>
      </c>
      <c r="E381" s="82" t="s">
        <v>36</v>
      </c>
      <c r="F381" s="33">
        <v>1.0</v>
      </c>
      <c r="G381" s="83">
        <f t="shared" si="1"/>
        <v>0.05</v>
      </c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28">
        <v>7.4077E8</v>
      </c>
      <c r="AD381" s="9" t="s">
        <v>1125</v>
      </c>
      <c r="AE381" s="49">
        <v>43525.0</v>
      </c>
      <c r="AF381" s="79">
        <f t="shared" si="2"/>
        <v>4</v>
      </c>
      <c r="AG381" s="79"/>
      <c r="AH381" s="79"/>
      <c r="AI381" s="28">
        <v>5.0443E8</v>
      </c>
      <c r="AJ381" s="9" t="s">
        <v>1603</v>
      </c>
      <c r="AK381" s="59">
        <v>106791.0</v>
      </c>
    </row>
    <row r="382">
      <c r="A382" s="28">
        <v>8.75007511E8</v>
      </c>
      <c r="B382" s="9" t="s">
        <v>911</v>
      </c>
      <c r="C382" s="33">
        <v>3.0</v>
      </c>
      <c r="D382" s="14">
        <v>57718.0</v>
      </c>
      <c r="E382" s="82" t="s">
        <v>36</v>
      </c>
      <c r="F382" s="33">
        <v>7.0</v>
      </c>
      <c r="G382" s="83">
        <f t="shared" si="1"/>
        <v>0.03</v>
      </c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28">
        <v>5.10009106E8</v>
      </c>
      <c r="AD382" s="9" t="s">
        <v>1713</v>
      </c>
      <c r="AE382" s="49">
        <v>38049.0</v>
      </c>
      <c r="AF382" s="79">
        <f t="shared" si="2"/>
        <v>19</v>
      </c>
      <c r="AG382" s="79"/>
      <c r="AH382" s="79"/>
      <c r="AI382" s="28">
        <v>5.05001918E8</v>
      </c>
      <c r="AJ382" s="9" t="s">
        <v>1607</v>
      </c>
      <c r="AK382" s="59">
        <v>99947.0</v>
      </c>
    </row>
    <row r="383">
      <c r="A383" s="28">
        <v>8.1351E8</v>
      </c>
      <c r="B383" s="9" t="s">
        <v>1364</v>
      </c>
      <c r="C383" s="33">
        <v>4.0</v>
      </c>
      <c r="D383" s="14">
        <v>103657.0</v>
      </c>
      <c r="E383" s="82" t="s">
        <v>31</v>
      </c>
      <c r="F383" s="33">
        <v>6.0</v>
      </c>
      <c r="G383" s="83">
        <f t="shared" si="1"/>
        <v>0.05</v>
      </c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28">
        <v>5.48006413E8</v>
      </c>
      <c r="AD383" s="9" t="s">
        <v>1449</v>
      </c>
      <c r="AE383" s="49">
        <v>37051.0</v>
      </c>
      <c r="AF383" s="79">
        <f t="shared" si="2"/>
        <v>22</v>
      </c>
      <c r="AG383" s="79"/>
      <c r="AH383" s="79"/>
      <c r="AI383" s="28">
        <v>5.05002396E8</v>
      </c>
      <c r="AJ383" s="9" t="s">
        <v>1607</v>
      </c>
      <c r="AK383" s="59">
        <v>92678.0</v>
      </c>
    </row>
    <row r="384">
      <c r="A384" s="28">
        <v>5.37005453E8</v>
      </c>
      <c r="B384" s="9" t="s">
        <v>959</v>
      </c>
      <c r="C384" s="33">
        <v>4.0</v>
      </c>
      <c r="D384" s="14">
        <v>80141.0</v>
      </c>
      <c r="E384" s="82" t="s">
        <v>35</v>
      </c>
      <c r="F384" s="33">
        <v>3.0</v>
      </c>
      <c r="G384" s="83">
        <f t="shared" si="1"/>
        <v>0.04</v>
      </c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28">
        <v>6.96006349E8</v>
      </c>
      <c r="AD384" s="9" t="s">
        <v>942</v>
      </c>
      <c r="AE384" s="49">
        <v>37211.0</v>
      </c>
      <c r="AF384" s="79">
        <f t="shared" si="2"/>
        <v>22</v>
      </c>
      <c r="AG384" s="79"/>
      <c r="AH384" s="79"/>
      <c r="AI384" s="28">
        <v>5.0600625E8</v>
      </c>
      <c r="AJ384" s="9" t="s">
        <v>1584</v>
      </c>
      <c r="AK384" s="59">
        <v>80309.0</v>
      </c>
    </row>
    <row r="385">
      <c r="A385" s="28">
        <v>6.66883411E8</v>
      </c>
      <c r="B385" s="9" t="s">
        <v>907</v>
      </c>
      <c r="C385" s="33">
        <v>1.0</v>
      </c>
      <c r="D385" s="14">
        <v>48546.0</v>
      </c>
      <c r="E385" s="82" t="s">
        <v>35</v>
      </c>
      <c r="F385" s="33">
        <v>3.0</v>
      </c>
      <c r="G385" s="83">
        <f t="shared" si="1"/>
        <v>0.025</v>
      </c>
      <c r="H385" s="9"/>
      <c r="I385" s="9"/>
      <c r="J385" s="9"/>
      <c r="K385" s="9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9"/>
      <c r="AB385" s="9"/>
      <c r="AC385" s="28">
        <v>4.3100448E8</v>
      </c>
      <c r="AD385" s="9" t="s">
        <v>1075</v>
      </c>
      <c r="AE385" s="49">
        <v>41789.0</v>
      </c>
      <c r="AF385" s="79">
        <f t="shared" si="2"/>
        <v>9</v>
      </c>
      <c r="AG385" s="79"/>
      <c r="AH385" s="79"/>
      <c r="AI385" s="28">
        <v>5.06008361E8</v>
      </c>
      <c r="AJ385" s="9" t="s">
        <v>1584</v>
      </c>
      <c r="AK385" s="59">
        <v>71306.0</v>
      </c>
    </row>
    <row r="386">
      <c r="A386" s="28">
        <v>9.73007944E8</v>
      </c>
      <c r="B386" s="9" t="s">
        <v>212</v>
      </c>
      <c r="C386" s="33">
        <v>5.0</v>
      </c>
      <c r="D386" s="14">
        <v>60489.0</v>
      </c>
      <c r="E386" s="82" t="s">
        <v>27</v>
      </c>
      <c r="F386" s="33">
        <v>5.0</v>
      </c>
      <c r="G386" s="83">
        <f t="shared" si="1"/>
        <v>0.03</v>
      </c>
      <c r="H386" s="9"/>
      <c r="I386" s="9"/>
      <c r="J386" s="9"/>
      <c r="K386" s="9"/>
      <c r="L386" s="84"/>
      <c r="M386" s="84"/>
      <c r="N386" s="84"/>
      <c r="O386" s="84"/>
      <c r="P386" s="84"/>
      <c r="Q386" s="84"/>
      <c r="R386" s="84"/>
      <c r="S386" s="84"/>
      <c r="T386" s="84"/>
      <c r="U386" s="9"/>
      <c r="V386" s="9"/>
      <c r="W386" s="9"/>
      <c r="X386" s="9"/>
      <c r="Y386" s="9"/>
      <c r="Z386" s="9"/>
      <c r="AA386" s="9"/>
      <c r="AB386" s="9"/>
      <c r="AC386" s="28">
        <v>4.85007447E8</v>
      </c>
      <c r="AD386" s="9" t="s">
        <v>1714</v>
      </c>
      <c r="AE386" s="49">
        <v>43942.0</v>
      </c>
      <c r="AF386" s="79">
        <f t="shared" si="2"/>
        <v>3</v>
      </c>
      <c r="AG386" s="79"/>
      <c r="AH386" s="79"/>
      <c r="AI386" s="28">
        <v>5.07003286E8</v>
      </c>
      <c r="AJ386" s="9" t="s">
        <v>1600</v>
      </c>
      <c r="AK386" s="59">
        <v>37978.0</v>
      </c>
    </row>
    <row r="387">
      <c r="A387" s="28">
        <v>7.36008636E8</v>
      </c>
      <c r="B387" s="9" t="s">
        <v>1083</v>
      </c>
      <c r="C387" s="33">
        <v>3.0</v>
      </c>
      <c r="D387" s="14">
        <v>77192.0</v>
      </c>
      <c r="E387" s="82" t="s">
        <v>27</v>
      </c>
      <c r="F387" s="33">
        <v>4.0</v>
      </c>
      <c r="G387" s="83">
        <f t="shared" si="1"/>
        <v>0.04</v>
      </c>
      <c r="H387" s="9"/>
      <c r="I387" s="9"/>
      <c r="J387" s="9"/>
      <c r="K387" s="9"/>
      <c r="L387" s="84"/>
      <c r="M387" s="84"/>
      <c r="N387" s="84"/>
      <c r="O387" s="84"/>
      <c r="P387" s="84"/>
      <c r="Q387" s="84"/>
      <c r="R387" s="84"/>
      <c r="S387" s="84"/>
      <c r="T387" s="84"/>
      <c r="U387" s="9"/>
      <c r="V387" s="9"/>
      <c r="W387" s="9"/>
      <c r="X387" s="9"/>
      <c r="Y387" s="9"/>
      <c r="Z387" s="9"/>
      <c r="AA387" s="9"/>
      <c r="AB387" s="9"/>
      <c r="AC387" s="28">
        <v>2.63006143E8</v>
      </c>
      <c r="AD387" s="9" t="s">
        <v>1032</v>
      </c>
      <c r="AE387" s="49">
        <v>41198.0</v>
      </c>
      <c r="AF387" s="79">
        <f t="shared" si="2"/>
        <v>11</v>
      </c>
      <c r="AG387" s="79"/>
      <c r="AH387" s="79"/>
      <c r="AI387" s="28">
        <v>5.08004868E8</v>
      </c>
      <c r="AJ387" s="9" t="s">
        <v>1613</v>
      </c>
      <c r="AK387" s="59">
        <v>136907.0</v>
      </c>
    </row>
    <row r="388">
      <c r="A388" s="28">
        <v>8.1567E8</v>
      </c>
      <c r="B388" s="9" t="s">
        <v>1088</v>
      </c>
      <c r="C388" s="33">
        <v>4.0</v>
      </c>
      <c r="D388" s="14">
        <v>69414.0</v>
      </c>
      <c r="E388" s="82" t="s">
        <v>20</v>
      </c>
      <c r="F388" s="33">
        <v>3.0</v>
      </c>
      <c r="G388" s="83">
        <f t="shared" si="1"/>
        <v>0.035</v>
      </c>
      <c r="H388" s="9"/>
      <c r="I388" s="9"/>
      <c r="J388" s="9"/>
      <c r="K388" s="9"/>
      <c r="L388" s="84"/>
      <c r="M388" s="84"/>
      <c r="N388" s="84"/>
      <c r="O388" s="84"/>
      <c r="P388" s="84"/>
      <c r="Q388" s="84"/>
      <c r="R388" s="84"/>
      <c r="S388" s="84"/>
      <c r="T388" s="84"/>
      <c r="U388" s="9"/>
      <c r="V388" s="9"/>
      <c r="W388" s="9"/>
      <c r="X388" s="9"/>
      <c r="Y388" s="9"/>
      <c r="Z388" s="9"/>
      <c r="AA388" s="9"/>
      <c r="AB388" s="9"/>
      <c r="AC388" s="28">
        <v>3.5949E8</v>
      </c>
      <c r="AD388" s="9" t="s">
        <v>1715</v>
      </c>
      <c r="AE388" s="49">
        <v>38120.0</v>
      </c>
      <c r="AF388" s="79">
        <f t="shared" si="2"/>
        <v>19</v>
      </c>
      <c r="AG388" s="79"/>
      <c r="AH388" s="79"/>
      <c r="AI388" s="28">
        <v>5.08008182E8</v>
      </c>
      <c r="AJ388" s="9" t="s">
        <v>1585</v>
      </c>
      <c r="AK388" s="59">
        <v>142467.0</v>
      </c>
    </row>
    <row r="389">
      <c r="A389" s="28">
        <v>9.43005206E8</v>
      </c>
      <c r="B389" s="9" t="s">
        <v>192</v>
      </c>
      <c r="C389" s="33">
        <v>1.0</v>
      </c>
      <c r="D389" s="14">
        <v>122418.0</v>
      </c>
      <c r="E389" s="82" t="s">
        <v>12</v>
      </c>
      <c r="F389" s="33">
        <v>6.0</v>
      </c>
      <c r="G389" s="83">
        <f t="shared" si="1"/>
        <v>0.06</v>
      </c>
      <c r="H389" s="9"/>
      <c r="I389" s="9"/>
      <c r="J389" s="9"/>
      <c r="K389" s="9"/>
      <c r="L389" s="84"/>
      <c r="M389" s="84"/>
      <c r="N389" s="84"/>
      <c r="O389" s="84"/>
      <c r="P389" s="84"/>
      <c r="Q389" s="84"/>
      <c r="R389" s="84"/>
      <c r="S389" s="84"/>
      <c r="T389" s="84"/>
      <c r="U389" s="9"/>
      <c r="V389" s="9"/>
      <c r="W389" s="9"/>
      <c r="X389" s="9"/>
      <c r="Y389" s="9"/>
      <c r="Z389" s="9"/>
      <c r="AA389" s="9"/>
      <c r="AB389" s="9"/>
      <c r="AC389" s="28">
        <v>6.66564381E8</v>
      </c>
      <c r="AD389" s="9" t="s">
        <v>1059</v>
      </c>
      <c r="AE389" s="49">
        <v>39720.0</v>
      </c>
      <c r="AF389" s="79">
        <f t="shared" si="2"/>
        <v>15</v>
      </c>
      <c r="AG389" s="79"/>
      <c r="AH389" s="79"/>
      <c r="AI389" s="28">
        <v>5.08009435E8</v>
      </c>
      <c r="AJ389" s="9" t="s">
        <v>1585</v>
      </c>
      <c r="AK389" s="59">
        <v>103344.0</v>
      </c>
    </row>
    <row r="390">
      <c r="A390" s="28">
        <v>3.0279E8</v>
      </c>
      <c r="B390" s="9" t="s">
        <v>1328</v>
      </c>
      <c r="C390" s="33">
        <v>3.0</v>
      </c>
      <c r="D390" s="14">
        <v>110342.0</v>
      </c>
      <c r="E390" s="82" t="s">
        <v>35</v>
      </c>
      <c r="F390" s="33">
        <v>0.0</v>
      </c>
      <c r="G390" s="83">
        <f t="shared" si="1"/>
        <v>0.055</v>
      </c>
      <c r="H390" s="9"/>
      <c r="I390" s="9"/>
      <c r="J390" s="9"/>
      <c r="K390" s="9"/>
      <c r="L390" s="84"/>
      <c r="M390" s="84"/>
      <c r="N390" s="84"/>
      <c r="O390" s="84"/>
      <c r="P390" s="84"/>
      <c r="Q390" s="84"/>
      <c r="R390" s="84"/>
      <c r="S390" s="84"/>
      <c r="T390" s="84"/>
      <c r="U390" s="9"/>
      <c r="V390" s="9"/>
      <c r="W390" s="9"/>
      <c r="X390" s="9"/>
      <c r="Y390" s="9"/>
      <c r="Z390" s="9"/>
      <c r="AA390" s="9"/>
      <c r="AB390" s="9"/>
      <c r="AC390" s="28">
        <v>5.51002675E8</v>
      </c>
      <c r="AD390" s="9" t="s">
        <v>1325</v>
      </c>
      <c r="AE390" s="49">
        <v>37920.0</v>
      </c>
      <c r="AF390" s="79">
        <f t="shared" si="2"/>
        <v>20</v>
      </c>
      <c r="AG390" s="79"/>
      <c r="AH390" s="79"/>
      <c r="AI390" s="28">
        <v>5.0900208E8</v>
      </c>
      <c r="AJ390" s="9" t="s">
        <v>1584</v>
      </c>
      <c r="AK390" s="59">
        <v>110796.0</v>
      </c>
    </row>
    <row r="391">
      <c r="A391" s="28">
        <v>9.90007201E8</v>
      </c>
      <c r="B391" s="9" t="s">
        <v>926</v>
      </c>
      <c r="C391" s="33">
        <v>5.0</v>
      </c>
      <c r="D391" s="14">
        <v>74920.0</v>
      </c>
      <c r="E391" s="82" t="s">
        <v>12</v>
      </c>
      <c r="F391" s="33">
        <v>0.0</v>
      </c>
      <c r="G391" s="83">
        <f t="shared" si="1"/>
        <v>0.035</v>
      </c>
      <c r="H391" s="9"/>
      <c r="I391" s="9"/>
      <c r="J391" s="9"/>
      <c r="K391" s="9"/>
      <c r="L391" s="84"/>
      <c r="M391" s="84"/>
      <c r="N391" s="84"/>
      <c r="O391" s="84"/>
      <c r="P391" s="84"/>
      <c r="Q391" s="84"/>
      <c r="R391" s="84"/>
      <c r="S391" s="84"/>
      <c r="T391" s="84"/>
      <c r="U391" s="9"/>
      <c r="V391" s="9"/>
      <c r="W391" s="9"/>
      <c r="X391" s="9"/>
      <c r="Y391" s="9"/>
      <c r="Z391" s="9"/>
      <c r="AA391" s="9"/>
      <c r="AB391" s="9"/>
      <c r="AC391" s="28">
        <v>1.8035E8</v>
      </c>
      <c r="AD391" s="9" t="s">
        <v>1531</v>
      </c>
      <c r="AE391" s="49">
        <v>39223.0</v>
      </c>
      <c r="AF391" s="79">
        <f t="shared" si="2"/>
        <v>16</v>
      </c>
      <c r="AG391" s="79"/>
      <c r="AH391" s="79"/>
      <c r="AI391" s="28">
        <v>5.10009106E8</v>
      </c>
      <c r="AJ391" s="9" t="s">
        <v>1600</v>
      </c>
      <c r="AK391" s="59">
        <v>67101.0</v>
      </c>
    </row>
    <row r="392">
      <c r="A392" s="28">
        <v>5.83003359E8</v>
      </c>
      <c r="B392" s="9" t="s">
        <v>1273</v>
      </c>
      <c r="C392" s="33">
        <v>5.0</v>
      </c>
      <c r="D392" s="14">
        <v>52239.0</v>
      </c>
      <c r="E392" s="82" t="s">
        <v>20</v>
      </c>
      <c r="F392" s="33">
        <v>1.0</v>
      </c>
      <c r="G392" s="83">
        <f t="shared" si="1"/>
        <v>0.025</v>
      </c>
      <c r="H392" s="9"/>
      <c r="I392" s="9"/>
      <c r="J392" s="9"/>
      <c r="K392" s="9"/>
      <c r="L392" s="84"/>
      <c r="M392" s="84"/>
      <c r="N392" s="84"/>
      <c r="O392" s="84"/>
      <c r="P392" s="84"/>
      <c r="Q392" s="84"/>
      <c r="R392" s="84"/>
      <c r="S392" s="84"/>
      <c r="T392" s="84"/>
      <c r="U392" s="9"/>
      <c r="V392" s="9"/>
      <c r="W392" s="9"/>
      <c r="X392" s="9"/>
      <c r="Y392" s="9"/>
      <c r="Z392" s="9"/>
      <c r="AA392" s="9"/>
      <c r="AB392" s="9"/>
      <c r="AC392" s="28">
        <v>6.66471484E8</v>
      </c>
      <c r="AD392" s="9" t="s">
        <v>1716</v>
      </c>
      <c r="AE392" s="49">
        <v>39440.0</v>
      </c>
      <c r="AF392" s="79">
        <f t="shared" si="2"/>
        <v>16</v>
      </c>
      <c r="AG392" s="79"/>
      <c r="AH392" s="79"/>
      <c r="AI392" s="28">
        <v>5.11009606E8</v>
      </c>
      <c r="AJ392" s="9" t="s">
        <v>1592</v>
      </c>
      <c r="AK392" s="59">
        <v>86883.0</v>
      </c>
    </row>
    <row r="393">
      <c r="A393" s="28">
        <v>4.3100448E8</v>
      </c>
      <c r="B393" s="9" t="s">
        <v>1071</v>
      </c>
      <c r="C393" s="33">
        <v>5.0</v>
      </c>
      <c r="D393" s="14">
        <v>87790.0</v>
      </c>
      <c r="E393" s="82" t="s">
        <v>36</v>
      </c>
      <c r="F393" s="33">
        <v>0.0</v>
      </c>
      <c r="G393" s="83">
        <f t="shared" si="1"/>
        <v>0.045</v>
      </c>
      <c r="H393" s="9"/>
      <c r="I393" s="9"/>
      <c r="J393" s="9"/>
      <c r="K393" s="9"/>
      <c r="L393" s="84"/>
      <c r="M393" s="84"/>
      <c r="N393" s="84"/>
      <c r="O393" s="84"/>
      <c r="P393" s="84"/>
      <c r="Q393" s="84"/>
      <c r="R393" s="84"/>
      <c r="S393" s="84"/>
      <c r="T393" s="84"/>
      <c r="U393" s="9"/>
      <c r="V393" s="9"/>
      <c r="W393" s="9"/>
      <c r="X393" s="9"/>
      <c r="Y393" s="9"/>
      <c r="Z393" s="9"/>
      <c r="AA393" s="9"/>
      <c r="AB393" s="9"/>
      <c r="AC393" s="28">
        <v>5.71005259E8</v>
      </c>
      <c r="AD393" s="9" t="s">
        <v>1271</v>
      </c>
      <c r="AE393" s="49">
        <v>39797.0</v>
      </c>
      <c r="AF393" s="79">
        <f t="shared" si="2"/>
        <v>15</v>
      </c>
      <c r="AG393" s="79"/>
      <c r="AH393" s="79"/>
      <c r="AI393" s="28">
        <v>5.13003303E8</v>
      </c>
      <c r="AJ393" s="9" t="s">
        <v>1613</v>
      </c>
      <c r="AK393" s="59">
        <v>85430.0</v>
      </c>
    </row>
    <row r="394">
      <c r="A394" s="28">
        <v>5.207E8</v>
      </c>
      <c r="B394" s="9" t="s">
        <v>328</v>
      </c>
      <c r="C394" s="33">
        <v>4.0</v>
      </c>
      <c r="D394" s="14">
        <v>85333.0</v>
      </c>
      <c r="E394" s="82" t="s">
        <v>27</v>
      </c>
      <c r="F394" s="33">
        <v>5.0</v>
      </c>
      <c r="G394" s="83">
        <f t="shared" si="1"/>
        <v>0.045</v>
      </c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28">
        <v>7.235E8</v>
      </c>
      <c r="AD394" s="9" t="s">
        <v>1717</v>
      </c>
      <c r="AE394" s="49">
        <v>43833.0</v>
      </c>
      <c r="AF394" s="79">
        <f t="shared" si="2"/>
        <v>4</v>
      </c>
      <c r="AG394" s="79"/>
      <c r="AH394" s="79"/>
      <c r="AI394" s="28">
        <v>5.1314E8</v>
      </c>
      <c r="AJ394" s="9" t="s">
        <v>1601</v>
      </c>
      <c r="AK394" s="59">
        <v>74997.0</v>
      </c>
    </row>
    <row r="395">
      <c r="A395" s="28">
        <v>8.6181E8</v>
      </c>
      <c r="B395" s="9" t="s">
        <v>1134</v>
      </c>
      <c r="C395" s="33">
        <v>2.0</v>
      </c>
      <c r="D395" s="14">
        <v>122546.0</v>
      </c>
      <c r="E395" s="82" t="s">
        <v>20</v>
      </c>
      <c r="F395" s="33">
        <v>2.0</v>
      </c>
      <c r="G395" s="83">
        <f t="shared" si="1"/>
        <v>0.06</v>
      </c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28">
        <v>5.76005776E8</v>
      </c>
      <c r="AD395" s="9" t="s">
        <v>920</v>
      </c>
      <c r="AE395" s="49">
        <v>39329.0</v>
      </c>
      <c r="AF395" s="79">
        <f t="shared" si="2"/>
        <v>16</v>
      </c>
      <c r="AG395" s="79"/>
      <c r="AH395" s="79"/>
      <c r="AI395" s="28">
        <v>5.1355E8</v>
      </c>
      <c r="AJ395" s="9" t="s">
        <v>1607</v>
      </c>
      <c r="AK395" s="59">
        <v>26888.0</v>
      </c>
    </row>
    <row r="396">
      <c r="A396" s="28">
        <v>6.66237023E8</v>
      </c>
      <c r="B396" s="9" t="s">
        <v>1245</v>
      </c>
      <c r="C396" s="33">
        <v>2.0</v>
      </c>
      <c r="D396" s="14">
        <v>66852.0</v>
      </c>
      <c r="E396" s="82" t="s">
        <v>12</v>
      </c>
      <c r="F396" s="33">
        <v>4.0</v>
      </c>
      <c r="G396" s="83">
        <f t="shared" si="1"/>
        <v>0.035</v>
      </c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28">
        <v>1.65008904E8</v>
      </c>
      <c r="AD396" s="9" t="s">
        <v>939</v>
      </c>
      <c r="AE396" s="49">
        <v>39131.0</v>
      </c>
      <c r="AF396" s="79">
        <f t="shared" si="2"/>
        <v>16</v>
      </c>
      <c r="AG396" s="79"/>
      <c r="AH396" s="79"/>
      <c r="AI396" s="28">
        <v>5.1417E8</v>
      </c>
      <c r="AJ396" s="9" t="s">
        <v>1600</v>
      </c>
      <c r="AK396" s="59">
        <v>83732.0</v>
      </c>
    </row>
    <row r="397">
      <c r="A397" s="28">
        <v>3.7055E8</v>
      </c>
      <c r="B397" s="9" t="s">
        <v>1006</v>
      </c>
      <c r="C397" s="33">
        <v>5.0</v>
      </c>
      <c r="D397" s="14">
        <v>73768.0</v>
      </c>
      <c r="E397" s="82" t="s">
        <v>27</v>
      </c>
      <c r="F397" s="33">
        <v>0.0</v>
      </c>
      <c r="G397" s="83">
        <f t="shared" si="1"/>
        <v>0.035</v>
      </c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28">
        <v>1.59005308E8</v>
      </c>
      <c r="AD397" s="9" t="s">
        <v>1225</v>
      </c>
      <c r="AE397" s="49">
        <v>41289.0</v>
      </c>
      <c r="AF397" s="79">
        <f t="shared" si="2"/>
        <v>10</v>
      </c>
      <c r="AG397" s="79"/>
      <c r="AH397" s="79"/>
      <c r="AI397" s="28">
        <v>5.143E8</v>
      </c>
      <c r="AJ397" s="9" t="s">
        <v>1597</v>
      </c>
      <c r="AK397" s="59">
        <v>88919.0</v>
      </c>
    </row>
    <row r="398">
      <c r="A398" s="28">
        <v>5.5244E8</v>
      </c>
      <c r="B398" s="9" t="s">
        <v>1370</v>
      </c>
      <c r="C398" s="33">
        <v>5.0</v>
      </c>
      <c r="D398" s="14">
        <v>121665.0</v>
      </c>
      <c r="E398" s="82" t="s">
        <v>36</v>
      </c>
      <c r="F398" s="33">
        <v>3.0</v>
      </c>
      <c r="G398" s="83">
        <f t="shared" si="1"/>
        <v>0.06</v>
      </c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28">
        <v>6.66682188E8</v>
      </c>
      <c r="AD398" s="9" t="s">
        <v>1718</v>
      </c>
      <c r="AE398" s="49">
        <v>43555.0</v>
      </c>
      <c r="AF398" s="79">
        <f t="shared" si="2"/>
        <v>4</v>
      </c>
      <c r="AG398" s="79"/>
      <c r="AH398" s="79"/>
      <c r="AI398" s="28">
        <v>5.1500572E8</v>
      </c>
      <c r="AJ398" s="9" t="s">
        <v>1584</v>
      </c>
      <c r="AK398" s="59">
        <v>107907.0</v>
      </c>
    </row>
    <row r="399">
      <c r="A399" s="28">
        <v>6.66142532E8</v>
      </c>
      <c r="B399" s="9" t="s">
        <v>1302</v>
      </c>
      <c r="C399" s="33">
        <v>4.0</v>
      </c>
      <c r="D399" s="14">
        <v>54271.0</v>
      </c>
      <c r="E399" s="82" t="s">
        <v>16</v>
      </c>
      <c r="F399" s="33">
        <v>7.0</v>
      </c>
      <c r="G399" s="83">
        <f t="shared" si="1"/>
        <v>0.025</v>
      </c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28">
        <v>3.978E8</v>
      </c>
      <c r="AD399" s="9" t="s">
        <v>1055</v>
      </c>
      <c r="AE399" s="49">
        <v>38788.0</v>
      </c>
      <c r="AF399" s="79">
        <f t="shared" si="2"/>
        <v>17</v>
      </c>
      <c r="AG399" s="79"/>
      <c r="AH399" s="79"/>
      <c r="AI399" s="28">
        <v>5.15007466E8</v>
      </c>
      <c r="AJ399" s="9" t="s">
        <v>1600</v>
      </c>
      <c r="AK399" s="59">
        <v>146185.0</v>
      </c>
    </row>
    <row r="400">
      <c r="A400" s="28">
        <v>3.11009483E8</v>
      </c>
      <c r="B400" s="9" t="s">
        <v>984</v>
      </c>
      <c r="C400" s="33">
        <v>5.0</v>
      </c>
      <c r="D400" s="14">
        <v>112476.0</v>
      </c>
      <c r="E400" s="82" t="s">
        <v>35</v>
      </c>
      <c r="F400" s="33">
        <v>7.0</v>
      </c>
      <c r="G400" s="83">
        <f t="shared" si="1"/>
        <v>0.055</v>
      </c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28">
        <v>3.13003024E8</v>
      </c>
      <c r="AD400" s="9" t="s">
        <v>1719</v>
      </c>
      <c r="AE400" s="49">
        <v>41093.0</v>
      </c>
      <c r="AF400" s="79">
        <f t="shared" si="2"/>
        <v>11</v>
      </c>
      <c r="AG400" s="79"/>
      <c r="AH400" s="79"/>
      <c r="AI400" s="28">
        <v>5.16003454E8</v>
      </c>
      <c r="AJ400" s="9" t="s">
        <v>1600</v>
      </c>
      <c r="AK400" s="59">
        <v>39445.0</v>
      </c>
    </row>
    <row r="401">
      <c r="A401" s="28">
        <v>7.03008574E8</v>
      </c>
      <c r="B401" s="9" t="s">
        <v>332</v>
      </c>
      <c r="C401" s="33">
        <v>3.0</v>
      </c>
      <c r="D401" s="14">
        <v>110665.0</v>
      </c>
      <c r="E401" s="82" t="s">
        <v>35</v>
      </c>
      <c r="F401" s="33">
        <v>4.0</v>
      </c>
      <c r="G401" s="83">
        <f t="shared" si="1"/>
        <v>0.055</v>
      </c>
      <c r="H401" s="84"/>
      <c r="I401" s="84"/>
      <c r="J401" s="84"/>
      <c r="K401" s="84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84"/>
      <c r="AB401" s="84"/>
      <c r="AC401" s="28">
        <v>8.01004917E8</v>
      </c>
      <c r="AD401" s="9" t="s">
        <v>1320</v>
      </c>
      <c r="AE401" s="49">
        <v>36709.0</v>
      </c>
      <c r="AF401" s="79">
        <f t="shared" si="2"/>
        <v>23</v>
      </c>
      <c r="AG401" s="79"/>
      <c r="AH401" s="79"/>
      <c r="AI401" s="28">
        <v>5.1800406E8</v>
      </c>
      <c r="AJ401" s="9" t="s">
        <v>1603</v>
      </c>
      <c r="AK401" s="59">
        <v>92585.0</v>
      </c>
    </row>
    <row r="402">
      <c r="A402" s="28">
        <v>7.438E8</v>
      </c>
      <c r="B402" s="9" t="s">
        <v>295</v>
      </c>
      <c r="C402" s="33">
        <v>2.0</v>
      </c>
      <c r="D402" s="14">
        <v>87268.0</v>
      </c>
      <c r="E402" s="82" t="s">
        <v>36</v>
      </c>
      <c r="F402" s="33">
        <v>3.0</v>
      </c>
      <c r="G402" s="83">
        <f t="shared" si="1"/>
        <v>0.045</v>
      </c>
      <c r="H402" s="84"/>
      <c r="I402" s="84"/>
      <c r="J402" s="84"/>
      <c r="K402" s="84"/>
      <c r="L402" s="9"/>
      <c r="M402" s="9"/>
      <c r="N402" s="9"/>
      <c r="O402" s="9"/>
      <c r="P402" s="9"/>
      <c r="Q402" s="9"/>
      <c r="R402" s="9"/>
      <c r="S402" s="9"/>
      <c r="T402" s="9"/>
      <c r="U402" s="84"/>
      <c r="V402" s="84"/>
      <c r="W402" s="84"/>
      <c r="X402" s="84"/>
      <c r="Y402" s="84"/>
      <c r="Z402" s="84"/>
      <c r="AA402" s="84"/>
      <c r="AB402" s="84"/>
      <c r="AC402" s="28">
        <v>2.64001942E8</v>
      </c>
      <c r="AD402" s="9" t="s">
        <v>1262</v>
      </c>
      <c r="AE402" s="49">
        <v>43798.0</v>
      </c>
      <c r="AF402" s="79">
        <f t="shared" si="2"/>
        <v>4</v>
      </c>
      <c r="AG402" s="79"/>
      <c r="AH402" s="79"/>
      <c r="AI402" s="28">
        <v>5.207E8</v>
      </c>
      <c r="AJ402" s="9" t="s">
        <v>1600</v>
      </c>
      <c r="AK402" s="59">
        <v>95974.0</v>
      </c>
    </row>
    <row r="403">
      <c r="A403" s="28">
        <v>2.6671E8</v>
      </c>
      <c r="B403" s="9" t="s">
        <v>1110</v>
      </c>
      <c r="C403" s="33">
        <v>3.0</v>
      </c>
      <c r="D403" s="14">
        <v>96303.0</v>
      </c>
      <c r="E403" s="82" t="s">
        <v>35</v>
      </c>
      <c r="F403" s="33">
        <v>7.0</v>
      </c>
      <c r="G403" s="83">
        <f t="shared" si="1"/>
        <v>0.05</v>
      </c>
      <c r="H403" s="84"/>
      <c r="I403" s="84"/>
      <c r="J403" s="84"/>
      <c r="K403" s="84"/>
      <c r="L403" s="9"/>
      <c r="M403" s="9"/>
      <c r="N403" s="9"/>
      <c r="O403" s="9"/>
      <c r="P403" s="9"/>
      <c r="Q403" s="9"/>
      <c r="R403" s="9"/>
      <c r="S403" s="9"/>
      <c r="T403" s="9"/>
      <c r="U403" s="84"/>
      <c r="V403" s="84"/>
      <c r="W403" s="84"/>
      <c r="X403" s="84"/>
      <c r="Y403" s="84"/>
      <c r="Z403" s="84"/>
      <c r="AA403" s="84"/>
      <c r="AB403" s="84"/>
      <c r="AC403" s="28">
        <v>8.94002076E8</v>
      </c>
      <c r="AD403" s="9" t="s">
        <v>264</v>
      </c>
      <c r="AE403" s="49">
        <v>39604.0</v>
      </c>
      <c r="AF403" s="79">
        <f t="shared" si="2"/>
        <v>15</v>
      </c>
      <c r="AG403" s="79"/>
      <c r="AH403" s="79"/>
      <c r="AI403" s="28">
        <v>5.22003325E8</v>
      </c>
      <c r="AJ403" s="9" t="s">
        <v>1584</v>
      </c>
      <c r="AK403" s="59">
        <v>45143.0</v>
      </c>
    </row>
    <row r="404">
      <c r="A404" s="28">
        <v>6.9535E8</v>
      </c>
      <c r="B404" s="9" t="s">
        <v>1306</v>
      </c>
      <c r="C404" s="33">
        <v>2.0</v>
      </c>
      <c r="D404" s="14">
        <v>75506.0</v>
      </c>
      <c r="E404" s="82" t="s">
        <v>35</v>
      </c>
      <c r="F404" s="33">
        <v>0.0</v>
      </c>
      <c r="G404" s="83">
        <f t="shared" si="1"/>
        <v>0.04</v>
      </c>
      <c r="H404" s="84"/>
      <c r="I404" s="84"/>
      <c r="J404" s="84"/>
      <c r="K404" s="84"/>
      <c r="L404" s="9"/>
      <c r="M404" s="9"/>
      <c r="N404" s="9"/>
      <c r="O404" s="9"/>
      <c r="P404" s="9"/>
      <c r="Q404" s="9"/>
      <c r="R404" s="9"/>
      <c r="S404" s="9"/>
      <c r="T404" s="9"/>
      <c r="U404" s="84"/>
      <c r="V404" s="84"/>
      <c r="W404" s="84"/>
      <c r="X404" s="84"/>
      <c r="Y404" s="84"/>
      <c r="Z404" s="84"/>
      <c r="AA404" s="84"/>
      <c r="AB404" s="84"/>
      <c r="AC404" s="28">
        <v>3.78003625E8</v>
      </c>
      <c r="AD404" s="9" t="s">
        <v>1211</v>
      </c>
      <c r="AE404" s="49">
        <v>43280.0</v>
      </c>
      <c r="AF404" s="79">
        <f t="shared" si="2"/>
        <v>5</v>
      </c>
      <c r="AG404" s="79"/>
      <c r="AH404" s="79"/>
      <c r="AI404" s="28">
        <v>5.2241E8</v>
      </c>
      <c r="AJ404" s="9"/>
      <c r="AK404" s="9"/>
    </row>
    <row r="405">
      <c r="A405" s="28">
        <v>5.0600625E8</v>
      </c>
      <c r="B405" s="9" t="s">
        <v>1105</v>
      </c>
      <c r="C405" s="33">
        <v>4.0</v>
      </c>
      <c r="D405" s="14">
        <v>74973.0</v>
      </c>
      <c r="E405" s="82" t="s">
        <v>31</v>
      </c>
      <c r="F405" s="33">
        <v>3.0</v>
      </c>
      <c r="G405" s="83">
        <f t="shared" si="1"/>
        <v>0.035</v>
      </c>
      <c r="H405" s="84"/>
      <c r="I405" s="84"/>
      <c r="J405" s="84"/>
      <c r="K405" s="84"/>
      <c r="L405" s="9"/>
      <c r="M405" s="9"/>
      <c r="N405" s="9"/>
      <c r="O405" s="9"/>
      <c r="P405" s="9"/>
      <c r="Q405" s="9"/>
      <c r="R405" s="9"/>
      <c r="S405" s="9"/>
      <c r="T405" s="9"/>
      <c r="U405" s="84"/>
      <c r="V405" s="84"/>
      <c r="W405" s="84"/>
      <c r="X405" s="84"/>
      <c r="Y405" s="84"/>
      <c r="Z405" s="84"/>
      <c r="AA405" s="84"/>
      <c r="AB405" s="84"/>
      <c r="AC405" s="28">
        <v>7.446E8</v>
      </c>
      <c r="AD405" s="9" t="s">
        <v>1720</v>
      </c>
      <c r="AE405" s="49">
        <v>38935.0</v>
      </c>
      <c r="AF405" s="79">
        <f t="shared" si="2"/>
        <v>17</v>
      </c>
      <c r="AG405" s="79"/>
      <c r="AH405" s="79"/>
      <c r="AI405" s="28">
        <v>5.2284E8</v>
      </c>
      <c r="AJ405" s="9" t="s">
        <v>1600</v>
      </c>
      <c r="AK405" s="59">
        <v>81822.0</v>
      </c>
    </row>
    <row r="406">
      <c r="A406" s="28">
        <v>6.6823E8</v>
      </c>
      <c r="B406" s="9" t="s">
        <v>306</v>
      </c>
      <c r="C406" s="33">
        <v>2.0</v>
      </c>
      <c r="D406" s="14">
        <v>76226.0</v>
      </c>
      <c r="E406" s="82" t="s">
        <v>27</v>
      </c>
      <c r="F406" s="33">
        <v>2.0</v>
      </c>
      <c r="G406" s="83">
        <f t="shared" si="1"/>
        <v>0.04</v>
      </c>
      <c r="H406" s="84"/>
      <c r="I406" s="84"/>
      <c r="J406" s="84"/>
      <c r="K406" s="84"/>
      <c r="L406" s="9"/>
      <c r="M406" s="9"/>
      <c r="N406" s="9"/>
      <c r="O406" s="9"/>
      <c r="P406" s="9"/>
      <c r="Q406" s="9"/>
      <c r="R406" s="9"/>
      <c r="S406" s="9"/>
      <c r="T406" s="9"/>
      <c r="U406" s="84"/>
      <c r="V406" s="84"/>
      <c r="W406" s="84"/>
      <c r="X406" s="84"/>
      <c r="Y406" s="84"/>
      <c r="Z406" s="84"/>
      <c r="AA406" s="84"/>
      <c r="AB406" s="84"/>
      <c r="AC406" s="28">
        <v>2.69007741E8</v>
      </c>
      <c r="AD406" s="9" t="s">
        <v>1420</v>
      </c>
      <c r="AE406" s="49">
        <v>37970.0</v>
      </c>
      <c r="AF406" s="79">
        <f t="shared" si="2"/>
        <v>20</v>
      </c>
      <c r="AG406" s="79"/>
      <c r="AH406" s="79"/>
      <c r="AI406" s="28">
        <v>5.24004916E8</v>
      </c>
      <c r="AJ406" s="9" t="s">
        <v>1600</v>
      </c>
      <c r="AK406" s="59">
        <v>78734.0</v>
      </c>
    </row>
    <row r="407">
      <c r="A407" s="28">
        <v>6.9133E8</v>
      </c>
      <c r="B407" s="9" t="s">
        <v>1053</v>
      </c>
      <c r="C407" s="33">
        <v>1.0</v>
      </c>
      <c r="D407" s="14">
        <v>82363.0</v>
      </c>
      <c r="E407" s="82" t="s">
        <v>35</v>
      </c>
      <c r="F407" s="33">
        <v>5.0</v>
      </c>
      <c r="G407" s="83">
        <f t="shared" si="1"/>
        <v>0.04</v>
      </c>
      <c r="H407" s="84"/>
      <c r="I407" s="84"/>
      <c r="J407" s="84"/>
      <c r="K407" s="84"/>
      <c r="L407" s="9"/>
      <c r="M407" s="9"/>
      <c r="N407" s="9"/>
      <c r="O407" s="9"/>
      <c r="P407" s="9"/>
      <c r="Q407" s="9"/>
      <c r="R407" s="9"/>
      <c r="S407" s="9"/>
      <c r="T407" s="9"/>
      <c r="U407" s="84"/>
      <c r="V407" s="84"/>
      <c r="W407" s="84"/>
      <c r="X407" s="84"/>
      <c r="Y407" s="84"/>
      <c r="Z407" s="84"/>
      <c r="AA407" s="84"/>
      <c r="AB407" s="84"/>
      <c r="AC407" s="28">
        <v>7.58004678E8</v>
      </c>
      <c r="AD407" s="9" t="s">
        <v>1290</v>
      </c>
      <c r="AE407" s="49">
        <v>39479.0</v>
      </c>
      <c r="AF407" s="79">
        <f t="shared" si="2"/>
        <v>15</v>
      </c>
      <c r="AG407" s="79"/>
      <c r="AH407" s="79"/>
      <c r="AI407" s="28">
        <v>5.2467E8</v>
      </c>
      <c r="AJ407" s="9" t="s">
        <v>1588</v>
      </c>
      <c r="AK407" s="59">
        <v>117151.0</v>
      </c>
    </row>
    <row r="408">
      <c r="A408" s="28">
        <v>6.66577127E8</v>
      </c>
      <c r="B408" s="9" t="s">
        <v>1380</v>
      </c>
      <c r="C408" s="33">
        <v>4.0</v>
      </c>
      <c r="D408" s="14">
        <v>72407.0</v>
      </c>
      <c r="E408" s="82" t="s">
        <v>12</v>
      </c>
      <c r="F408" s="33">
        <v>0.0</v>
      </c>
      <c r="G408" s="83">
        <f t="shared" si="1"/>
        <v>0.035</v>
      </c>
      <c r="H408" s="84"/>
      <c r="I408" s="84"/>
      <c r="J408" s="84"/>
      <c r="K408" s="84"/>
      <c r="L408" s="9"/>
      <c r="M408" s="9"/>
      <c r="N408" s="9"/>
      <c r="O408" s="9"/>
      <c r="P408" s="9"/>
      <c r="Q408" s="9"/>
      <c r="R408" s="9"/>
      <c r="S408" s="9"/>
      <c r="T408" s="9"/>
      <c r="U408" s="84"/>
      <c r="V408" s="84"/>
      <c r="W408" s="84"/>
      <c r="X408" s="84"/>
      <c r="Y408" s="84"/>
      <c r="Z408" s="84"/>
      <c r="AA408" s="84"/>
      <c r="AB408" s="84"/>
      <c r="AC408" s="28">
        <v>7.813E8</v>
      </c>
      <c r="AD408" s="9" t="s">
        <v>1721</v>
      </c>
      <c r="AE408" s="49">
        <v>39724.0</v>
      </c>
      <c r="AF408" s="79">
        <f t="shared" si="2"/>
        <v>15</v>
      </c>
      <c r="AG408" s="79"/>
      <c r="AH408" s="79"/>
      <c r="AI408" s="28">
        <v>5.26009722E8</v>
      </c>
      <c r="AJ408" s="9" t="s">
        <v>1597</v>
      </c>
      <c r="AK408" s="59">
        <v>63118.0</v>
      </c>
    </row>
    <row r="409">
      <c r="A409" s="28">
        <v>4.30005347E8</v>
      </c>
      <c r="B409" s="9" t="s">
        <v>1194</v>
      </c>
      <c r="C409" s="33">
        <v>4.0</v>
      </c>
      <c r="D409" s="14">
        <v>99465.0</v>
      </c>
      <c r="E409" s="82" t="s">
        <v>35</v>
      </c>
      <c r="F409" s="33">
        <v>3.0</v>
      </c>
      <c r="G409" s="83">
        <f t="shared" si="1"/>
        <v>0.05</v>
      </c>
      <c r="H409" s="84"/>
      <c r="I409" s="84"/>
      <c r="J409" s="84"/>
      <c r="K409" s="84"/>
      <c r="L409" s="9"/>
      <c r="M409" s="9"/>
      <c r="N409" s="9"/>
      <c r="O409" s="9"/>
      <c r="P409" s="9"/>
      <c r="Q409" s="9"/>
      <c r="R409" s="9"/>
      <c r="S409" s="9"/>
      <c r="T409" s="9"/>
      <c r="U409" s="84"/>
      <c r="V409" s="84"/>
      <c r="W409" s="84"/>
      <c r="X409" s="84"/>
      <c r="Y409" s="84"/>
      <c r="Z409" s="84"/>
      <c r="AA409" s="84"/>
      <c r="AB409" s="84"/>
      <c r="AC409" s="28">
        <v>8.3562E8</v>
      </c>
      <c r="AD409" s="9" t="s">
        <v>978</v>
      </c>
      <c r="AE409" s="49">
        <v>42102.0</v>
      </c>
      <c r="AF409" s="79">
        <f t="shared" si="2"/>
        <v>8</v>
      </c>
      <c r="AG409" s="79"/>
      <c r="AH409" s="79"/>
      <c r="AI409" s="28">
        <v>5.27001261E8</v>
      </c>
      <c r="AJ409" s="9" t="s">
        <v>1622</v>
      </c>
      <c r="AK409" s="59">
        <v>65809.0</v>
      </c>
    </row>
    <row r="410">
      <c r="A410" s="28">
        <v>6.66658214E8</v>
      </c>
      <c r="B410" s="9" t="s">
        <v>1045</v>
      </c>
      <c r="C410" s="33">
        <v>3.0</v>
      </c>
      <c r="D410" s="14">
        <v>114721.0</v>
      </c>
      <c r="E410" s="82" t="s">
        <v>20</v>
      </c>
      <c r="F410" s="33">
        <v>7.0</v>
      </c>
      <c r="G410" s="83">
        <f t="shared" si="1"/>
        <v>0.055</v>
      </c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28">
        <v>9.8455E8</v>
      </c>
      <c r="AD410" s="9" t="s">
        <v>266</v>
      </c>
      <c r="AE410" s="49">
        <v>42966.0</v>
      </c>
      <c r="AF410" s="79">
        <f t="shared" si="2"/>
        <v>6</v>
      </c>
      <c r="AG410" s="79"/>
      <c r="AH410" s="79"/>
      <c r="AI410" s="28">
        <v>5.30004083E8</v>
      </c>
      <c r="AJ410" s="9" t="s">
        <v>1585</v>
      </c>
      <c r="AK410" s="59">
        <v>43188.0</v>
      </c>
    </row>
    <row r="411">
      <c r="A411" s="28">
        <v>5.08009435E8</v>
      </c>
      <c r="B411" s="9" t="s">
        <v>1043</v>
      </c>
      <c r="C411" s="33">
        <v>5.0</v>
      </c>
      <c r="D411" s="14">
        <v>88353.0</v>
      </c>
      <c r="E411" s="82" t="s">
        <v>16</v>
      </c>
      <c r="F411" s="33">
        <v>2.0</v>
      </c>
      <c r="G411" s="83">
        <f t="shared" si="1"/>
        <v>0.045</v>
      </c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28">
        <v>3.85002272E8</v>
      </c>
      <c r="AD411" s="9" t="s">
        <v>1173</v>
      </c>
      <c r="AE411" s="49">
        <v>38209.0</v>
      </c>
      <c r="AF411" s="79">
        <f t="shared" si="2"/>
        <v>19</v>
      </c>
      <c r="AG411" s="79"/>
      <c r="AH411" s="79"/>
      <c r="AI411" s="28">
        <v>5.33006846E8</v>
      </c>
      <c r="AJ411" s="9" t="s">
        <v>1584</v>
      </c>
      <c r="AK411" s="59">
        <v>74589.0</v>
      </c>
    </row>
    <row r="412">
      <c r="A412" s="28">
        <v>2.6241E8</v>
      </c>
      <c r="B412" s="9" t="s">
        <v>1379</v>
      </c>
      <c r="C412" s="33">
        <v>3.0</v>
      </c>
      <c r="D412" s="14">
        <v>86059.0</v>
      </c>
      <c r="E412" s="82" t="s">
        <v>20</v>
      </c>
      <c r="F412" s="33">
        <v>0.0</v>
      </c>
      <c r="G412" s="83">
        <f t="shared" si="1"/>
        <v>0.045</v>
      </c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28">
        <v>9.33001286E8</v>
      </c>
      <c r="AD412" s="9" t="s">
        <v>1177</v>
      </c>
      <c r="AE412" s="49">
        <v>39776.0</v>
      </c>
      <c r="AF412" s="79">
        <f t="shared" si="2"/>
        <v>15</v>
      </c>
      <c r="AG412" s="79"/>
      <c r="AH412" s="79"/>
      <c r="AI412" s="28">
        <v>5.33007417E8</v>
      </c>
      <c r="AJ412" s="9" t="s">
        <v>1600</v>
      </c>
      <c r="AK412" s="59">
        <v>138099.0</v>
      </c>
    </row>
    <row r="413">
      <c r="A413" s="28">
        <v>3.46004408E8</v>
      </c>
      <c r="B413" s="9" t="s">
        <v>977</v>
      </c>
      <c r="C413" s="33">
        <v>2.0</v>
      </c>
      <c r="D413" s="14">
        <v>64793.0</v>
      </c>
      <c r="E413" s="82" t="s">
        <v>12</v>
      </c>
      <c r="F413" s="33">
        <v>0.0</v>
      </c>
      <c r="G413" s="83">
        <f t="shared" si="1"/>
        <v>0.03</v>
      </c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28">
        <v>3.96007116E8</v>
      </c>
      <c r="AD413" s="9" t="s">
        <v>267</v>
      </c>
      <c r="AE413" s="49">
        <v>37239.0</v>
      </c>
      <c r="AF413" s="79">
        <f t="shared" si="2"/>
        <v>22</v>
      </c>
      <c r="AG413" s="79"/>
      <c r="AH413" s="79"/>
      <c r="AI413" s="28">
        <v>5.34002609E8</v>
      </c>
      <c r="AJ413" s="9" t="s">
        <v>1607</v>
      </c>
      <c r="AK413" s="59">
        <v>73650.0</v>
      </c>
    </row>
    <row r="414">
      <c r="A414" s="28">
        <v>8.36003986E8</v>
      </c>
      <c r="B414" s="9" t="s">
        <v>925</v>
      </c>
      <c r="C414" s="33">
        <v>2.0</v>
      </c>
      <c r="D414" s="14">
        <v>42001.0</v>
      </c>
      <c r="E414" s="82" t="s">
        <v>12</v>
      </c>
      <c r="F414" s="33">
        <v>0.0</v>
      </c>
      <c r="G414" s="83">
        <f t="shared" si="1"/>
        <v>0.02</v>
      </c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28">
        <v>8.08002918E8</v>
      </c>
      <c r="AD414" s="9" t="s">
        <v>268</v>
      </c>
      <c r="AE414" s="49">
        <v>37265.0</v>
      </c>
      <c r="AF414" s="79">
        <f t="shared" si="2"/>
        <v>21</v>
      </c>
      <c r="AG414" s="79"/>
      <c r="AH414" s="79"/>
      <c r="AI414" s="28">
        <v>5.3483E8</v>
      </c>
      <c r="AJ414" s="9" t="s">
        <v>1588</v>
      </c>
      <c r="AK414" s="59">
        <v>79861.0</v>
      </c>
    </row>
    <row r="415">
      <c r="A415" s="28">
        <v>3.27007487E8</v>
      </c>
      <c r="B415" s="9" t="s">
        <v>363</v>
      </c>
      <c r="C415" s="33">
        <v>2.0</v>
      </c>
      <c r="D415" s="14">
        <v>43487.0</v>
      </c>
      <c r="E415" s="82" t="s">
        <v>27</v>
      </c>
      <c r="F415" s="33">
        <v>5.0</v>
      </c>
      <c r="G415" s="83">
        <f t="shared" si="1"/>
        <v>0.02</v>
      </c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28">
        <v>3.7565E8</v>
      </c>
      <c r="AD415" s="9" t="s">
        <v>1722</v>
      </c>
      <c r="AE415" s="49">
        <v>38136.0</v>
      </c>
      <c r="AF415" s="79">
        <f t="shared" si="2"/>
        <v>19</v>
      </c>
      <c r="AG415" s="79"/>
      <c r="AH415" s="79"/>
      <c r="AI415" s="28">
        <v>5.3579E8</v>
      </c>
      <c r="AJ415" s="9" t="s">
        <v>1600</v>
      </c>
      <c r="AK415" s="59">
        <v>76236.0</v>
      </c>
    </row>
    <row r="416">
      <c r="A416" s="28">
        <v>8.6416E8</v>
      </c>
      <c r="B416" s="9" t="s">
        <v>1084</v>
      </c>
      <c r="C416" s="33">
        <v>1.0</v>
      </c>
      <c r="D416" s="14">
        <v>102929.0</v>
      </c>
      <c r="E416" s="82" t="s">
        <v>36</v>
      </c>
      <c r="F416" s="33">
        <v>7.0</v>
      </c>
      <c r="G416" s="83">
        <f t="shared" si="1"/>
        <v>0.05</v>
      </c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28">
        <v>3.75003523E8</v>
      </c>
      <c r="AD416" s="9" t="s">
        <v>1281</v>
      </c>
      <c r="AE416" s="49">
        <v>43595.0</v>
      </c>
      <c r="AF416" s="79">
        <f t="shared" si="2"/>
        <v>4</v>
      </c>
      <c r="AG416" s="79"/>
      <c r="AH416" s="79"/>
      <c r="AI416" s="28">
        <v>5.362E8</v>
      </c>
      <c r="AJ416" s="9" t="s">
        <v>1585</v>
      </c>
      <c r="AK416" s="59">
        <v>139864.0</v>
      </c>
    </row>
    <row r="417">
      <c r="A417" s="28">
        <v>6.66326997E8</v>
      </c>
      <c r="B417" s="9" t="s">
        <v>944</v>
      </c>
      <c r="C417" s="33">
        <v>4.0</v>
      </c>
      <c r="D417" s="14">
        <v>98838.0</v>
      </c>
      <c r="E417" s="82" t="s">
        <v>27</v>
      </c>
      <c r="F417" s="33">
        <v>3.0</v>
      </c>
      <c r="G417" s="83">
        <f t="shared" si="1"/>
        <v>0.05</v>
      </c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28">
        <v>6.66577102E8</v>
      </c>
      <c r="AD417" s="9" t="s">
        <v>1361</v>
      </c>
      <c r="AE417" s="49">
        <v>43655.0</v>
      </c>
      <c r="AF417" s="79">
        <f t="shared" si="2"/>
        <v>4</v>
      </c>
      <c r="AG417" s="79"/>
      <c r="AH417" s="79"/>
      <c r="AI417" s="28">
        <v>5.37005453E8</v>
      </c>
      <c r="AJ417" s="9" t="s">
        <v>1600</v>
      </c>
      <c r="AK417" s="59">
        <v>74432.0</v>
      </c>
    </row>
    <row r="418">
      <c r="A418" s="28">
        <v>6.66809638E8</v>
      </c>
      <c r="B418" s="9" t="s">
        <v>236</v>
      </c>
      <c r="C418" s="33">
        <v>2.0</v>
      </c>
      <c r="D418" s="14">
        <v>83272.0</v>
      </c>
      <c r="E418" s="82" t="s">
        <v>36</v>
      </c>
      <c r="F418" s="33">
        <v>6.0</v>
      </c>
      <c r="G418" s="83">
        <f t="shared" si="1"/>
        <v>0.04</v>
      </c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28">
        <v>6.66988324E8</v>
      </c>
      <c r="AD418" s="9" t="s">
        <v>269</v>
      </c>
      <c r="AE418" s="49">
        <v>40698.0</v>
      </c>
      <c r="AF418" s="79">
        <f t="shared" si="2"/>
        <v>12</v>
      </c>
      <c r="AG418" s="79"/>
      <c r="AH418" s="79"/>
      <c r="AI418" s="28">
        <v>5.38001779E8</v>
      </c>
      <c r="AJ418" s="9" t="s">
        <v>1603</v>
      </c>
      <c r="AK418" s="59">
        <v>150140.0</v>
      </c>
    </row>
    <row r="419">
      <c r="A419" s="28">
        <v>6.66824323E8</v>
      </c>
      <c r="B419" s="9" t="s">
        <v>1222</v>
      </c>
      <c r="C419" s="33">
        <v>3.0</v>
      </c>
      <c r="D419" s="14">
        <v>62768.0</v>
      </c>
      <c r="E419" s="82" t="s">
        <v>16</v>
      </c>
      <c r="F419" s="33">
        <v>3.0</v>
      </c>
      <c r="G419" s="83">
        <f t="shared" si="1"/>
        <v>0.03</v>
      </c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28">
        <v>7.93001452E8</v>
      </c>
      <c r="AD419" s="9" t="s">
        <v>1723</v>
      </c>
      <c r="AE419" s="49">
        <v>41318.0</v>
      </c>
      <c r="AF419" s="79">
        <f t="shared" si="2"/>
        <v>10</v>
      </c>
      <c r="AG419" s="79"/>
      <c r="AH419" s="79"/>
      <c r="AI419" s="28">
        <v>5.3873E8</v>
      </c>
      <c r="AJ419" s="9" t="s">
        <v>1600</v>
      </c>
      <c r="AK419" s="59">
        <v>52576.0</v>
      </c>
    </row>
    <row r="420">
      <c r="A420" s="28">
        <v>1.83005282E8</v>
      </c>
      <c r="B420" s="9" t="s">
        <v>1030</v>
      </c>
      <c r="C420" s="33">
        <v>1.0</v>
      </c>
      <c r="D420" s="14">
        <v>52114.0</v>
      </c>
      <c r="E420" s="82" t="s">
        <v>31</v>
      </c>
      <c r="F420" s="33">
        <v>5.0</v>
      </c>
      <c r="G420" s="83">
        <f t="shared" si="1"/>
        <v>0.025</v>
      </c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28">
        <v>8.12008737E8</v>
      </c>
      <c r="AD420" s="9" t="s">
        <v>1074</v>
      </c>
      <c r="AE420" s="49">
        <v>38976.0</v>
      </c>
      <c r="AF420" s="79">
        <f t="shared" si="2"/>
        <v>17</v>
      </c>
      <c r="AG420" s="79"/>
      <c r="AH420" s="79"/>
      <c r="AI420" s="28">
        <v>5.40002417E8</v>
      </c>
      <c r="AJ420" s="9" t="s">
        <v>1595</v>
      </c>
      <c r="AK420" s="59">
        <v>51129.0</v>
      </c>
    </row>
    <row r="421">
      <c r="A421" s="28">
        <v>2.9082E8</v>
      </c>
      <c r="B421" s="9" t="s">
        <v>1237</v>
      </c>
      <c r="C421" s="33">
        <v>4.0</v>
      </c>
      <c r="D421" s="14">
        <v>111847.0</v>
      </c>
      <c r="E421" s="82" t="s">
        <v>31</v>
      </c>
      <c r="F421" s="33">
        <v>2.0</v>
      </c>
      <c r="G421" s="83">
        <f t="shared" si="1"/>
        <v>0.055</v>
      </c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28">
        <v>3.11009483E8</v>
      </c>
      <c r="AD421" s="9" t="s">
        <v>270</v>
      </c>
      <c r="AE421" s="49">
        <v>40588.0</v>
      </c>
      <c r="AF421" s="79">
        <f t="shared" si="2"/>
        <v>12</v>
      </c>
      <c r="AG421" s="79"/>
      <c r="AH421" s="79"/>
      <c r="AI421" s="28">
        <v>5.40005208E8</v>
      </c>
      <c r="AJ421" s="9" t="s">
        <v>1600</v>
      </c>
      <c r="AK421" s="59">
        <v>69189.0</v>
      </c>
    </row>
    <row r="422">
      <c r="A422" s="28">
        <v>2.89003678E8</v>
      </c>
      <c r="B422" s="9" t="s">
        <v>1240</v>
      </c>
      <c r="C422" s="33">
        <v>3.0</v>
      </c>
      <c r="D422" s="14">
        <v>115916.0</v>
      </c>
      <c r="E422" s="82" t="s">
        <v>36</v>
      </c>
      <c r="F422" s="33">
        <v>4.0</v>
      </c>
      <c r="G422" s="83">
        <f t="shared" si="1"/>
        <v>0.06</v>
      </c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28">
        <v>8.73004588E8</v>
      </c>
      <c r="AD422" s="9" t="s">
        <v>271</v>
      </c>
      <c r="AE422" s="49">
        <v>40896.0</v>
      </c>
      <c r="AF422" s="79">
        <f t="shared" si="2"/>
        <v>12</v>
      </c>
      <c r="AG422" s="79"/>
      <c r="AH422" s="79"/>
      <c r="AI422" s="28">
        <v>5.4312E8</v>
      </c>
      <c r="AJ422" s="9" t="s">
        <v>1603</v>
      </c>
      <c r="AK422" s="59">
        <v>70118.0</v>
      </c>
    </row>
    <row r="423">
      <c r="A423" s="28">
        <v>6.66471484E8</v>
      </c>
      <c r="B423" s="9" t="s">
        <v>1086</v>
      </c>
      <c r="C423" s="33">
        <v>2.0</v>
      </c>
      <c r="D423" s="14">
        <v>96237.0</v>
      </c>
      <c r="E423" s="82" t="s">
        <v>31</v>
      </c>
      <c r="F423" s="33">
        <v>3.0</v>
      </c>
      <c r="G423" s="83">
        <f t="shared" si="1"/>
        <v>0.05</v>
      </c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28">
        <v>5.27001261E8</v>
      </c>
      <c r="AD423" s="9" t="s">
        <v>1058</v>
      </c>
      <c r="AE423" s="49">
        <v>38282.0</v>
      </c>
      <c r="AF423" s="79">
        <f t="shared" si="2"/>
        <v>19</v>
      </c>
      <c r="AG423" s="79"/>
      <c r="AH423" s="79"/>
      <c r="AI423" s="28">
        <v>5.4388E8</v>
      </c>
      <c r="AJ423" s="9" t="s">
        <v>1600</v>
      </c>
      <c r="AK423" s="59">
        <v>72764.0</v>
      </c>
    </row>
    <row r="424">
      <c r="A424" s="28">
        <v>7.86008335E8</v>
      </c>
      <c r="B424" s="9" t="s">
        <v>1248</v>
      </c>
      <c r="C424" s="33">
        <v>5.0</v>
      </c>
      <c r="D424" s="14">
        <v>71913.0</v>
      </c>
      <c r="E424" s="82" t="s">
        <v>36</v>
      </c>
      <c r="F424" s="33">
        <v>4.0</v>
      </c>
      <c r="G424" s="83">
        <f t="shared" si="1"/>
        <v>0.035</v>
      </c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28">
        <v>5.08004868E8</v>
      </c>
      <c r="AD424" s="9" t="s">
        <v>1487</v>
      </c>
      <c r="AE424" s="49">
        <v>37745.0</v>
      </c>
      <c r="AF424" s="79">
        <f t="shared" si="2"/>
        <v>20</v>
      </c>
      <c r="AG424" s="79"/>
      <c r="AH424" s="79"/>
      <c r="AI424" s="28">
        <v>5.4437E8</v>
      </c>
      <c r="AJ424" s="9" t="s">
        <v>1588</v>
      </c>
      <c r="AK424" s="59">
        <v>37761.0</v>
      </c>
    </row>
    <row r="425">
      <c r="A425" s="28">
        <v>8.77007207E8</v>
      </c>
      <c r="B425" s="9" t="s">
        <v>1025</v>
      </c>
      <c r="C425" s="33">
        <v>2.0</v>
      </c>
      <c r="D425" s="14">
        <v>70301.0</v>
      </c>
      <c r="E425" s="82" t="s">
        <v>16</v>
      </c>
      <c r="F425" s="33">
        <v>5.0</v>
      </c>
      <c r="G425" s="83">
        <f t="shared" si="1"/>
        <v>0.035</v>
      </c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28">
        <v>7.2500291E8</v>
      </c>
      <c r="AD425" s="9" t="s">
        <v>1348</v>
      </c>
      <c r="AE425" s="49">
        <v>40503.0</v>
      </c>
      <c r="AF425" s="79">
        <f t="shared" si="2"/>
        <v>13</v>
      </c>
      <c r="AG425" s="79"/>
      <c r="AH425" s="79"/>
      <c r="AI425" s="28">
        <v>5.45006414E8</v>
      </c>
      <c r="AJ425" s="9" t="s">
        <v>1585</v>
      </c>
      <c r="AK425" s="59">
        <v>106592.0</v>
      </c>
    </row>
    <row r="426">
      <c r="A426" s="28">
        <v>2.3916E8</v>
      </c>
      <c r="B426" s="9" t="s">
        <v>1023</v>
      </c>
      <c r="C426" s="33">
        <v>4.0</v>
      </c>
      <c r="D426" s="14">
        <v>74004.0</v>
      </c>
      <c r="E426" s="82" t="s">
        <v>12</v>
      </c>
      <c r="F426" s="33">
        <v>1.0</v>
      </c>
      <c r="G426" s="83">
        <f t="shared" si="1"/>
        <v>0.035</v>
      </c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28">
        <v>8.75007511E8</v>
      </c>
      <c r="AD426" s="9" t="s">
        <v>272</v>
      </c>
      <c r="AE426" s="49">
        <v>41082.0</v>
      </c>
      <c r="AF426" s="79">
        <f t="shared" si="2"/>
        <v>11</v>
      </c>
      <c r="AG426" s="79"/>
      <c r="AH426" s="79"/>
      <c r="AI426" s="28">
        <v>5.46009694E8</v>
      </c>
      <c r="AJ426" s="9" t="s">
        <v>1592</v>
      </c>
      <c r="AK426" s="59">
        <v>68749.0</v>
      </c>
    </row>
    <row r="427">
      <c r="A427" s="28">
        <v>4.88007538E8</v>
      </c>
      <c r="B427" s="9" t="s">
        <v>936</v>
      </c>
      <c r="C427" s="33">
        <v>1.0</v>
      </c>
      <c r="D427" s="14">
        <v>115347.0</v>
      </c>
      <c r="E427" s="82" t="s">
        <v>20</v>
      </c>
      <c r="F427" s="33">
        <v>1.0</v>
      </c>
      <c r="G427" s="83">
        <f t="shared" si="1"/>
        <v>0.06</v>
      </c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28">
        <v>6.490026E8</v>
      </c>
      <c r="AD427" s="9" t="s">
        <v>1089</v>
      </c>
      <c r="AE427" s="49">
        <v>39346.0</v>
      </c>
      <c r="AF427" s="79">
        <f t="shared" si="2"/>
        <v>16</v>
      </c>
      <c r="AG427" s="79"/>
      <c r="AH427" s="79"/>
      <c r="AI427" s="28">
        <v>5.47006478E8</v>
      </c>
      <c r="AJ427" s="9" t="s">
        <v>1607</v>
      </c>
      <c r="AK427" s="59">
        <v>83706.0</v>
      </c>
    </row>
    <row r="428">
      <c r="A428" s="28">
        <v>4.76007863E8</v>
      </c>
      <c r="B428" s="9" t="s">
        <v>1120</v>
      </c>
      <c r="C428" s="33">
        <v>5.0</v>
      </c>
      <c r="D428" s="14">
        <v>51697.0</v>
      </c>
      <c r="E428" s="82" t="s">
        <v>12</v>
      </c>
      <c r="F428" s="33">
        <v>5.0</v>
      </c>
      <c r="G428" s="83">
        <f t="shared" si="1"/>
        <v>0.025</v>
      </c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28">
        <v>6.5900697E8</v>
      </c>
      <c r="AD428" s="9" t="s">
        <v>273</v>
      </c>
      <c r="AE428" s="49">
        <v>42722.0</v>
      </c>
      <c r="AF428" s="79">
        <f t="shared" si="2"/>
        <v>7</v>
      </c>
      <c r="AG428" s="79"/>
      <c r="AH428" s="79"/>
      <c r="AI428" s="28">
        <v>5.4722E8</v>
      </c>
      <c r="AJ428" s="9" t="s">
        <v>1585</v>
      </c>
      <c r="AK428" s="59">
        <v>78539.0</v>
      </c>
    </row>
    <row r="429">
      <c r="A429" s="28">
        <v>6.37004142E8</v>
      </c>
      <c r="B429" s="9" t="s">
        <v>333</v>
      </c>
      <c r="C429" s="33">
        <v>1.0</v>
      </c>
      <c r="D429" s="14">
        <v>55969.0</v>
      </c>
      <c r="E429" s="82" t="s">
        <v>16</v>
      </c>
      <c r="F429" s="33">
        <v>3.0</v>
      </c>
      <c r="G429" s="83">
        <f t="shared" si="1"/>
        <v>0.03</v>
      </c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28">
        <v>6.6686612E8</v>
      </c>
      <c r="AD429" s="9" t="s">
        <v>1724</v>
      </c>
      <c r="AE429" s="49">
        <v>36487.0</v>
      </c>
      <c r="AF429" s="79">
        <f t="shared" si="2"/>
        <v>24</v>
      </c>
      <c r="AG429" s="79"/>
      <c r="AH429" s="79"/>
      <c r="AI429" s="28">
        <v>5.48006413E8</v>
      </c>
      <c r="AJ429" s="9" t="s">
        <v>1588</v>
      </c>
      <c r="AK429" s="59">
        <v>99926.0</v>
      </c>
    </row>
    <row r="430">
      <c r="A430" s="28">
        <v>2.33003447E8</v>
      </c>
      <c r="B430" s="9" t="s">
        <v>1234</v>
      </c>
      <c r="C430" s="33">
        <v>5.0</v>
      </c>
      <c r="D430" s="14">
        <v>66292.0</v>
      </c>
      <c r="E430" s="82" t="s">
        <v>31</v>
      </c>
      <c r="F430" s="33">
        <v>3.0</v>
      </c>
      <c r="G430" s="83">
        <f t="shared" si="1"/>
        <v>0.035</v>
      </c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28">
        <v>5.93005646E8</v>
      </c>
      <c r="AD430" s="9" t="s">
        <v>1133</v>
      </c>
      <c r="AE430" s="49">
        <v>42990.0</v>
      </c>
      <c r="AF430" s="79">
        <f t="shared" si="2"/>
        <v>6</v>
      </c>
      <c r="AG430" s="79"/>
      <c r="AH430" s="79"/>
      <c r="AI430" s="28">
        <v>5.4959E8</v>
      </c>
      <c r="AJ430" s="9" t="s">
        <v>1592</v>
      </c>
      <c r="AK430" s="59">
        <v>97614.0</v>
      </c>
    </row>
    <row r="431">
      <c r="A431" s="28">
        <v>4.3768E8</v>
      </c>
      <c r="B431" s="9" t="s">
        <v>234</v>
      </c>
      <c r="C431" s="33">
        <v>4.0</v>
      </c>
      <c r="D431" s="14">
        <v>102285.0</v>
      </c>
      <c r="E431" s="82" t="s">
        <v>12</v>
      </c>
      <c r="F431" s="33">
        <v>0.0</v>
      </c>
      <c r="G431" s="83">
        <f t="shared" si="1"/>
        <v>0.05</v>
      </c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28">
        <v>6.6627134E8</v>
      </c>
      <c r="AD431" s="9" t="s">
        <v>910</v>
      </c>
      <c r="AE431" s="49">
        <v>39437.0</v>
      </c>
      <c r="AF431" s="79">
        <f t="shared" si="2"/>
        <v>16</v>
      </c>
      <c r="AG431" s="79"/>
      <c r="AH431" s="79"/>
      <c r="AI431" s="28">
        <v>5.51002675E8</v>
      </c>
      <c r="AJ431" s="9" t="s">
        <v>1588</v>
      </c>
      <c r="AK431" s="59">
        <v>145306.0</v>
      </c>
    </row>
    <row r="432">
      <c r="A432" s="28">
        <v>8.5276E8</v>
      </c>
      <c r="B432" s="9" t="s">
        <v>1044</v>
      </c>
      <c r="C432" s="33">
        <v>2.0</v>
      </c>
      <c r="D432" s="14">
        <v>48437.0</v>
      </c>
      <c r="E432" s="82" t="s">
        <v>16</v>
      </c>
      <c r="F432" s="33">
        <v>5.0</v>
      </c>
      <c r="G432" s="83">
        <f t="shared" si="1"/>
        <v>0.025</v>
      </c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28">
        <v>5.69008334E8</v>
      </c>
      <c r="AD432" s="9" t="s">
        <v>1725</v>
      </c>
      <c r="AE432" s="49">
        <v>39012.0</v>
      </c>
      <c r="AF432" s="79">
        <f t="shared" si="2"/>
        <v>17</v>
      </c>
      <c r="AG432" s="79"/>
      <c r="AH432" s="79"/>
      <c r="AI432" s="28">
        <v>5.5244E8</v>
      </c>
      <c r="AJ432" s="9" t="s">
        <v>1600</v>
      </c>
      <c r="AK432" s="59">
        <v>130360.0</v>
      </c>
    </row>
    <row r="433">
      <c r="A433" s="28">
        <v>9.7574E8</v>
      </c>
      <c r="B433" s="9" t="s">
        <v>1050</v>
      </c>
      <c r="C433" s="33">
        <v>5.0</v>
      </c>
      <c r="D433" s="14">
        <v>114318.0</v>
      </c>
      <c r="E433" s="82" t="s">
        <v>20</v>
      </c>
      <c r="F433" s="33">
        <v>6.0</v>
      </c>
      <c r="G433" s="83">
        <f t="shared" si="1"/>
        <v>0.055</v>
      </c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28">
        <v>3.78007904E8</v>
      </c>
      <c r="AD433" s="9" t="s">
        <v>1431</v>
      </c>
      <c r="AE433" s="49">
        <v>36552.0</v>
      </c>
      <c r="AF433" s="79">
        <f t="shared" si="2"/>
        <v>23</v>
      </c>
      <c r="AG433" s="79"/>
      <c r="AH433" s="79"/>
      <c r="AI433" s="28">
        <v>5.53002242E8</v>
      </c>
      <c r="AJ433" s="9" t="s">
        <v>1592</v>
      </c>
      <c r="AK433" s="59">
        <v>48036.0</v>
      </c>
    </row>
    <row r="434">
      <c r="A434" s="28">
        <v>8.69004965E8</v>
      </c>
      <c r="B434" s="9" t="s">
        <v>1374</v>
      </c>
      <c r="C434" s="33">
        <v>1.0</v>
      </c>
      <c r="D434" s="14">
        <v>100125.0</v>
      </c>
      <c r="E434" s="82" t="s">
        <v>27</v>
      </c>
      <c r="F434" s="33">
        <v>7.0</v>
      </c>
      <c r="G434" s="83">
        <f t="shared" si="1"/>
        <v>0.05</v>
      </c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28">
        <v>6.66824323E8</v>
      </c>
      <c r="AD434" s="9" t="s">
        <v>1726</v>
      </c>
      <c r="AE434" s="49">
        <v>36716.0</v>
      </c>
      <c r="AF434" s="79">
        <f t="shared" si="2"/>
        <v>23</v>
      </c>
      <c r="AG434" s="79"/>
      <c r="AH434" s="79"/>
      <c r="AI434" s="28">
        <v>5.54003879E8</v>
      </c>
      <c r="AJ434" s="9" t="s">
        <v>1585</v>
      </c>
      <c r="AK434" s="59">
        <v>40079.0</v>
      </c>
    </row>
    <row r="435">
      <c r="A435" s="28">
        <v>6.66477797E8</v>
      </c>
      <c r="B435" s="9" t="s">
        <v>1101</v>
      </c>
      <c r="C435" s="33">
        <v>1.0</v>
      </c>
      <c r="D435" s="14">
        <v>52926.0</v>
      </c>
      <c r="E435" s="82" t="s">
        <v>27</v>
      </c>
      <c r="F435" s="33">
        <v>7.0</v>
      </c>
      <c r="G435" s="83">
        <f t="shared" si="1"/>
        <v>0.025</v>
      </c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28">
        <v>9.9282E8</v>
      </c>
      <c r="AD435" s="9" t="s">
        <v>274</v>
      </c>
      <c r="AE435" s="49">
        <v>38782.0</v>
      </c>
      <c r="AF435" s="79">
        <f t="shared" si="2"/>
        <v>17</v>
      </c>
      <c r="AG435" s="79"/>
      <c r="AH435" s="79"/>
      <c r="AI435" s="28">
        <v>5.55003034E8</v>
      </c>
      <c r="AJ435" s="9" t="s">
        <v>1588</v>
      </c>
      <c r="AK435" s="59">
        <v>49070.0</v>
      </c>
    </row>
    <row r="436">
      <c r="A436" s="28">
        <v>3.2924E8</v>
      </c>
      <c r="B436" s="9" t="s">
        <v>992</v>
      </c>
      <c r="C436" s="33">
        <v>4.0</v>
      </c>
      <c r="D436" s="14">
        <v>90081.0</v>
      </c>
      <c r="E436" s="82" t="s">
        <v>36</v>
      </c>
      <c r="F436" s="33">
        <v>4.0</v>
      </c>
      <c r="G436" s="83">
        <f t="shared" si="1"/>
        <v>0.045</v>
      </c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28">
        <v>1.35001851E8</v>
      </c>
      <c r="AD436" s="9" t="s">
        <v>1016</v>
      </c>
      <c r="AE436" s="49">
        <v>43858.0</v>
      </c>
      <c r="AF436" s="79">
        <f t="shared" si="2"/>
        <v>3</v>
      </c>
      <c r="AG436" s="79"/>
      <c r="AH436" s="79"/>
      <c r="AI436" s="28">
        <v>5.55008845E8</v>
      </c>
      <c r="AJ436" s="9" t="s">
        <v>1600</v>
      </c>
      <c r="AK436" s="59">
        <v>138766.0</v>
      </c>
    </row>
    <row r="437">
      <c r="A437" s="28">
        <v>6.66003704E8</v>
      </c>
      <c r="B437" s="9" t="s">
        <v>377</v>
      </c>
      <c r="C437" s="33">
        <v>1.0</v>
      </c>
      <c r="D437" s="14">
        <v>61736.0</v>
      </c>
      <c r="E437" s="82" t="s">
        <v>20</v>
      </c>
      <c r="F437" s="33">
        <v>6.0</v>
      </c>
      <c r="G437" s="83">
        <f t="shared" si="1"/>
        <v>0.03</v>
      </c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28">
        <v>4.53005962E8</v>
      </c>
      <c r="AD437" s="9" t="s">
        <v>1189</v>
      </c>
      <c r="AE437" s="49">
        <v>38286.0</v>
      </c>
      <c r="AF437" s="79">
        <f t="shared" si="2"/>
        <v>19</v>
      </c>
      <c r="AG437" s="79"/>
      <c r="AH437" s="79"/>
      <c r="AI437" s="28">
        <v>5.5591E8</v>
      </c>
      <c r="AJ437" s="9" t="s">
        <v>1603</v>
      </c>
      <c r="AK437" s="59">
        <v>61033.0</v>
      </c>
    </row>
    <row r="438">
      <c r="A438" s="28">
        <v>7.72009912E8</v>
      </c>
      <c r="B438" s="9" t="s">
        <v>322</v>
      </c>
      <c r="C438" s="33">
        <v>5.0</v>
      </c>
      <c r="D438" s="14">
        <v>72484.0</v>
      </c>
      <c r="E438" s="82" t="s">
        <v>27</v>
      </c>
      <c r="F438" s="33">
        <v>3.0</v>
      </c>
      <c r="G438" s="83">
        <f t="shared" si="1"/>
        <v>0.035</v>
      </c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28">
        <v>9.59004384E8</v>
      </c>
      <c r="AD438" s="9" t="s">
        <v>1727</v>
      </c>
      <c r="AE438" s="49">
        <v>40573.0</v>
      </c>
      <c r="AF438" s="79">
        <f t="shared" si="2"/>
        <v>12</v>
      </c>
      <c r="AG438" s="79"/>
      <c r="AH438" s="79"/>
      <c r="AI438" s="28">
        <v>5.59002633E8</v>
      </c>
      <c r="AJ438" s="9" t="s">
        <v>1595</v>
      </c>
      <c r="AK438" s="59">
        <v>117303.0</v>
      </c>
    </row>
    <row r="439">
      <c r="A439" s="28">
        <v>6.25004337E8</v>
      </c>
      <c r="B439" s="9" t="s">
        <v>264</v>
      </c>
      <c r="C439" s="33">
        <v>2.0</v>
      </c>
      <c r="D439" s="14">
        <v>54040.0</v>
      </c>
      <c r="E439" s="82" t="s">
        <v>35</v>
      </c>
      <c r="F439" s="33">
        <v>4.0</v>
      </c>
      <c r="G439" s="83">
        <f t="shared" si="1"/>
        <v>0.025</v>
      </c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28">
        <v>5.3579E8</v>
      </c>
      <c r="AD439" s="9" t="s">
        <v>275</v>
      </c>
      <c r="AE439" s="49">
        <v>37283.0</v>
      </c>
      <c r="AF439" s="79">
        <f t="shared" si="2"/>
        <v>21</v>
      </c>
      <c r="AG439" s="79"/>
      <c r="AH439" s="79"/>
      <c r="AI439" s="28">
        <v>5.5927E8</v>
      </c>
      <c r="AJ439" s="9" t="s">
        <v>1601</v>
      </c>
      <c r="AK439" s="59">
        <v>72612.0</v>
      </c>
    </row>
    <row r="440">
      <c r="A440" s="28">
        <v>5.46009694E8</v>
      </c>
      <c r="B440" s="9" t="s">
        <v>307</v>
      </c>
      <c r="C440" s="33">
        <v>1.0</v>
      </c>
      <c r="D440" s="14">
        <v>119430.0</v>
      </c>
      <c r="E440" s="82" t="s">
        <v>27</v>
      </c>
      <c r="F440" s="33">
        <v>0.0</v>
      </c>
      <c r="G440" s="83">
        <f t="shared" si="1"/>
        <v>0.06</v>
      </c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28">
        <v>7.6375E8</v>
      </c>
      <c r="AD440" s="9" t="s">
        <v>1241</v>
      </c>
      <c r="AE440" s="49">
        <v>41406.0</v>
      </c>
      <c r="AF440" s="79">
        <f t="shared" si="2"/>
        <v>10</v>
      </c>
      <c r="AG440" s="79"/>
      <c r="AH440" s="79"/>
      <c r="AI440" s="28">
        <v>5.5944E8</v>
      </c>
      <c r="AJ440" s="9" t="s">
        <v>1586</v>
      </c>
      <c r="AK440" s="59">
        <v>107045.0</v>
      </c>
    </row>
    <row r="441">
      <c r="A441" s="28">
        <v>6.66764373E8</v>
      </c>
      <c r="B441" s="9" t="s">
        <v>196</v>
      </c>
      <c r="C441" s="33">
        <v>4.0</v>
      </c>
      <c r="D441" s="14">
        <v>81269.0</v>
      </c>
      <c r="E441" s="82" t="s">
        <v>20</v>
      </c>
      <c r="F441" s="33">
        <v>1.0</v>
      </c>
      <c r="G441" s="83">
        <f t="shared" si="1"/>
        <v>0.04</v>
      </c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28">
        <v>8.0354E8</v>
      </c>
      <c r="AD441" s="9" t="s">
        <v>1112</v>
      </c>
      <c r="AE441" s="49">
        <v>38831.0</v>
      </c>
      <c r="AF441" s="79">
        <f t="shared" si="2"/>
        <v>17</v>
      </c>
      <c r="AG441" s="79"/>
      <c r="AH441" s="79"/>
      <c r="AI441" s="28">
        <v>5.5997E8</v>
      </c>
      <c r="AJ441" s="9" t="s">
        <v>1603</v>
      </c>
      <c r="AK441" s="59">
        <v>65975.0</v>
      </c>
    </row>
    <row r="442">
      <c r="A442" s="28">
        <v>2.41006891E8</v>
      </c>
      <c r="B442" s="9" t="s">
        <v>267</v>
      </c>
      <c r="C442" s="33">
        <v>5.0</v>
      </c>
      <c r="D442" s="14">
        <v>88867.0</v>
      </c>
      <c r="E442" s="82" t="s">
        <v>36</v>
      </c>
      <c r="F442" s="33">
        <v>3.0</v>
      </c>
      <c r="G442" s="83">
        <f t="shared" si="1"/>
        <v>0.045</v>
      </c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28">
        <v>1.99007293E8</v>
      </c>
      <c r="AD442" s="9" t="s">
        <v>1535</v>
      </c>
      <c r="AE442" s="49">
        <v>41335.0</v>
      </c>
      <c r="AF442" s="79">
        <f t="shared" si="2"/>
        <v>10</v>
      </c>
      <c r="AG442" s="79"/>
      <c r="AH442" s="79"/>
      <c r="AI442" s="28">
        <v>5.6074E8</v>
      </c>
      <c r="AJ442" s="9" t="s">
        <v>1585</v>
      </c>
      <c r="AK442" s="59">
        <v>124029.0</v>
      </c>
    </row>
    <row r="443">
      <c r="A443" s="28">
        <v>2.31001151E8</v>
      </c>
      <c r="B443" s="9" t="s">
        <v>1336</v>
      </c>
      <c r="C443" s="33">
        <v>5.0</v>
      </c>
      <c r="D443" s="14">
        <v>122122.0</v>
      </c>
      <c r="E443" s="82" t="s">
        <v>31</v>
      </c>
      <c r="F443" s="33">
        <v>0.0</v>
      </c>
      <c r="G443" s="83">
        <f t="shared" si="1"/>
        <v>0.06</v>
      </c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28">
        <v>8.0994E8</v>
      </c>
      <c r="AD443" s="9" t="s">
        <v>1728</v>
      </c>
      <c r="AE443" s="49">
        <v>38560.0</v>
      </c>
      <c r="AF443" s="79">
        <f t="shared" si="2"/>
        <v>18</v>
      </c>
      <c r="AG443" s="79"/>
      <c r="AH443" s="79"/>
      <c r="AI443" s="28">
        <v>5.62005747E8</v>
      </c>
      <c r="AJ443" s="9" t="s">
        <v>1600</v>
      </c>
      <c r="AK443" s="59">
        <v>125539.0</v>
      </c>
    </row>
    <row r="444">
      <c r="A444" s="28">
        <v>5.33007417E8</v>
      </c>
      <c r="B444" s="9" t="s">
        <v>197</v>
      </c>
      <c r="C444" s="33">
        <v>3.0</v>
      </c>
      <c r="D444" s="14">
        <v>121549.0</v>
      </c>
      <c r="E444" s="82" t="s">
        <v>31</v>
      </c>
      <c r="F444" s="33">
        <v>1.0</v>
      </c>
      <c r="G444" s="83">
        <f t="shared" si="1"/>
        <v>0.06</v>
      </c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28">
        <v>3.96005844E8</v>
      </c>
      <c r="AD444" s="9" t="s">
        <v>276</v>
      </c>
      <c r="AE444" s="49">
        <v>42744.0</v>
      </c>
      <c r="AF444" s="79">
        <f t="shared" si="2"/>
        <v>6</v>
      </c>
      <c r="AG444" s="79"/>
      <c r="AH444" s="79"/>
      <c r="AI444" s="28">
        <v>5.6473E8</v>
      </c>
      <c r="AJ444" s="9" t="s">
        <v>1595</v>
      </c>
      <c r="AK444" s="59">
        <v>88196.0</v>
      </c>
    </row>
    <row r="445">
      <c r="A445" s="28">
        <v>5.5927E8</v>
      </c>
      <c r="B445" s="9" t="s">
        <v>952</v>
      </c>
      <c r="C445" s="33">
        <v>3.0</v>
      </c>
      <c r="D445" s="14">
        <v>119928.0</v>
      </c>
      <c r="E445" s="82" t="s">
        <v>27</v>
      </c>
      <c r="F445" s="33">
        <v>6.0</v>
      </c>
      <c r="G445" s="83">
        <f t="shared" si="1"/>
        <v>0.06</v>
      </c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28">
        <v>2.76001329E8</v>
      </c>
      <c r="AD445" s="9" t="s">
        <v>1729</v>
      </c>
      <c r="AE445" s="49">
        <v>40578.0</v>
      </c>
      <c r="AF445" s="79">
        <f t="shared" si="2"/>
        <v>12</v>
      </c>
      <c r="AG445" s="79"/>
      <c r="AH445" s="79"/>
      <c r="AI445" s="28">
        <v>5.6599E8</v>
      </c>
      <c r="AJ445" s="9" t="s">
        <v>1585</v>
      </c>
      <c r="AK445" s="59">
        <v>126919.0</v>
      </c>
    </row>
    <row r="446">
      <c r="A446" s="28">
        <v>2.9848E8</v>
      </c>
      <c r="B446" s="9" t="s">
        <v>1040</v>
      </c>
      <c r="C446" s="33">
        <v>2.0</v>
      </c>
      <c r="D446" s="14">
        <v>79427.0</v>
      </c>
      <c r="E446" s="82" t="s">
        <v>35</v>
      </c>
      <c r="F446" s="33">
        <v>6.0</v>
      </c>
      <c r="G446" s="83">
        <f t="shared" si="1"/>
        <v>0.04</v>
      </c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28">
        <v>5.59002633E8</v>
      </c>
      <c r="AD446" s="9" t="s">
        <v>1152</v>
      </c>
      <c r="AE446" s="49">
        <v>39935.0</v>
      </c>
      <c r="AF446" s="79">
        <f t="shared" si="2"/>
        <v>14</v>
      </c>
      <c r="AG446" s="79"/>
      <c r="AH446" s="79"/>
      <c r="AI446" s="28">
        <v>5.67003065E8</v>
      </c>
      <c r="AJ446" s="9" t="s">
        <v>1603</v>
      </c>
      <c r="AK446" s="59">
        <v>84872.0</v>
      </c>
    </row>
    <row r="447">
      <c r="A447" s="28">
        <v>9.9985E8</v>
      </c>
      <c r="B447" s="9" t="s">
        <v>1085</v>
      </c>
      <c r="C447" s="33">
        <v>1.0</v>
      </c>
      <c r="D447" s="14">
        <v>117406.0</v>
      </c>
      <c r="E447" s="82" t="s">
        <v>36</v>
      </c>
      <c r="F447" s="33">
        <v>3.0</v>
      </c>
      <c r="G447" s="83">
        <f t="shared" si="1"/>
        <v>0.06</v>
      </c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28">
        <v>9.68003067E8</v>
      </c>
      <c r="AD447" s="9" t="s">
        <v>1065</v>
      </c>
      <c r="AE447" s="49">
        <v>38601.0</v>
      </c>
      <c r="AF447" s="79">
        <f t="shared" si="2"/>
        <v>18</v>
      </c>
      <c r="AG447" s="79"/>
      <c r="AH447" s="79"/>
      <c r="AI447" s="28">
        <v>5.68008365E8</v>
      </c>
      <c r="AJ447" s="9" t="s">
        <v>1592</v>
      </c>
      <c r="AK447" s="59">
        <v>53851.0</v>
      </c>
    </row>
    <row r="448">
      <c r="A448" s="28">
        <v>6.29007276E8</v>
      </c>
      <c r="B448" s="9" t="s">
        <v>351</v>
      </c>
      <c r="C448" s="33">
        <v>5.0</v>
      </c>
      <c r="D448" s="14">
        <v>72549.0</v>
      </c>
      <c r="E448" s="82" t="s">
        <v>12</v>
      </c>
      <c r="F448" s="33">
        <v>6.0</v>
      </c>
      <c r="G448" s="83">
        <f t="shared" si="1"/>
        <v>0.035</v>
      </c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28">
        <v>2.71003019E8</v>
      </c>
      <c r="AD448" s="9" t="s">
        <v>957</v>
      </c>
      <c r="AE448" s="49">
        <v>37338.0</v>
      </c>
      <c r="AF448" s="79">
        <f t="shared" si="2"/>
        <v>21</v>
      </c>
      <c r="AG448" s="79"/>
      <c r="AH448" s="79"/>
      <c r="AI448" s="28">
        <v>5.69004056E8</v>
      </c>
      <c r="AJ448" s="9" t="s">
        <v>1600</v>
      </c>
      <c r="AK448" s="59">
        <v>121832.0</v>
      </c>
    </row>
    <row r="449">
      <c r="A449" s="28">
        <v>8.5038E8</v>
      </c>
      <c r="B449" s="9" t="s">
        <v>1242</v>
      </c>
      <c r="C449" s="33">
        <v>4.0</v>
      </c>
      <c r="D449" s="14">
        <v>86617.0</v>
      </c>
      <c r="E449" s="82" t="s">
        <v>20</v>
      </c>
      <c r="F449" s="33">
        <v>2.0</v>
      </c>
      <c r="G449" s="83">
        <f t="shared" si="1"/>
        <v>0.045</v>
      </c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28">
        <v>8.74008714E8</v>
      </c>
      <c r="AD449" s="9" t="s">
        <v>1280</v>
      </c>
      <c r="AE449" s="49">
        <v>37803.0</v>
      </c>
      <c r="AF449" s="79">
        <f t="shared" si="2"/>
        <v>20</v>
      </c>
      <c r="AG449" s="79"/>
      <c r="AH449" s="79"/>
      <c r="AI449" s="28">
        <v>5.69008334E8</v>
      </c>
      <c r="AJ449" s="9" t="s">
        <v>1584</v>
      </c>
      <c r="AK449" s="59">
        <v>131424.0</v>
      </c>
    </row>
    <row r="450">
      <c r="A450" s="28">
        <v>6.70007186E8</v>
      </c>
      <c r="B450" s="9" t="s">
        <v>329</v>
      </c>
      <c r="C450" s="33">
        <v>2.0</v>
      </c>
      <c r="D450" s="14">
        <v>69672.0</v>
      </c>
      <c r="E450" s="82" t="s">
        <v>36</v>
      </c>
      <c r="F450" s="33">
        <v>0.0</v>
      </c>
      <c r="G450" s="83">
        <f t="shared" si="1"/>
        <v>0.035</v>
      </c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28">
        <v>7.4661E8</v>
      </c>
      <c r="AD450" s="9" t="s">
        <v>1730</v>
      </c>
      <c r="AE450" s="49">
        <v>40975.0</v>
      </c>
      <c r="AF450" s="79">
        <f t="shared" si="2"/>
        <v>11</v>
      </c>
      <c r="AG450" s="79"/>
      <c r="AH450" s="79"/>
      <c r="AI450" s="28">
        <v>5.7057E8</v>
      </c>
      <c r="AJ450" s="9" t="s">
        <v>1584</v>
      </c>
      <c r="AK450" s="59">
        <v>118502.0</v>
      </c>
    </row>
    <row r="451">
      <c r="A451" s="28">
        <v>8.7257E8</v>
      </c>
      <c r="B451" s="9" t="s">
        <v>340</v>
      </c>
      <c r="C451" s="33">
        <v>3.0</v>
      </c>
      <c r="D451" s="14">
        <v>56971.0</v>
      </c>
      <c r="E451" s="82" t="s">
        <v>35</v>
      </c>
      <c r="F451" s="33">
        <v>4.0</v>
      </c>
      <c r="G451" s="83">
        <f t="shared" si="1"/>
        <v>0.03</v>
      </c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28">
        <v>7.87004657E8</v>
      </c>
      <c r="AD451" s="9" t="s">
        <v>1304</v>
      </c>
      <c r="AE451" s="49">
        <v>39220.0</v>
      </c>
      <c r="AF451" s="79">
        <f t="shared" si="2"/>
        <v>16</v>
      </c>
      <c r="AG451" s="79"/>
      <c r="AH451" s="79"/>
      <c r="AI451" s="28">
        <v>5.71005259E8</v>
      </c>
      <c r="AJ451" s="9" t="s">
        <v>1620</v>
      </c>
      <c r="AK451" s="59">
        <v>128765.0</v>
      </c>
    </row>
    <row r="452">
      <c r="A452" s="28">
        <v>6.42006678E8</v>
      </c>
      <c r="B452" s="9" t="s">
        <v>981</v>
      </c>
      <c r="C452" s="33">
        <v>1.0</v>
      </c>
      <c r="D452" s="14">
        <v>122589.0</v>
      </c>
      <c r="E452" s="82" t="s">
        <v>12</v>
      </c>
      <c r="F452" s="33">
        <v>1.0</v>
      </c>
      <c r="G452" s="83">
        <f t="shared" si="1"/>
        <v>0.06</v>
      </c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28">
        <v>4.76007863E8</v>
      </c>
      <c r="AD452" s="9" t="s">
        <v>1731</v>
      </c>
      <c r="AE452" s="49">
        <v>38605.0</v>
      </c>
      <c r="AF452" s="79">
        <f t="shared" si="2"/>
        <v>18</v>
      </c>
      <c r="AG452" s="79"/>
      <c r="AH452" s="79"/>
      <c r="AI452" s="28">
        <v>5.73006266E8</v>
      </c>
      <c r="AJ452" s="9" t="s">
        <v>1603</v>
      </c>
      <c r="AK452" s="59">
        <v>85920.0</v>
      </c>
    </row>
    <row r="453">
      <c r="A453" s="28">
        <v>6.66974933E8</v>
      </c>
      <c r="B453" s="9" t="s">
        <v>222</v>
      </c>
      <c r="C453" s="33">
        <v>1.0</v>
      </c>
      <c r="D453" s="14">
        <v>81656.0</v>
      </c>
      <c r="E453" s="82" t="s">
        <v>35</v>
      </c>
      <c r="F453" s="33">
        <v>4.0</v>
      </c>
      <c r="G453" s="83">
        <f t="shared" si="1"/>
        <v>0.04</v>
      </c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28">
        <v>4.17008684E8</v>
      </c>
      <c r="AD453" s="9" t="s">
        <v>1732</v>
      </c>
      <c r="AE453" s="49">
        <v>36753.0</v>
      </c>
      <c r="AF453" s="79">
        <f t="shared" si="2"/>
        <v>23</v>
      </c>
      <c r="AG453" s="79"/>
      <c r="AH453" s="79"/>
      <c r="AI453" s="28">
        <v>5.7375E8</v>
      </c>
      <c r="AJ453" s="9" t="s">
        <v>1600</v>
      </c>
      <c r="AK453" s="59">
        <v>66781.0</v>
      </c>
    </row>
    <row r="454">
      <c r="A454" s="28">
        <v>2.108E8</v>
      </c>
      <c r="B454" s="9" t="s">
        <v>266</v>
      </c>
      <c r="C454" s="33">
        <v>3.0</v>
      </c>
      <c r="D454" s="14">
        <v>93784.0</v>
      </c>
      <c r="E454" s="82" t="s">
        <v>31</v>
      </c>
      <c r="F454" s="33">
        <v>0.0</v>
      </c>
      <c r="G454" s="83">
        <f t="shared" si="1"/>
        <v>0.045</v>
      </c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28">
        <v>7.249E8</v>
      </c>
      <c r="AD454" s="9" t="s">
        <v>1164</v>
      </c>
      <c r="AE454" s="49">
        <v>39531.0</v>
      </c>
      <c r="AF454" s="79">
        <f t="shared" si="2"/>
        <v>15</v>
      </c>
      <c r="AG454" s="79"/>
      <c r="AH454" s="79"/>
      <c r="AI454" s="28">
        <v>5.74009427E8</v>
      </c>
      <c r="AJ454" s="9" t="s">
        <v>1584</v>
      </c>
      <c r="AK454" s="59">
        <v>70893.0</v>
      </c>
    </row>
    <row r="455">
      <c r="A455" s="28">
        <v>3.44007179E8</v>
      </c>
      <c r="B455" s="9" t="s">
        <v>970</v>
      </c>
      <c r="C455" s="33">
        <v>4.0</v>
      </c>
      <c r="D455" s="14">
        <v>57743.0</v>
      </c>
      <c r="E455" s="82" t="s">
        <v>31</v>
      </c>
      <c r="F455" s="33">
        <v>4.0</v>
      </c>
      <c r="G455" s="83">
        <f t="shared" si="1"/>
        <v>0.03</v>
      </c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28">
        <v>7.41008738E8</v>
      </c>
      <c r="AD455" s="9" t="s">
        <v>1277</v>
      </c>
      <c r="AE455" s="49">
        <v>38193.0</v>
      </c>
      <c r="AF455" s="79">
        <f t="shared" si="2"/>
        <v>19</v>
      </c>
      <c r="AG455" s="79"/>
      <c r="AH455" s="79"/>
      <c r="AI455" s="28">
        <v>5.7600188E8</v>
      </c>
      <c r="AJ455" s="9" t="s">
        <v>1607</v>
      </c>
      <c r="AK455" s="59">
        <v>43974.0</v>
      </c>
    </row>
    <row r="456">
      <c r="A456" s="28">
        <v>7.4658E8</v>
      </c>
      <c r="B456" s="9" t="s">
        <v>1201</v>
      </c>
      <c r="C456" s="33">
        <v>1.0</v>
      </c>
      <c r="D456" s="14">
        <v>119082.0</v>
      </c>
      <c r="E456" s="82" t="s">
        <v>16</v>
      </c>
      <c r="F456" s="33">
        <v>6.0</v>
      </c>
      <c r="G456" s="83">
        <f t="shared" si="1"/>
        <v>0.06</v>
      </c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28">
        <v>5.37005453E8</v>
      </c>
      <c r="AD456" s="9" t="s">
        <v>1733</v>
      </c>
      <c r="AE456" s="49">
        <v>42143.0</v>
      </c>
      <c r="AF456" s="79">
        <f t="shared" si="2"/>
        <v>8</v>
      </c>
      <c r="AG456" s="79"/>
      <c r="AH456" s="79"/>
      <c r="AI456" s="28">
        <v>5.76003778E8</v>
      </c>
      <c r="AJ456" s="9" t="s">
        <v>1584</v>
      </c>
      <c r="AK456" s="59">
        <v>92105.0</v>
      </c>
    </row>
    <row r="457">
      <c r="A457" s="28">
        <v>7.58004678E8</v>
      </c>
      <c r="B457" s="9" t="s">
        <v>982</v>
      </c>
      <c r="C457" s="33">
        <v>4.0</v>
      </c>
      <c r="D457" s="14">
        <v>74560.0</v>
      </c>
      <c r="E457" s="82" t="s">
        <v>16</v>
      </c>
      <c r="F457" s="33">
        <v>1.0</v>
      </c>
      <c r="G457" s="83">
        <f t="shared" si="1"/>
        <v>0.035</v>
      </c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28">
        <v>9.6126E8</v>
      </c>
      <c r="AD457" s="9" t="s">
        <v>1341</v>
      </c>
      <c r="AE457" s="49">
        <v>38791.0</v>
      </c>
      <c r="AF457" s="79">
        <f t="shared" si="2"/>
        <v>17</v>
      </c>
      <c r="AG457" s="79"/>
      <c r="AH457" s="79"/>
      <c r="AI457" s="28">
        <v>5.76005776E8</v>
      </c>
      <c r="AJ457" s="9" t="s">
        <v>1603</v>
      </c>
      <c r="AK457" s="59">
        <v>63565.0</v>
      </c>
    </row>
    <row r="458">
      <c r="A458" s="28">
        <v>3.7965E8</v>
      </c>
      <c r="B458" s="9" t="s">
        <v>1010</v>
      </c>
      <c r="C458" s="33">
        <v>4.0</v>
      </c>
      <c r="D458" s="14">
        <v>112299.0</v>
      </c>
      <c r="E458" s="82" t="s">
        <v>20</v>
      </c>
      <c r="F458" s="33">
        <v>0.0</v>
      </c>
      <c r="G458" s="83">
        <f t="shared" si="1"/>
        <v>0.055</v>
      </c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28">
        <v>3.1342E8</v>
      </c>
      <c r="AD458" s="9" t="s">
        <v>1012</v>
      </c>
      <c r="AE458" s="49">
        <v>38177.0</v>
      </c>
      <c r="AF458" s="79">
        <f t="shared" si="2"/>
        <v>19</v>
      </c>
      <c r="AG458" s="79"/>
      <c r="AH458" s="79"/>
      <c r="AI458" s="28">
        <v>5.7600654E8</v>
      </c>
      <c r="AJ458" s="9" t="s">
        <v>1603</v>
      </c>
      <c r="AK458" s="59">
        <v>97276.0</v>
      </c>
    </row>
    <row r="459">
      <c r="A459" s="28">
        <v>4.1195E8</v>
      </c>
      <c r="B459" s="9" t="s">
        <v>1205</v>
      </c>
      <c r="C459" s="33">
        <v>5.0</v>
      </c>
      <c r="D459" s="14">
        <v>125668.0</v>
      </c>
      <c r="E459" s="82" t="s">
        <v>35</v>
      </c>
      <c r="F459" s="33">
        <v>6.0</v>
      </c>
      <c r="G459" s="83">
        <f t="shared" si="1"/>
        <v>0.065</v>
      </c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28">
        <v>5.45006414E8</v>
      </c>
      <c r="AD459" s="9" t="s">
        <v>1734</v>
      </c>
      <c r="AE459" s="49">
        <v>37910.0</v>
      </c>
      <c r="AF459" s="79">
        <f t="shared" si="2"/>
        <v>20</v>
      </c>
      <c r="AG459" s="79"/>
      <c r="AH459" s="79"/>
      <c r="AI459" s="28">
        <v>5.778E8</v>
      </c>
      <c r="AJ459" s="9" t="s">
        <v>1595</v>
      </c>
      <c r="AK459" s="59">
        <v>90786.0</v>
      </c>
    </row>
    <row r="460">
      <c r="A460" s="28">
        <v>4.53004297E8</v>
      </c>
      <c r="B460" s="9" t="s">
        <v>1109</v>
      </c>
      <c r="C460" s="33">
        <v>4.0</v>
      </c>
      <c r="D460" s="14">
        <v>118895.0</v>
      </c>
      <c r="E460" s="82" t="s">
        <v>31</v>
      </c>
      <c r="F460" s="33">
        <v>4.0</v>
      </c>
      <c r="G460" s="83">
        <f t="shared" si="1"/>
        <v>0.06</v>
      </c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28">
        <v>2.96004327E8</v>
      </c>
      <c r="AD460" s="9" t="s">
        <v>1328</v>
      </c>
      <c r="AE460" s="49">
        <v>36837.0</v>
      </c>
      <c r="AF460" s="79">
        <f t="shared" si="2"/>
        <v>23</v>
      </c>
      <c r="AG460" s="79"/>
      <c r="AH460" s="79"/>
      <c r="AI460" s="28">
        <v>5.7968E8</v>
      </c>
      <c r="AJ460" s="9" t="s">
        <v>1603</v>
      </c>
      <c r="AK460" s="59">
        <v>141877.0</v>
      </c>
    </row>
    <row r="461">
      <c r="A461" s="28">
        <v>4.45003049E8</v>
      </c>
      <c r="B461" s="9" t="s">
        <v>256</v>
      </c>
      <c r="C461" s="33">
        <v>3.0</v>
      </c>
      <c r="D461" s="14">
        <v>51784.0</v>
      </c>
      <c r="E461" s="82" t="s">
        <v>31</v>
      </c>
      <c r="F461" s="33">
        <v>3.0</v>
      </c>
      <c r="G461" s="83">
        <f t="shared" si="1"/>
        <v>0.025</v>
      </c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28">
        <v>7.73001878E8</v>
      </c>
      <c r="AD461" s="9" t="s">
        <v>1478</v>
      </c>
      <c r="AE461" s="49">
        <v>36719.0</v>
      </c>
      <c r="AF461" s="79">
        <f t="shared" si="2"/>
        <v>23</v>
      </c>
      <c r="AG461" s="79"/>
      <c r="AH461" s="79"/>
      <c r="AI461" s="28">
        <v>5.81004859E8</v>
      </c>
      <c r="AJ461" s="9" t="s">
        <v>1584</v>
      </c>
      <c r="AK461" s="59">
        <v>69205.0</v>
      </c>
    </row>
    <row r="462">
      <c r="A462" s="28">
        <v>6.24008324E8</v>
      </c>
      <c r="B462" s="9" t="s">
        <v>193</v>
      </c>
      <c r="C462" s="33">
        <v>1.0</v>
      </c>
      <c r="D462" s="14">
        <v>88343.0</v>
      </c>
      <c r="E462" s="82" t="s">
        <v>31</v>
      </c>
      <c r="F462" s="33">
        <v>0.0</v>
      </c>
      <c r="G462" s="83">
        <f t="shared" si="1"/>
        <v>0.045</v>
      </c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28">
        <v>6.66259583E8</v>
      </c>
      <c r="AD462" s="9" t="s">
        <v>1735</v>
      </c>
      <c r="AE462" s="49">
        <v>42991.0</v>
      </c>
      <c r="AF462" s="79">
        <f t="shared" si="2"/>
        <v>6</v>
      </c>
      <c r="AG462" s="79"/>
      <c r="AH462" s="79"/>
      <c r="AI462" s="28">
        <v>5.83003359E8</v>
      </c>
      <c r="AJ462" s="9" t="s">
        <v>1603</v>
      </c>
      <c r="AK462" s="59">
        <v>108532.0</v>
      </c>
    </row>
    <row r="463">
      <c r="A463" s="28">
        <v>9.97007501E8</v>
      </c>
      <c r="B463" s="9" t="s">
        <v>249</v>
      </c>
      <c r="C463" s="33">
        <v>4.0</v>
      </c>
      <c r="D463" s="14">
        <v>124288.0</v>
      </c>
      <c r="E463" s="82" t="s">
        <v>20</v>
      </c>
      <c r="F463" s="33">
        <v>5.0</v>
      </c>
      <c r="G463" s="83">
        <f t="shared" si="1"/>
        <v>0.06</v>
      </c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28">
        <v>2.9366E8</v>
      </c>
      <c r="AD463" s="9" t="s">
        <v>1364</v>
      </c>
      <c r="AE463" s="49">
        <v>37304.0</v>
      </c>
      <c r="AF463" s="79">
        <f t="shared" si="2"/>
        <v>21</v>
      </c>
      <c r="AG463" s="79"/>
      <c r="AH463" s="79"/>
      <c r="AI463" s="28">
        <v>5.85007658E8</v>
      </c>
      <c r="AJ463" s="9" t="s">
        <v>1600</v>
      </c>
      <c r="AK463" s="59">
        <v>31933.0</v>
      </c>
    </row>
    <row r="464">
      <c r="A464" s="28">
        <v>2.25005715E8</v>
      </c>
      <c r="B464" s="9" t="s">
        <v>1285</v>
      </c>
      <c r="C464" s="33">
        <v>3.0</v>
      </c>
      <c r="D464" s="14">
        <v>126925.0</v>
      </c>
      <c r="E464" s="82" t="s">
        <v>20</v>
      </c>
      <c r="F464" s="33">
        <v>2.0</v>
      </c>
      <c r="G464" s="83">
        <f t="shared" si="1"/>
        <v>0.065</v>
      </c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28">
        <v>1.11007657E8</v>
      </c>
      <c r="AD464" s="9" t="s">
        <v>1736</v>
      </c>
      <c r="AE464" s="49">
        <v>37754.0</v>
      </c>
      <c r="AF464" s="79">
        <f t="shared" si="2"/>
        <v>20</v>
      </c>
      <c r="AG464" s="79"/>
      <c r="AH464" s="79"/>
      <c r="AI464" s="28">
        <v>5.8762E8</v>
      </c>
      <c r="AJ464" s="9" t="s">
        <v>1584</v>
      </c>
      <c r="AK464" s="59">
        <v>63814.0</v>
      </c>
    </row>
    <row r="465">
      <c r="A465" s="28">
        <v>3.81002143E8</v>
      </c>
      <c r="B465" s="9" t="s">
        <v>290</v>
      </c>
      <c r="C465" s="33">
        <v>3.0</v>
      </c>
      <c r="D465" s="14">
        <v>82275.0</v>
      </c>
      <c r="E465" s="82" t="s">
        <v>12</v>
      </c>
      <c r="F465" s="33">
        <v>0.0</v>
      </c>
      <c r="G465" s="83">
        <f t="shared" si="1"/>
        <v>0.04</v>
      </c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28">
        <v>6.66853155E8</v>
      </c>
      <c r="AD465" s="9" t="s">
        <v>281</v>
      </c>
      <c r="AE465" s="49">
        <v>42071.0</v>
      </c>
      <c r="AF465" s="79">
        <f t="shared" si="2"/>
        <v>8</v>
      </c>
      <c r="AG465" s="79"/>
      <c r="AH465" s="79"/>
      <c r="AI465" s="28">
        <v>5.8765E8</v>
      </c>
      <c r="AJ465" s="9" t="s">
        <v>1595</v>
      </c>
      <c r="AK465" s="59">
        <v>110815.0</v>
      </c>
    </row>
    <row r="466">
      <c r="A466" s="28">
        <v>6.66742829E8</v>
      </c>
      <c r="B466" s="9" t="s">
        <v>1324</v>
      </c>
      <c r="C466" s="33">
        <v>3.0</v>
      </c>
      <c r="D466" s="14">
        <v>52543.0</v>
      </c>
      <c r="E466" s="82" t="s">
        <v>31</v>
      </c>
      <c r="F466" s="33">
        <v>6.0</v>
      </c>
      <c r="G466" s="83">
        <f t="shared" si="1"/>
        <v>0.025</v>
      </c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28">
        <v>4.2463E8</v>
      </c>
      <c r="AD466" s="9" t="s">
        <v>1235</v>
      </c>
      <c r="AE466" s="49">
        <v>40946.0</v>
      </c>
      <c r="AF466" s="79">
        <f t="shared" si="2"/>
        <v>11</v>
      </c>
      <c r="AG466" s="79"/>
      <c r="AH466" s="79"/>
      <c r="AI466" s="28">
        <v>5.8895E8</v>
      </c>
      <c r="AJ466" s="9" t="s">
        <v>1588</v>
      </c>
      <c r="AK466" s="59">
        <v>140388.0</v>
      </c>
    </row>
    <row r="467">
      <c r="A467" s="28">
        <v>6.5729E8</v>
      </c>
      <c r="B467" s="9" t="s">
        <v>225</v>
      </c>
      <c r="C467" s="33">
        <v>5.0</v>
      </c>
      <c r="D467" s="14">
        <v>117715.0</v>
      </c>
      <c r="E467" s="82" t="s">
        <v>31</v>
      </c>
      <c r="F467" s="33">
        <v>5.0</v>
      </c>
      <c r="G467" s="83">
        <f t="shared" si="1"/>
        <v>0.06</v>
      </c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28">
        <v>6.14009657E8</v>
      </c>
      <c r="AD467" s="9" t="s">
        <v>1737</v>
      </c>
      <c r="AE467" s="49">
        <v>36586.0</v>
      </c>
      <c r="AF467" s="79">
        <f t="shared" si="2"/>
        <v>23</v>
      </c>
      <c r="AG467" s="79"/>
      <c r="AH467" s="79"/>
      <c r="AI467" s="28">
        <v>5.89003643E8</v>
      </c>
      <c r="AJ467" s="9" t="s">
        <v>1588</v>
      </c>
      <c r="AK467" s="59">
        <v>138639.0</v>
      </c>
    </row>
    <row r="468">
      <c r="A468" s="28">
        <v>6.9382E8</v>
      </c>
      <c r="B468" s="9" t="s">
        <v>1047</v>
      </c>
      <c r="C468" s="33">
        <v>1.0</v>
      </c>
      <c r="D468" s="14">
        <v>74910.0</v>
      </c>
      <c r="E468" s="82" t="s">
        <v>27</v>
      </c>
      <c r="F468" s="33">
        <v>4.0</v>
      </c>
      <c r="G468" s="83">
        <f t="shared" si="1"/>
        <v>0.035</v>
      </c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28">
        <v>3.15001263E8</v>
      </c>
      <c r="AD468" s="9" t="s">
        <v>1738</v>
      </c>
      <c r="AE468" s="49">
        <v>43890.0</v>
      </c>
      <c r="AF468" s="79">
        <f t="shared" si="2"/>
        <v>3</v>
      </c>
      <c r="AG468" s="79"/>
      <c r="AH468" s="79"/>
      <c r="AI468" s="28">
        <v>5.90009253E8</v>
      </c>
      <c r="AJ468" s="9" t="s">
        <v>1600</v>
      </c>
      <c r="AK468" s="59">
        <v>125474.0</v>
      </c>
    </row>
    <row r="469">
      <c r="A469" s="28">
        <v>1.4911E8</v>
      </c>
      <c r="B469" s="9" t="s">
        <v>1185</v>
      </c>
      <c r="C469" s="33">
        <v>5.0</v>
      </c>
      <c r="D469" s="14">
        <v>57703.0</v>
      </c>
      <c r="E469" s="82" t="s">
        <v>20</v>
      </c>
      <c r="F469" s="33">
        <v>1.0</v>
      </c>
      <c r="G469" s="83">
        <f t="shared" si="1"/>
        <v>0.03</v>
      </c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28">
        <v>9.80003045E8</v>
      </c>
      <c r="AD469" s="9" t="s">
        <v>1313</v>
      </c>
      <c r="AE469" s="49">
        <v>40570.0</v>
      </c>
      <c r="AF469" s="79">
        <f t="shared" si="2"/>
        <v>12</v>
      </c>
      <c r="AG469" s="79"/>
      <c r="AH469" s="79"/>
      <c r="AI469" s="28">
        <v>5.9111E8</v>
      </c>
      <c r="AJ469" s="9" t="s">
        <v>1585</v>
      </c>
      <c r="AK469" s="59">
        <v>92680.0</v>
      </c>
    </row>
    <row r="470">
      <c r="A470" s="28">
        <v>6.1283E8</v>
      </c>
      <c r="B470" s="9" t="s">
        <v>1191</v>
      </c>
      <c r="C470" s="33">
        <v>3.0</v>
      </c>
      <c r="D470" s="14">
        <v>83926.0</v>
      </c>
      <c r="E470" s="82" t="s">
        <v>27</v>
      </c>
      <c r="F470" s="33">
        <v>2.0</v>
      </c>
      <c r="G470" s="83">
        <f t="shared" si="1"/>
        <v>0.04</v>
      </c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28">
        <v>6.66185581E8</v>
      </c>
      <c r="AD470" s="9" t="s">
        <v>1739</v>
      </c>
      <c r="AE470" s="49">
        <v>38816.0</v>
      </c>
      <c r="AF470" s="79">
        <f t="shared" si="2"/>
        <v>17</v>
      </c>
      <c r="AG470" s="79"/>
      <c r="AH470" s="79"/>
      <c r="AI470" s="28">
        <v>5.93005646E8</v>
      </c>
      <c r="AJ470" s="9" t="s">
        <v>1601</v>
      </c>
      <c r="AK470" s="59">
        <v>77006.0</v>
      </c>
    </row>
    <row r="471">
      <c r="A471" s="28">
        <v>3.2872E8</v>
      </c>
      <c r="B471" s="9" t="s">
        <v>1000</v>
      </c>
      <c r="C471" s="33">
        <v>4.0</v>
      </c>
      <c r="D471" s="14">
        <v>76064.0</v>
      </c>
      <c r="E471" s="82" t="s">
        <v>20</v>
      </c>
      <c r="F471" s="33">
        <v>1.0</v>
      </c>
      <c r="G471" s="83">
        <f t="shared" si="1"/>
        <v>0.04</v>
      </c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28">
        <v>3.44007179E8</v>
      </c>
      <c r="AD471" s="9" t="s">
        <v>1190</v>
      </c>
      <c r="AE471" s="49">
        <v>39091.0</v>
      </c>
      <c r="AF471" s="79">
        <f t="shared" si="2"/>
        <v>16</v>
      </c>
      <c r="AG471" s="79"/>
      <c r="AH471" s="79"/>
      <c r="AI471" s="28">
        <v>5.9392E8</v>
      </c>
      <c r="AJ471" s="9" t="s">
        <v>1585</v>
      </c>
      <c r="AK471" s="59">
        <v>134611.0</v>
      </c>
    </row>
    <row r="472">
      <c r="A472" s="28">
        <v>5.59002633E8</v>
      </c>
      <c r="B472" s="9" t="s">
        <v>378</v>
      </c>
      <c r="C472" s="33">
        <v>5.0</v>
      </c>
      <c r="D472" s="14">
        <v>73842.0</v>
      </c>
      <c r="E472" s="82" t="s">
        <v>20</v>
      </c>
      <c r="F472" s="33">
        <v>6.0</v>
      </c>
      <c r="G472" s="83">
        <f t="shared" si="1"/>
        <v>0.035</v>
      </c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28">
        <v>6.66236256E8</v>
      </c>
      <c r="AD472" s="9" t="s">
        <v>975</v>
      </c>
      <c r="AE472" s="49">
        <v>37373.0</v>
      </c>
      <c r="AF472" s="79">
        <f t="shared" si="2"/>
        <v>21</v>
      </c>
      <c r="AG472" s="79"/>
      <c r="AH472" s="79"/>
      <c r="AI472" s="28">
        <v>5.9638E8</v>
      </c>
      <c r="AJ472" s="9" t="s">
        <v>1594</v>
      </c>
      <c r="AK472" s="59">
        <v>140680.0</v>
      </c>
    </row>
    <row r="473">
      <c r="A473" s="28">
        <v>3.16007805E8</v>
      </c>
      <c r="B473" s="9" t="s">
        <v>1094</v>
      </c>
      <c r="C473" s="33">
        <v>2.0</v>
      </c>
      <c r="D473" s="14">
        <v>78867.0</v>
      </c>
      <c r="E473" s="82" t="s">
        <v>31</v>
      </c>
      <c r="F473" s="33">
        <v>1.0</v>
      </c>
      <c r="G473" s="83">
        <f t="shared" si="1"/>
        <v>0.04</v>
      </c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28">
        <v>6.66634704E8</v>
      </c>
      <c r="AD473" s="9" t="s">
        <v>1292</v>
      </c>
      <c r="AE473" s="49">
        <v>39383.0</v>
      </c>
      <c r="AF473" s="79">
        <f t="shared" si="2"/>
        <v>16</v>
      </c>
      <c r="AG473" s="79"/>
      <c r="AH473" s="79"/>
      <c r="AI473" s="28">
        <v>5.97009853E8</v>
      </c>
      <c r="AJ473" s="9" t="s">
        <v>1600</v>
      </c>
      <c r="AK473" s="59">
        <v>67957.0</v>
      </c>
    </row>
    <row r="474">
      <c r="A474" s="28">
        <v>5.1355E8</v>
      </c>
      <c r="B474" s="9" t="s">
        <v>1282</v>
      </c>
      <c r="C474" s="33">
        <v>5.0</v>
      </c>
      <c r="D474" s="14">
        <v>91587.0</v>
      </c>
      <c r="E474" s="82" t="s">
        <v>35</v>
      </c>
      <c r="F474" s="33">
        <v>3.0</v>
      </c>
      <c r="G474" s="83">
        <f t="shared" si="1"/>
        <v>0.045</v>
      </c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28">
        <v>5.1417E8</v>
      </c>
      <c r="AD474" s="9" t="s">
        <v>1543</v>
      </c>
      <c r="AE474" s="49">
        <v>37416.0</v>
      </c>
      <c r="AF474" s="79">
        <f t="shared" si="2"/>
        <v>21</v>
      </c>
      <c r="AG474" s="79"/>
      <c r="AH474" s="79"/>
      <c r="AI474" s="28">
        <v>6.00004962E8</v>
      </c>
      <c r="AJ474" s="9" t="s">
        <v>1601</v>
      </c>
      <c r="AK474" s="59">
        <v>33847.0</v>
      </c>
    </row>
    <row r="475">
      <c r="A475" s="28">
        <v>2.42009808E8</v>
      </c>
      <c r="B475" s="9" t="s">
        <v>298</v>
      </c>
      <c r="C475" s="33">
        <v>2.0</v>
      </c>
      <c r="D475" s="14">
        <v>124722.0</v>
      </c>
      <c r="E475" s="82" t="s">
        <v>12</v>
      </c>
      <c r="F475" s="33">
        <v>6.0</v>
      </c>
      <c r="G475" s="83">
        <f t="shared" si="1"/>
        <v>0.06</v>
      </c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28">
        <v>5.69004056E8</v>
      </c>
      <c r="AD475" s="9" t="s">
        <v>283</v>
      </c>
      <c r="AE475" s="49">
        <v>39405.0</v>
      </c>
      <c r="AF475" s="79">
        <f t="shared" si="2"/>
        <v>16</v>
      </c>
      <c r="AG475" s="79"/>
      <c r="AH475" s="79"/>
      <c r="AI475" s="28">
        <v>6.00007694E8</v>
      </c>
      <c r="AJ475" s="9" t="s">
        <v>1622</v>
      </c>
      <c r="AK475" s="59">
        <v>78703.0</v>
      </c>
    </row>
    <row r="476">
      <c r="A476" s="28">
        <v>5.3579E8</v>
      </c>
      <c r="B476" s="9" t="s">
        <v>237</v>
      </c>
      <c r="C476" s="33">
        <v>3.0</v>
      </c>
      <c r="D476" s="14">
        <v>78409.0</v>
      </c>
      <c r="E476" s="82" t="s">
        <v>31</v>
      </c>
      <c r="F476" s="33">
        <v>7.0</v>
      </c>
      <c r="G476" s="83">
        <f t="shared" si="1"/>
        <v>0.04</v>
      </c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28">
        <v>1.68004116E8</v>
      </c>
      <c r="AD476" s="9" t="s">
        <v>284</v>
      </c>
      <c r="AE476" s="49">
        <v>37985.0</v>
      </c>
      <c r="AF476" s="79">
        <f t="shared" si="2"/>
        <v>20</v>
      </c>
      <c r="AG476" s="79"/>
      <c r="AH476" s="79"/>
      <c r="AI476" s="28">
        <v>6.03005664E8</v>
      </c>
      <c r="AJ476" s="9" t="s">
        <v>1600</v>
      </c>
      <c r="AK476" s="59">
        <v>53928.0</v>
      </c>
    </row>
    <row r="477">
      <c r="A477" s="28">
        <v>7.9967E8</v>
      </c>
      <c r="B477" s="9" t="s">
        <v>1125</v>
      </c>
      <c r="C477" s="33">
        <v>5.0</v>
      </c>
      <c r="D477" s="14">
        <v>61718.0</v>
      </c>
      <c r="E477" s="82" t="s">
        <v>12</v>
      </c>
      <c r="F477" s="33">
        <v>6.0</v>
      </c>
      <c r="G477" s="83">
        <f t="shared" si="1"/>
        <v>0.03</v>
      </c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28">
        <v>6.66642974E8</v>
      </c>
      <c r="AD477" s="9" t="s">
        <v>1740</v>
      </c>
      <c r="AE477" s="49">
        <v>41902.0</v>
      </c>
      <c r="AF477" s="79">
        <f t="shared" si="2"/>
        <v>9</v>
      </c>
      <c r="AG477" s="79"/>
      <c r="AH477" s="79"/>
      <c r="AI477" s="28">
        <v>6.03007115E8</v>
      </c>
      <c r="AJ477" s="9" t="s">
        <v>1584</v>
      </c>
      <c r="AK477" s="59">
        <v>72856.0</v>
      </c>
    </row>
    <row r="478">
      <c r="A478" s="28">
        <v>1.7200798E8</v>
      </c>
      <c r="B478" s="9" t="s">
        <v>1259</v>
      </c>
      <c r="C478" s="33">
        <v>2.0</v>
      </c>
      <c r="D478" s="14">
        <v>123468.0</v>
      </c>
      <c r="E478" s="82" t="s">
        <v>16</v>
      </c>
      <c r="F478" s="33">
        <v>5.0</v>
      </c>
      <c r="G478" s="83">
        <f t="shared" si="1"/>
        <v>0.06</v>
      </c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28">
        <v>7.28006349E8</v>
      </c>
      <c r="AD478" s="9" t="s">
        <v>1370</v>
      </c>
      <c r="AE478" s="49">
        <v>37874.0</v>
      </c>
      <c r="AF478" s="79">
        <f t="shared" si="2"/>
        <v>20</v>
      </c>
      <c r="AG478" s="79"/>
      <c r="AH478" s="79"/>
      <c r="AI478" s="28">
        <v>6.069E8</v>
      </c>
      <c r="AJ478" s="9" t="s">
        <v>1585</v>
      </c>
      <c r="AK478" s="59">
        <v>139514.0</v>
      </c>
    </row>
    <row r="479">
      <c r="A479" s="28">
        <v>3.38009875E8</v>
      </c>
      <c r="B479" s="9" t="s">
        <v>1266</v>
      </c>
      <c r="C479" s="33">
        <v>2.0</v>
      </c>
      <c r="D479" s="14">
        <v>46368.0</v>
      </c>
      <c r="E479" s="82" t="s">
        <v>20</v>
      </c>
      <c r="F479" s="33">
        <v>1.0</v>
      </c>
      <c r="G479" s="83">
        <f t="shared" si="1"/>
        <v>0.025</v>
      </c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28">
        <v>8.1571E8</v>
      </c>
      <c r="AD479" s="9" t="s">
        <v>1741</v>
      </c>
      <c r="AE479" s="49">
        <v>37409.0</v>
      </c>
      <c r="AF479" s="79">
        <f t="shared" si="2"/>
        <v>21</v>
      </c>
      <c r="AG479" s="79"/>
      <c r="AH479" s="79"/>
      <c r="AI479" s="28">
        <v>6.08006244E8</v>
      </c>
      <c r="AJ479" s="9" t="s">
        <v>1607</v>
      </c>
      <c r="AK479" s="59">
        <v>82928.0</v>
      </c>
    </row>
    <row r="480">
      <c r="A480" s="28">
        <v>7.2200488E8</v>
      </c>
      <c r="B480" s="9" t="s">
        <v>994</v>
      </c>
      <c r="C480" s="33">
        <v>3.0</v>
      </c>
      <c r="D480" s="14">
        <v>59814.0</v>
      </c>
      <c r="E480" s="82" t="s">
        <v>31</v>
      </c>
      <c r="F480" s="33">
        <v>6.0</v>
      </c>
      <c r="G480" s="83">
        <f t="shared" si="1"/>
        <v>0.03</v>
      </c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28">
        <v>9.68003341E8</v>
      </c>
      <c r="AD480" s="9" t="s">
        <v>1090</v>
      </c>
      <c r="AE480" s="49">
        <v>42052.0</v>
      </c>
      <c r="AF480" s="79">
        <f t="shared" si="2"/>
        <v>8</v>
      </c>
      <c r="AG480" s="79"/>
      <c r="AH480" s="79"/>
      <c r="AI480" s="28">
        <v>6.0900289E8</v>
      </c>
      <c r="AJ480" s="9" t="s">
        <v>1603</v>
      </c>
      <c r="AK480" s="59">
        <v>137465.0</v>
      </c>
    </row>
    <row r="481">
      <c r="A481" s="28">
        <v>7.3114E8</v>
      </c>
      <c r="B481" s="9" t="s">
        <v>1051</v>
      </c>
      <c r="C481" s="33">
        <v>2.0</v>
      </c>
      <c r="D481" s="14">
        <v>80732.0</v>
      </c>
      <c r="E481" s="82" t="s">
        <v>31</v>
      </c>
      <c r="F481" s="33">
        <v>3.0</v>
      </c>
      <c r="G481" s="83">
        <f t="shared" si="1"/>
        <v>0.04</v>
      </c>
      <c r="H481" s="9"/>
      <c r="I481" s="9"/>
      <c r="J481" s="9"/>
      <c r="K481" s="9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9"/>
      <c r="AB481" s="9"/>
      <c r="AC481" s="28">
        <v>3.177E8</v>
      </c>
      <c r="AD481" s="9" t="s">
        <v>1422</v>
      </c>
      <c r="AE481" s="49">
        <v>40239.0</v>
      </c>
      <c r="AF481" s="79">
        <f t="shared" si="2"/>
        <v>13</v>
      </c>
      <c r="AG481" s="79"/>
      <c r="AH481" s="79"/>
      <c r="AI481" s="28">
        <v>6.0900368E8</v>
      </c>
      <c r="AJ481" s="9" t="s">
        <v>1607</v>
      </c>
      <c r="AK481" s="59">
        <v>57649.0</v>
      </c>
    </row>
    <row r="482">
      <c r="A482" s="28">
        <v>2.7900552E8</v>
      </c>
      <c r="B482" s="9" t="s">
        <v>1032</v>
      </c>
      <c r="C482" s="33">
        <v>4.0</v>
      </c>
      <c r="D482" s="14">
        <v>60408.0</v>
      </c>
      <c r="E482" s="82" t="s">
        <v>35</v>
      </c>
      <c r="F482" s="33">
        <v>4.0</v>
      </c>
      <c r="G482" s="83">
        <f t="shared" si="1"/>
        <v>0.03</v>
      </c>
      <c r="H482" s="9"/>
      <c r="I482" s="9"/>
      <c r="J482" s="9"/>
      <c r="K482" s="9"/>
      <c r="L482" s="84"/>
      <c r="M482" s="84"/>
      <c r="N482" s="84"/>
      <c r="O482" s="84"/>
      <c r="P482" s="84"/>
      <c r="Q482" s="84"/>
      <c r="R482" s="84"/>
      <c r="S482" s="84"/>
      <c r="T482" s="84"/>
      <c r="U482" s="9"/>
      <c r="V482" s="9"/>
      <c r="W482" s="9"/>
      <c r="X482" s="9"/>
      <c r="Y482" s="9"/>
      <c r="Z482" s="9"/>
      <c r="AA482" s="9"/>
      <c r="AB482" s="9"/>
      <c r="AC482" s="28">
        <v>5.68008365E8</v>
      </c>
      <c r="AD482" s="9" t="s">
        <v>1742</v>
      </c>
      <c r="AE482" s="49">
        <v>38641.0</v>
      </c>
      <c r="AF482" s="79">
        <f t="shared" si="2"/>
        <v>18</v>
      </c>
      <c r="AG482" s="79"/>
      <c r="AH482" s="79"/>
      <c r="AI482" s="28">
        <v>6.1083E8</v>
      </c>
      <c r="AJ482" s="9" t="s">
        <v>1595</v>
      </c>
      <c r="AK482" s="59">
        <v>48419.0</v>
      </c>
    </row>
    <row r="483">
      <c r="A483" s="28">
        <v>7.60003261E8</v>
      </c>
      <c r="B483" s="9" t="s">
        <v>1348</v>
      </c>
      <c r="C483" s="33">
        <v>3.0</v>
      </c>
      <c r="D483" s="14">
        <v>120404.0</v>
      </c>
      <c r="E483" s="82" t="s">
        <v>16</v>
      </c>
      <c r="F483" s="33">
        <v>6.0</v>
      </c>
      <c r="G483" s="83">
        <f t="shared" si="1"/>
        <v>0.06</v>
      </c>
      <c r="H483" s="9"/>
      <c r="I483" s="9"/>
      <c r="J483" s="9"/>
      <c r="K483" s="9"/>
      <c r="L483" s="84"/>
      <c r="M483" s="84"/>
      <c r="N483" s="84"/>
      <c r="O483" s="84"/>
      <c r="P483" s="84"/>
      <c r="Q483" s="84"/>
      <c r="R483" s="84"/>
      <c r="S483" s="84"/>
      <c r="T483" s="84"/>
      <c r="U483" s="9"/>
      <c r="V483" s="9"/>
      <c r="W483" s="9"/>
      <c r="X483" s="9"/>
      <c r="Y483" s="9"/>
      <c r="Z483" s="9"/>
      <c r="AA483" s="9"/>
      <c r="AB483" s="9"/>
      <c r="AC483" s="28">
        <v>6.66371376E8</v>
      </c>
      <c r="AD483" s="9" t="s">
        <v>1301</v>
      </c>
      <c r="AE483" s="49">
        <v>39525.0</v>
      </c>
      <c r="AF483" s="79">
        <f t="shared" si="2"/>
        <v>15</v>
      </c>
      <c r="AG483" s="79"/>
      <c r="AH483" s="79"/>
      <c r="AI483" s="28">
        <v>6.1126E8</v>
      </c>
      <c r="AJ483" s="9" t="s">
        <v>1584</v>
      </c>
      <c r="AK483" s="59">
        <v>135160.0</v>
      </c>
    </row>
    <row r="484">
      <c r="A484" s="28">
        <v>6.5697E8</v>
      </c>
      <c r="B484" s="9" t="s">
        <v>246</v>
      </c>
      <c r="C484" s="33">
        <v>3.0</v>
      </c>
      <c r="D484" s="14">
        <v>104897.0</v>
      </c>
      <c r="E484" s="82" t="s">
        <v>27</v>
      </c>
      <c r="F484" s="33">
        <v>0.0</v>
      </c>
      <c r="G484" s="83">
        <f t="shared" si="1"/>
        <v>0.05</v>
      </c>
      <c r="H484" s="9"/>
      <c r="I484" s="9"/>
      <c r="J484" s="9"/>
      <c r="K484" s="9"/>
      <c r="L484" s="84"/>
      <c r="M484" s="84"/>
      <c r="N484" s="84"/>
      <c r="O484" s="84"/>
      <c r="P484" s="84"/>
      <c r="Q484" s="84"/>
      <c r="R484" s="84"/>
      <c r="S484" s="84"/>
      <c r="T484" s="84"/>
      <c r="U484" s="9"/>
      <c r="V484" s="9"/>
      <c r="W484" s="9"/>
      <c r="X484" s="9"/>
      <c r="Y484" s="9"/>
      <c r="Z484" s="9"/>
      <c r="AA484" s="9"/>
      <c r="AB484" s="9"/>
      <c r="AC484" s="28">
        <v>7.24008056E8</v>
      </c>
      <c r="AD484" s="9" t="s">
        <v>286</v>
      </c>
      <c r="AE484" s="49">
        <v>43471.0</v>
      </c>
      <c r="AF484" s="79">
        <f t="shared" si="2"/>
        <v>4</v>
      </c>
      <c r="AG484" s="79"/>
      <c r="AH484" s="79"/>
      <c r="AI484" s="28">
        <v>6.1185E8</v>
      </c>
      <c r="AJ484" s="9" t="s">
        <v>1585</v>
      </c>
      <c r="AK484" s="59">
        <v>116731.0</v>
      </c>
    </row>
    <row r="485">
      <c r="A485" s="28">
        <v>5.1417E8</v>
      </c>
      <c r="B485" s="9" t="s">
        <v>1035</v>
      </c>
      <c r="C485" s="33">
        <v>2.0</v>
      </c>
      <c r="D485" s="14">
        <v>45464.0</v>
      </c>
      <c r="E485" s="82" t="s">
        <v>16</v>
      </c>
      <c r="F485" s="33">
        <v>0.0</v>
      </c>
      <c r="G485" s="83">
        <f t="shared" si="1"/>
        <v>0.025</v>
      </c>
      <c r="H485" s="9"/>
      <c r="I485" s="9"/>
      <c r="J485" s="9"/>
      <c r="K485" s="9"/>
      <c r="L485" s="84"/>
      <c r="M485" s="84"/>
      <c r="N485" s="84"/>
      <c r="O485" s="84"/>
      <c r="P485" s="84"/>
      <c r="Q485" s="84"/>
      <c r="R485" s="84"/>
      <c r="S485" s="84"/>
      <c r="T485" s="84"/>
      <c r="U485" s="9"/>
      <c r="V485" s="9"/>
      <c r="W485" s="9"/>
      <c r="X485" s="9"/>
      <c r="Y485" s="9"/>
      <c r="Z485" s="9"/>
      <c r="AA485" s="9"/>
      <c r="AB485" s="9"/>
      <c r="AC485" s="28">
        <v>4.3921E8</v>
      </c>
      <c r="AD485" s="9" t="s">
        <v>287</v>
      </c>
      <c r="AE485" s="49">
        <v>41590.0</v>
      </c>
      <c r="AF485" s="79">
        <f t="shared" si="2"/>
        <v>10</v>
      </c>
      <c r="AG485" s="79"/>
      <c r="AH485" s="79"/>
      <c r="AI485" s="28">
        <v>6.1191E8</v>
      </c>
      <c r="AJ485" s="9" t="s">
        <v>1597</v>
      </c>
      <c r="AK485" s="59">
        <v>54401.0</v>
      </c>
    </row>
    <row r="486">
      <c r="A486" s="28">
        <v>6.66328696E8</v>
      </c>
      <c r="B486" s="9" t="s">
        <v>216</v>
      </c>
      <c r="C486" s="33">
        <v>5.0</v>
      </c>
      <c r="D486" s="14">
        <v>93778.0</v>
      </c>
      <c r="E486" s="82" t="s">
        <v>20</v>
      </c>
      <c r="F486" s="33">
        <v>6.0</v>
      </c>
      <c r="G486" s="83">
        <f t="shared" si="1"/>
        <v>0.045</v>
      </c>
      <c r="H486" s="9"/>
      <c r="I486" s="9"/>
      <c r="J486" s="9"/>
      <c r="K486" s="9"/>
      <c r="L486" s="84"/>
      <c r="M486" s="84"/>
      <c r="N486" s="84"/>
      <c r="O486" s="84"/>
      <c r="P486" s="84"/>
      <c r="Q486" s="84"/>
      <c r="R486" s="84"/>
      <c r="S486" s="84"/>
      <c r="T486" s="84"/>
      <c r="U486" s="9"/>
      <c r="V486" s="9"/>
      <c r="W486" s="9"/>
      <c r="X486" s="9"/>
      <c r="Y486" s="9"/>
      <c r="Z486" s="9"/>
      <c r="AA486" s="9"/>
      <c r="AB486" s="9"/>
      <c r="AC486" s="28">
        <v>4.6229E8</v>
      </c>
      <c r="AD486" s="9" t="s">
        <v>1743</v>
      </c>
      <c r="AE486" s="49">
        <v>40630.0</v>
      </c>
      <c r="AF486" s="79">
        <f t="shared" si="2"/>
        <v>12</v>
      </c>
      <c r="AG486" s="79"/>
      <c r="AH486" s="79"/>
      <c r="AI486" s="28">
        <v>6.12002058E8</v>
      </c>
      <c r="AJ486" s="9" t="s">
        <v>1600</v>
      </c>
      <c r="AK486" s="59">
        <v>108312.0</v>
      </c>
    </row>
    <row r="487">
      <c r="A487" s="28">
        <v>1.78003349E8</v>
      </c>
      <c r="B487" s="9" t="s">
        <v>1077</v>
      </c>
      <c r="C487" s="33">
        <v>4.0</v>
      </c>
      <c r="D487" s="14">
        <v>54091.0</v>
      </c>
      <c r="E487" s="82" t="s">
        <v>31</v>
      </c>
      <c r="F487" s="33">
        <v>1.0</v>
      </c>
      <c r="G487" s="83">
        <f t="shared" si="1"/>
        <v>0.025</v>
      </c>
      <c r="H487" s="9"/>
      <c r="I487" s="9"/>
      <c r="J487" s="9"/>
      <c r="K487" s="9"/>
      <c r="L487" s="84"/>
      <c r="M487" s="84"/>
      <c r="N487" s="84"/>
      <c r="O487" s="84"/>
      <c r="P487" s="84"/>
      <c r="Q487" s="84"/>
      <c r="R487" s="84"/>
      <c r="S487" s="84"/>
      <c r="T487" s="84"/>
      <c r="U487" s="9"/>
      <c r="V487" s="9"/>
      <c r="W487" s="9"/>
      <c r="X487" s="9"/>
      <c r="Y487" s="9"/>
      <c r="Z487" s="9"/>
      <c r="AA487" s="9"/>
      <c r="AB487" s="9"/>
      <c r="AC487" s="28">
        <v>8.1567E8</v>
      </c>
      <c r="AD487" s="9" t="s">
        <v>1744</v>
      </c>
      <c r="AE487" s="49">
        <v>38044.0</v>
      </c>
      <c r="AF487" s="79">
        <f t="shared" si="2"/>
        <v>19</v>
      </c>
      <c r="AG487" s="79"/>
      <c r="AH487" s="79"/>
      <c r="AI487" s="28">
        <v>6.12004095E8</v>
      </c>
      <c r="AJ487" s="9" t="s">
        <v>1597</v>
      </c>
      <c r="AK487" s="59">
        <v>126311.0</v>
      </c>
    </row>
    <row r="488">
      <c r="A488" s="28">
        <v>6.14009657E8</v>
      </c>
      <c r="B488" s="9" t="s">
        <v>939</v>
      </c>
      <c r="C488" s="33">
        <v>5.0</v>
      </c>
      <c r="D488" s="14">
        <v>72894.0</v>
      </c>
      <c r="E488" s="82" t="s">
        <v>12</v>
      </c>
      <c r="F488" s="33">
        <v>7.0</v>
      </c>
      <c r="G488" s="83">
        <f t="shared" si="1"/>
        <v>0.035</v>
      </c>
      <c r="H488" s="9"/>
      <c r="I488" s="9"/>
      <c r="J488" s="9"/>
      <c r="K488" s="9"/>
      <c r="L488" s="84"/>
      <c r="M488" s="84"/>
      <c r="N488" s="84"/>
      <c r="O488" s="84"/>
      <c r="P488" s="84"/>
      <c r="Q488" s="84"/>
      <c r="R488" s="84"/>
      <c r="S488" s="84"/>
      <c r="T488" s="84"/>
      <c r="U488" s="9"/>
      <c r="V488" s="9"/>
      <c r="W488" s="9"/>
      <c r="X488" s="9"/>
      <c r="Y488" s="9"/>
      <c r="Z488" s="9"/>
      <c r="AA488" s="9"/>
      <c r="AB488" s="9"/>
      <c r="AC488" s="28">
        <v>3.7055E8</v>
      </c>
      <c r="AD488" s="9" t="s">
        <v>1041</v>
      </c>
      <c r="AE488" s="49">
        <v>39438.0</v>
      </c>
      <c r="AF488" s="79">
        <f t="shared" si="2"/>
        <v>16</v>
      </c>
      <c r="AG488" s="79"/>
      <c r="AH488" s="79"/>
      <c r="AI488" s="28">
        <v>6.1283E8</v>
      </c>
      <c r="AJ488" s="9" t="s">
        <v>1600</v>
      </c>
      <c r="AK488" s="59">
        <v>103648.0</v>
      </c>
    </row>
    <row r="489">
      <c r="A489" s="28">
        <v>3.90009046E8</v>
      </c>
      <c r="B489" s="9" t="s">
        <v>1290</v>
      </c>
      <c r="C489" s="33">
        <v>3.0</v>
      </c>
      <c r="D489" s="14">
        <v>104893.0</v>
      </c>
      <c r="E489" s="82" t="s">
        <v>20</v>
      </c>
      <c r="F489" s="33">
        <v>7.0</v>
      </c>
      <c r="G489" s="83">
        <f t="shared" si="1"/>
        <v>0.05</v>
      </c>
      <c r="H489" s="9"/>
      <c r="I489" s="9"/>
      <c r="J489" s="9"/>
      <c r="K489" s="9"/>
      <c r="L489" s="84"/>
      <c r="M489" s="84"/>
      <c r="N489" s="84"/>
      <c r="O489" s="84"/>
      <c r="P489" s="84"/>
      <c r="Q489" s="84"/>
      <c r="R489" s="84"/>
      <c r="S489" s="84"/>
      <c r="T489" s="84"/>
      <c r="U489" s="9"/>
      <c r="V489" s="9"/>
      <c r="W489" s="9"/>
      <c r="X489" s="9"/>
      <c r="Y489" s="9"/>
      <c r="Z489" s="9"/>
      <c r="AA489" s="9"/>
      <c r="AB489" s="9"/>
      <c r="AC489" s="28">
        <v>1.7200798E8</v>
      </c>
      <c r="AD489" s="9" t="s">
        <v>1077</v>
      </c>
      <c r="AE489" s="49">
        <v>40158.0</v>
      </c>
      <c r="AF489" s="79">
        <f t="shared" si="2"/>
        <v>14</v>
      </c>
      <c r="AG489" s="79"/>
      <c r="AH489" s="79"/>
      <c r="AI489" s="28">
        <v>6.1382E8</v>
      </c>
      <c r="AJ489" s="9" t="s">
        <v>1600</v>
      </c>
      <c r="AK489" s="59">
        <v>113703.0</v>
      </c>
    </row>
    <row r="490">
      <c r="A490" s="28">
        <v>7.96002295E8</v>
      </c>
      <c r="B490" s="9" t="s">
        <v>1067</v>
      </c>
      <c r="C490" s="33">
        <v>1.0</v>
      </c>
      <c r="D490" s="14">
        <v>79289.0</v>
      </c>
      <c r="E490" s="82" t="s">
        <v>36</v>
      </c>
      <c r="F490" s="33">
        <v>5.0</v>
      </c>
      <c r="G490" s="83">
        <f t="shared" si="1"/>
        <v>0.04</v>
      </c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28">
        <v>8.9425E8</v>
      </c>
      <c r="AD490" s="9" t="s">
        <v>288</v>
      </c>
      <c r="AE490" s="49">
        <v>41404.0</v>
      </c>
      <c r="AF490" s="79">
        <f t="shared" si="2"/>
        <v>10</v>
      </c>
      <c r="AG490" s="79"/>
      <c r="AH490" s="79"/>
      <c r="AI490" s="28">
        <v>6.14002974E8</v>
      </c>
      <c r="AJ490" s="9" t="s">
        <v>1588</v>
      </c>
      <c r="AK490" s="59">
        <v>59877.0</v>
      </c>
    </row>
    <row r="491">
      <c r="A491" s="28">
        <v>1.75005093E8</v>
      </c>
      <c r="B491" s="9" t="s">
        <v>190</v>
      </c>
      <c r="C491" s="33">
        <v>2.0</v>
      </c>
      <c r="D491" s="14">
        <v>81594.0</v>
      </c>
      <c r="E491" s="82" t="s">
        <v>31</v>
      </c>
      <c r="F491" s="33">
        <v>1.0</v>
      </c>
      <c r="G491" s="83">
        <f t="shared" si="1"/>
        <v>0.04</v>
      </c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28">
        <v>6.9133E8</v>
      </c>
      <c r="AD491" s="9" t="s">
        <v>1443</v>
      </c>
      <c r="AE491" s="49">
        <v>39350.0</v>
      </c>
      <c r="AF491" s="79">
        <f t="shared" si="2"/>
        <v>16</v>
      </c>
      <c r="AG491" s="79"/>
      <c r="AH491" s="79"/>
      <c r="AI491" s="28">
        <v>6.14009657E8</v>
      </c>
      <c r="AJ491" s="9" t="s">
        <v>1600</v>
      </c>
      <c r="AK491" s="59">
        <v>69263.0</v>
      </c>
    </row>
    <row r="492">
      <c r="A492" s="28">
        <v>5.06008361E8</v>
      </c>
      <c r="B492" s="9" t="s">
        <v>1042</v>
      </c>
      <c r="C492" s="33">
        <v>3.0</v>
      </c>
      <c r="D492" s="14">
        <v>46876.0</v>
      </c>
      <c r="E492" s="82" t="s">
        <v>31</v>
      </c>
      <c r="F492" s="33">
        <v>6.0</v>
      </c>
      <c r="G492" s="83">
        <f t="shared" si="1"/>
        <v>0.025</v>
      </c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28">
        <v>9.71001832E8</v>
      </c>
      <c r="AD492" s="9" t="s">
        <v>925</v>
      </c>
      <c r="AE492" s="49">
        <v>39234.0</v>
      </c>
      <c r="AF492" s="79">
        <f t="shared" si="2"/>
        <v>16</v>
      </c>
      <c r="AG492" s="79"/>
      <c r="AH492" s="79"/>
      <c r="AI492" s="28">
        <v>6.15004218E8</v>
      </c>
      <c r="AJ492" s="9" t="s">
        <v>1594</v>
      </c>
      <c r="AK492" s="59">
        <v>38566.0</v>
      </c>
    </row>
    <row r="493">
      <c r="A493" s="28">
        <v>7.25009844E8</v>
      </c>
      <c r="B493" s="9" t="s">
        <v>1036</v>
      </c>
      <c r="C493" s="33">
        <v>2.0</v>
      </c>
      <c r="D493" s="14">
        <v>89002.0</v>
      </c>
      <c r="E493" s="82" t="s">
        <v>20</v>
      </c>
      <c r="F493" s="33">
        <v>2.0</v>
      </c>
      <c r="G493" s="83">
        <f t="shared" si="1"/>
        <v>0.045</v>
      </c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28">
        <v>3.4065E8</v>
      </c>
      <c r="AD493" s="9" t="s">
        <v>1745</v>
      </c>
      <c r="AE493" s="49">
        <v>42784.0</v>
      </c>
      <c r="AF493" s="79">
        <f t="shared" si="2"/>
        <v>6</v>
      </c>
      <c r="AG493" s="79"/>
      <c r="AH493" s="79"/>
      <c r="AI493" s="28">
        <v>6.1579E8</v>
      </c>
      <c r="AJ493" s="9" t="s">
        <v>1586</v>
      </c>
      <c r="AK493" s="59">
        <v>66840.0</v>
      </c>
    </row>
    <row r="494">
      <c r="A494" s="28">
        <v>1.16009565E8</v>
      </c>
      <c r="B494" s="9" t="s">
        <v>1028</v>
      </c>
      <c r="C494" s="33">
        <v>3.0</v>
      </c>
      <c r="D494" s="14">
        <v>60097.0</v>
      </c>
      <c r="E494" s="82" t="s">
        <v>27</v>
      </c>
      <c r="F494" s="33">
        <v>2.0</v>
      </c>
      <c r="G494" s="83">
        <f t="shared" si="1"/>
        <v>0.03</v>
      </c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28">
        <v>6.66567702E8</v>
      </c>
      <c r="AD494" s="9" t="s">
        <v>938</v>
      </c>
      <c r="AE494" s="49">
        <v>36611.0</v>
      </c>
      <c r="AF494" s="79">
        <f t="shared" si="2"/>
        <v>23</v>
      </c>
      <c r="AG494" s="79"/>
      <c r="AH494" s="79"/>
      <c r="AI494" s="28">
        <v>6.1594E8</v>
      </c>
      <c r="AJ494" s="9" t="s">
        <v>1584</v>
      </c>
      <c r="AK494" s="59">
        <v>121376.0</v>
      </c>
    </row>
    <row r="495">
      <c r="A495" s="28">
        <v>2.9332E8</v>
      </c>
      <c r="B495" s="9" t="s">
        <v>950</v>
      </c>
      <c r="C495" s="33">
        <v>3.0</v>
      </c>
      <c r="D495" s="14">
        <v>101346.0</v>
      </c>
      <c r="E495" s="82" t="s">
        <v>12</v>
      </c>
      <c r="F495" s="33">
        <v>1.0</v>
      </c>
      <c r="G495" s="83">
        <f t="shared" si="1"/>
        <v>0.05</v>
      </c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28">
        <v>6.69003183E8</v>
      </c>
      <c r="AD495" s="9" t="s">
        <v>1254</v>
      </c>
      <c r="AE495" s="49">
        <v>38655.0</v>
      </c>
      <c r="AF495" s="79">
        <f t="shared" si="2"/>
        <v>18</v>
      </c>
      <c r="AG495" s="79"/>
      <c r="AH495" s="79"/>
      <c r="AI495" s="28">
        <v>6.20001266E8</v>
      </c>
      <c r="AJ495" s="9" t="s">
        <v>1595</v>
      </c>
      <c r="AK495" s="59">
        <v>57646.0</v>
      </c>
    </row>
    <row r="496">
      <c r="A496" s="28">
        <v>4.22004173E8</v>
      </c>
      <c r="B496" s="9" t="s">
        <v>1072</v>
      </c>
      <c r="C496" s="33">
        <v>3.0</v>
      </c>
      <c r="D496" s="14">
        <v>110700.0</v>
      </c>
      <c r="E496" s="82" t="s">
        <v>16</v>
      </c>
      <c r="F496" s="33">
        <v>7.0</v>
      </c>
      <c r="G496" s="83">
        <f t="shared" si="1"/>
        <v>0.055</v>
      </c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28">
        <v>5.53002242E8</v>
      </c>
      <c r="AD496" s="9" t="s">
        <v>1485</v>
      </c>
      <c r="AE496" s="49">
        <v>43836.0</v>
      </c>
      <c r="AF496" s="79">
        <f t="shared" si="2"/>
        <v>3</v>
      </c>
      <c r="AG496" s="79"/>
      <c r="AH496" s="79"/>
      <c r="AI496" s="28">
        <v>6.20006574E8</v>
      </c>
      <c r="AJ496" s="9" t="s">
        <v>1600</v>
      </c>
      <c r="AK496" s="59">
        <v>44802.0</v>
      </c>
    </row>
    <row r="497">
      <c r="A497" s="28">
        <v>5.90009253E8</v>
      </c>
      <c r="B497" s="9" t="s">
        <v>207</v>
      </c>
      <c r="C497" s="33">
        <v>1.0</v>
      </c>
      <c r="D497" s="14">
        <v>118902.0</v>
      </c>
      <c r="E497" s="82" t="s">
        <v>35</v>
      </c>
      <c r="F497" s="33">
        <v>1.0</v>
      </c>
      <c r="G497" s="83">
        <f t="shared" si="1"/>
        <v>0.06</v>
      </c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28">
        <v>5.1314E8</v>
      </c>
      <c r="AD497" s="9" t="s">
        <v>290</v>
      </c>
      <c r="AE497" s="49">
        <v>37161.0</v>
      </c>
      <c r="AF497" s="79">
        <f t="shared" si="2"/>
        <v>22</v>
      </c>
      <c r="AG497" s="79"/>
      <c r="AH497" s="79"/>
      <c r="AI497" s="28">
        <v>6.24008324E8</v>
      </c>
      <c r="AJ497" s="9" t="s">
        <v>1584</v>
      </c>
      <c r="AK497" s="59">
        <v>121173.0</v>
      </c>
    </row>
    <row r="498">
      <c r="A498" s="28">
        <v>8.57008262E8</v>
      </c>
      <c r="B498" s="9" t="s">
        <v>1046</v>
      </c>
      <c r="C498" s="33">
        <v>4.0</v>
      </c>
      <c r="D498" s="14">
        <v>75430.0</v>
      </c>
      <c r="E498" s="82" t="s">
        <v>12</v>
      </c>
      <c r="F498" s="33">
        <v>7.0</v>
      </c>
      <c r="G498" s="83">
        <f t="shared" si="1"/>
        <v>0.04</v>
      </c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28">
        <v>6.66756658E8</v>
      </c>
      <c r="AD498" s="9" t="s">
        <v>291</v>
      </c>
      <c r="AE498" s="49">
        <v>40026.0</v>
      </c>
      <c r="AF498" s="79">
        <f t="shared" si="2"/>
        <v>14</v>
      </c>
      <c r="AG498" s="79"/>
      <c r="AH498" s="79"/>
      <c r="AI498" s="28">
        <v>6.25002612E8</v>
      </c>
      <c r="AJ498" s="9" t="s">
        <v>1584</v>
      </c>
      <c r="AK498" s="59">
        <v>103340.0</v>
      </c>
    </row>
    <row r="499">
      <c r="A499" s="28">
        <v>7.5794E8</v>
      </c>
      <c r="B499" s="9" t="s">
        <v>1356</v>
      </c>
      <c r="C499" s="33">
        <v>4.0</v>
      </c>
      <c r="D499" s="14">
        <v>103697.0</v>
      </c>
      <c r="E499" s="82" t="s">
        <v>36</v>
      </c>
      <c r="F499" s="33">
        <v>1.0</v>
      </c>
      <c r="G499" s="83">
        <f t="shared" si="1"/>
        <v>0.05</v>
      </c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28">
        <v>6.1191E8</v>
      </c>
      <c r="AD499" s="9" t="s">
        <v>1332</v>
      </c>
      <c r="AE499" s="49">
        <v>37036.0</v>
      </c>
      <c r="AF499" s="79">
        <f t="shared" si="2"/>
        <v>22</v>
      </c>
      <c r="AG499" s="79"/>
      <c r="AH499" s="79"/>
      <c r="AI499" s="28">
        <v>6.25004337E8</v>
      </c>
      <c r="AJ499" s="9" t="s">
        <v>1622</v>
      </c>
      <c r="AK499" s="59">
        <v>110391.0</v>
      </c>
    </row>
    <row r="500">
      <c r="A500" s="28">
        <v>4.0879E8</v>
      </c>
      <c r="B500" s="9" t="s">
        <v>1031</v>
      </c>
      <c r="C500" s="33">
        <v>3.0</v>
      </c>
      <c r="D500" s="14">
        <v>66777.0</v>
      </c>
      <c r="E500" s="82" t="s">
        <v>20</v>
      </c>
      <c r="F500" s="33">
        <v>5.0</v>
      </c>
      <c r="G500" s="83">
        <f t="shared" si="1"/>
        <v>0.035</v>
      </c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28">
        <v>9.24006721E8</v>
      </c>
      <c r="AD500" s="9" t="s">
        <v>1746</v>
      </c>
      <c r="AE500" s="49">
        <v>39192.0</v>
      </c>
      <c r="AF500" s="79">
        <f t="shared" si="2"/>
        <v>16</v>
      </c>
      <c r="AG500" s="79"/>
      <c r="AH500" s="79"/>
      <c r="AI500" s="28">
        <v>6.26007398E8</v>
      </c>
      <c r="AJ500" s="9" t="s">
        <v>1648</v>
      </c>
      <c r="AK500" s="59">
        <v>97023.0</v>
      </c>
    </row>
    <row r="501">
      <c r="A501" s="28">
        <v>6.6619506E8</v>
      </c>
      <c r="B501" s="9" t="s">
        <v>1147</v>
      </c>
      <c r="C501" s="33">
        <v>1.0</v>
      </c>
      <c r="D501" s="14">
        <v>72944.0</v>
      </c>
      <c r="E501" s="82" t="s">
        <v>12</v>
      </c>
      <c r="F501" s="33">
        <v>5.0</v>
      </c>
      <c r="G501" s="83">
        <f t="shared" si="1"/>
        <v>0.035</v>
      </c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28">
        <v>6.66487149E8</v>
      </c>
      <c r="AD501" s="9" t="s">
        <v>1347</v>
      </c>
      <c r="AE501" s="49">
        <v>39344.0</v>
      </c>
      <c r="AF501" s="79">
        <f t="shared" si="2"/>
        <v>16</v>
      </c>
      <c r="AG501" s="79"/>
      <c r="AH501" s="79"/>
      <c r="AI501" s="28">
        <v>6.29007276E8</v>
      </c>
      <c r="AJ501" s="9" t="s">
        <v>1601</v>
      </c>
      <c r="AK501" s="59">
        <v>38295.0</v>
      </c>
    </row>
    <row r="502">
      <c r="A502" s="28">
        <v>6.14002974E8</v>
      </c>
      <c r="B502" s="9" t="s">
        <v>245</v>
      </c>
      <c r="C502" s="33">
        <v>4.0</v>
      </c>
      <c r="D502" s="14">
        <v>48460.0</v>
      </c>
      <c r="E502" s="82" t="s">
        <v>31</v>
      </c>
      <c r="F502" s="33">
        <v>7.0</v>
      </c>
      <c r="G502" s="83">
        <f t="shared" si="1"/>
        <v>0.025</v>
      </c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28">
        <v>4.1195E8</v>
      </c>
      <c r="AD502" s="9" t="s">
        <v>292</v>
      </c>
      <c r="AE502" s="49">
        <v>37431.0</v>
      </c>
      <c r="AF502" s="79">
        <f t="shared" si="2"/>
        <v>21</v>
      </c>
      <c r="AG502" s="79"/>
      <c r="AH502" s="79"/>
      <c r="AI502" s="28">
        <v>6.30002592E8</v>
      </c>
      <c r="AJ502" s="9" t="s">
        <v>1600</v>
      </c>
      <c r="AK502" s="59">
        <v>131516.0</v>
      </c>
    </row>
    <row r="503">
      <c r="A503" s="28">
        <v>6.45003465E8</v>
      </c>
      <c r="B503" s="9" t="s">
        <v>1216</v>
      </c>
      <c r="C503" s="33">
        <v>1.0</v>
      </c>
      <c r="D503" s="14">
        <v>72942.0</v>
      </c>
      <c r="E503" s="82" t="s">
        <v>27</v>
      </c>
      <c r="F503" s="33">
        <v>3.0</v>
      </c>
      <c r="G503" s="83">
        <f t="shared" si="1"/>
        <v>0.035</v>
      </c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28">
        <v>1.6767E8</v>
      </c>
      <c r="AD503" s="9" t="s">
        <v>1226</v>
      </c>
      <c r="AE503" s="49">
        <v>42302.0</v>
      </c>
      <c r="AF503" s="79">
        <f t="shared" si="2"/>
        <v>8</v>
      </c>
      <c r="AG503" s="79"/>
      <c r="AH503" s="79"/>
      <c r="AI503" s="28">
        <v>6.30005439E8</v>
      </c>
      <c r="AJ503" s="9" t="s">
        <v>1600</v>
      </c>
      <c r="AK503" s="59">
        <v>51511.0</v>
      </c>
    </row>
    <row r="504">
      <c r="A504" s="28">
        <v>8.92001124E8</v>
      </c>
      <c r="B504" s="9" t="s">
        <v>297</v>
      </c>
      <c r="C504" s="33">
        <v>4.0</v>
      </c>
      <c r="D504" s="14">
        <v>83936.0</v>
      </c>
      <c r="E504" s="82" t="s">
        <v>12</v>
      </c>
      <c r="F504" s="33">
        <v>0.0</v>
      </c>
      <c r="G504" s="83">
        <f t="shared" si="1"/>
        <v>0.04</v>
      </c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28">
        <v>7.897E8</v>
      </c>
      <c r="AD504" s="9" t="s">
        <v>1433</v>
      </c>
      <c r="AE504" s="49">
        <v>39749.0</v>
      </c>
      <c r="AF504" s="79">
        <f t="shared" si="2"/>
        <v>15</v>
      </c>
      <c r="AG504" s="79"/>
      <c r="AH504" s="79"/>
      <c r="AI504" s="28">
        <v>6.31001225E8</v>
      </c>
      <c r="AJ504" s="9" t="s">
        <v>1695</v>
      </c>
      <c r="AK504" s="59">
        <v>112960.0</v>
      </c>
    </row>
    <row r="505">
      <c r="A505" s="28">
        <v>6.38009614E8</v>
      </c>
      <c r="B505" s="9" t="s">
        <v>921</v>
      </c>
      <c r="C505" s="33">
        <v>1.0</v>
      </c>
      <c r="D505" s="14">
        <v>74513.0</v>
      </c>
      <c r="E505" s="82" t="s">
        <v>12</v>
      </c>
      <c r="F505" s="33">
        <v>6.0</v>
      </c>
      <c r="G505" s="83">
        <f t="shared" si="1"/>
        <v>0.035</v>
      </c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28">
        <v>8.12007731E8</v>
      </c>
      <c r="AD505" s="9" t="s">
        <v>923</v>
      </c>
      <c r="AE505" s="49">
        <v>43554.0</v>
      </c>
      <c r="AF505" s="79">
        <f t="shared" si="2"/>
        <v>4</v>
      </c>
      <c r="AG505" s="79"/>
      <c r="AH505" s="79"/>
      <c r="AI505" s="28">
        <v>6.31002847E8</v>
      </c>
      <c r="AJ505" s="9" t="s">
        <v>1585</v>
      </c>
      <c r="AK505" s="59">
        <v>123204.0</v>
      </c>
    </row>
    <row r="506">
      <c r="A506" s="28">
        <v>1.94004183E8</v>
      </c>
      <c r="B506" s="9" t="s">
        <v>1277</v>
      </c>
      <c r="C506" s="33">
        <v>4.0</v>
      </c>
      <c r="D506" s="14">
        <v>52562.0</v>
      </c>
      <c r="E506" s="82" t="s">
        <v>16</v>
      </c>
      <c r="F506" s="33">
        <v>0.0</v>
      </c>
      <c r="G506" s="83">
        <f t="shared" si="1"/>
        <v>0.025</v>
      </c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28">
        <v>5.26009722E8</v>
      </c>
      <c r="AD506" s="9" t="s">
        <v>1747</v>
      </c>
      <c r="AE506" s="49">
        <v>39291.0</v>
      </c>
      <c r="AF506" s="79">
        <f t="shared" si="2"/>
        <v>16</v>
      </c>
      <c r="AG506" s="79"/>
      <c r="AH506" s="79"/>
      <c r="AI506" s="28">
        <v>6.33003115E8</v>
      </c>
      <c r="AJ506" s="9" t="s">
        <v>1613</v>
      </c>
      <c r="AK506" s="59">
        <v>112267.0</v>
      </c>
    </row>
    <row r="507">
      <c r="A507" s="28">
        <v>9.2351E8</v>
      </c>
      <c r="B507" s="9" t="s">
        <v>1354</v>
      </c>
      <c r="C507" s="33">
        <v>5.0</v>
      </c>
      <c r="D507" s="14">
        <v>77681.0</v>
      </c>
      <c r="E507" s="82" t="s">
        <v>35</v>
      </c>
      <c r="F507" s="33">
        <v>2.0</v>
      </c>
      <c r="G507" s="83">
        <f t="shared" si="1"/>
        <v>0.04</v>
      </c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28">
        <v>6.42007241E8</v>
      </c>
      <c r="AD507" s="9" t="s">
        <v>1748</v>
      </c>
      <c r="AE507" s="49">
        <v>38271.0</v>
      </c>
      <c r="AF507" s="79">
        <f t="shared" si="2"/>
        <v>19</v>
      </c>
      <c r="AG507" s="79"/>
      <c r="AH507" s="79"/>
      <c r="AI507" s="28">
        <v>6.37004142E8</v>
      </c>
      <c r="AJ507" s="9" t="s">
        <v>1584</v>
      </c>
      <c r="AK507" s="59">
        <v>139425.0</v>
      </c>
    </row>
    <row r="508">
      <c r="A508" s="28">
        <v>5.16003454E8</v>
      </c>
      <c r="B508" s="9" t="s">
        <v>1343</v>
      </c>
      <c r="C508" s="33">
        <v>5.0</v>
      </c>
      <c r="D508" s="14">
        <v>87321.0</v>
      </c>
      <c r="E508" s="82" t="s">
        <v>20</v>
      </c>
      <c r="F508" s="33">
        <v>1.0</v>
      </c>
      <c r="G508" s="83">
        <f t="shared" si="1"/>
        <v>0.045</v>
      </c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28">
        <v>3.56001438E8</v>
      </c>
      <c r="AD508" s="9" t="s">
        <v>1139</v>
      </c>
      <c r="AE508" s="49">
        <v>39271.0</v>
      </c>
      <c r="AF508" s="79">
        <f t="shared" si="2"/>
        <v>16</v>
      </c>
      <c r="AG508" s="79"/>
      <c r="AH508" s="79"/>
      <c r="AI508" s="28">
        <v>6.38001709E8</v>
      </c>
      <c r="AJ508" s="9" t="s">
        <v>1595</v>
      </c>
      <c r="AK508" s="59">
        <v>108282.0</v>
      </c>
    </row>
    <row r="509">
      <c r="A509" s="28">
        <v>2.2934E8</v>
      </c>
      <c r="B509" s="9" t="s">
        <v>934</v>
      </c>
      <c r="C509" s="33">
        <v>1.0</v>
      </c>
      <c r="D509" s="14">
        <v>89725.0</v>
      </c>
      <c r="E509" s="82" t="s">
        <v>27</v>
      </c>
      <c r="F509" s="33">
        <v>1.0</v>
      </c>
      <c r="G509" s="83">
        <f t="shared" si="1"/>
        <v>0.045</v>
      </c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28">
        <v>2.3841E8</v>
      </c>
      <c r="AD509" s="9" t="s">
        <v>1749</v>
      </c>
      <c r="AE509" s="49">
        <v>42273.0</v>
      </c>
      <c r="AF509" s="79">
        <f t="shared" si="2"/>
        <v>8</v>
      </c>
      <c r="AG509" s="79"/>
      <c r="AH509" s="79"/>
      <c r="AI509" s="28">
        <v>6.38008002E8</v>
      </c>
      <c r="AJ509" s="9" t="s">
        <v>1603</v>
      </c>
      <c r="AK509" s="59">
        <v>133407.0</v>
      </c>
    </row>
    <row r="510">
      <c r="A510" s="28">
        <v>8.3800563E8</v>
      </c>
      <c r="B510" s="9" t="s">
        <v>1145</v>
      </c>
      <c r="C510" s="33">
        <v>3.0</v>
      </c>
      <c r="D510" s="14">
        <v>66140.0</v>
      </c>
      <c r="E510" s="82" t="s">
        <v>20</v>
      </c>
      <c r="F510" s="33">
        <v>3.0</v>
      </c>
      <c r="G510" s="83">
        <f t="shared" si="1"/>
        <v>0.035</v>
      </c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28">
        <v>8.5017E8</v>
      </c>
      <c r="AD510" s="9" t="s">
        <v>293</v>
      </c>
      <c r="AE510" s="49">
        <v>39668.0</v>
      </c>
      <c r="AF510" s="79">
        <f t="shared" si="2"/>
        <v>15</v>
      </c>
      <c r="AG510" s="79"/>
      <c r="AH510" s="79"/>
      <c r="AI510" s="28">
        <v>6.38009614E8</v>
      </c>
      <c r="AJ510" s="9" t="s">
        <v>1607</v>
      </c>
      <c r="AK510" s="59">
        <v>118807.0</v>
      </c>
    </row>
    <row r="511">
      <c r="A511" s="28">
        <v>1.30005123E8</v>
      </c>
      <c r="B511" s="9" t="s">
        <v>356</v>
      </c>
      <c r="C511" s="33">
        <v>2.0</v>
      </c>
      <c r="D511" s="14">
        <v>66579.0</v>
      </c>
      <c r="E511" s="82" t="s">
        <v>36</v>
      </c>
      <c r="F511" s="33">
        <v>2.0</v>
      </c>
      <c r="G511" s="83">
        <f t="shared" si="1"/>
        <v>0.035</v>
      </c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28">
        <v>1.11004179E8</v>
      </c>
      <c r="AD511" s="9" t="s">
        <v>973</v>
      </c>
      <c r="AE511" s="49">
        <v>40903.0</v>
      </c>
      <c r="AF511" s="79">
        <f t="shared" si="2"/>
        <v>12</v>
      </c>
      <c r="AG511" s="79"/>
      <c r="AH511" s="79"/>
      <c r="AI511" s="28">
        <v>6.40005085E8</v>
      </c>
      <c r="AJ511" s="9" t="s">
        <v>1584</v>
      </c>
      <c r="AK511" s="59">
        <v>121862.0</v>
      </c>
    </row>
    <row r="512">
      <c r="A512" s="28">
        <v>1.36003102E8</v>
      </c>
      <c r="B512" s="9" t="s">
        <v>348</v>
      </c>
      <c r="C512" s="33">
        <v>1.0</v>
      </c>
      <c r="D512" s="14">
        <v>79152.0</v>
      </c>
      <c r="E512" s="82" t="s">
        <v>27</v>
      </c>
      <c r="F512" s="33">
        <v>3.0</v>
      </c>
      <c r="G512" s="83">
        <f t="shared" si="1"/>
        <v>0.04</v>
      </c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28">
        <v>6.66681263E8</v>
      </c>
      <c r="AD512" s="9" t="s">
        <v>1448</v>
      </c>
      <c r="AE512" s="49">
        <v>40666.0</v>
      </c>
      <c r="AF512" s="79">
        <f t="shared" si="2"/>
        <v>12</v>
      </c>
      <c r="AG512" s="79"/>
      <c r="AH512" s="79"/>
      <c r="AI512" s="28">
        <v>6.4069E8</v>
      </c>
      <c r="AJ512" s="9" t="s">
        <v>1588</v>
      </c>
      <c r="AK512" s="59">
        <v>60198.0</v>
      </c>
    </row>
    <row r="513">
      <c r="A513" s="28">
        <v>7.08006968E8</v>
      </c>
      <c r="B513" s="9" t="s">
        <v>211</v>
      </c>
      <c r="C513" s="33">
        <v>3.0</v>
      </c>
      <c r="D513" s="14">
        <v>50979.0</v>
      </c>
      <c r="E513" s="82" t="s">
        <v>31</v>
      </c>
      <c r="F513" s="33">
        <v>0.0</v>
      </c>
      <c r="G513" s="83">
        <f t="shared" si="1"/>
        <v>0.025</v>
      </c>
      <c r="H513" s="84"/>
      <c r="I513" s="84"/>
      <c r="J513" s="84"/>
      <c r="K513" s="84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84"/>
      <c r="AB513" s="84"/>
      <c r="AC513" s="28">
        <v>2.17002804E8</v>
      </c>
      <c r="AD513" s="9" t="s">
        <v>958</v>
      </c>
      <c r="AE513" s="49">
        <v>38967.0</v>
      </c>
      <c r="AF513" s="79">
        <f t="shared" si="2"/>
        <v>17</v>
      </c>
      <c r="AG513" s="79"/>
      <c r="AH513" s="79"/>
      <c r="AI513" s="28">
        <v>6.4075E8</v>
      </c>
      <c r="AJ513" s="9" t="s">
        <v>1600</v>
      </c>
      <c r="AK513" s="59">
        <v>41938.0</v>
      </c>
    </row>
    <row r="514">
      <c r="A514" s="28">
        <v>1.43009969E8</v>
      </c>
      <c r="B514" s="9" t="s">
        <v>195</v>
      </c>
      <c r="C514" s="33">
        <v>2.0</v>
      </c>
      <c r="D514" s="14">
        <v>101055.0</v>
      </c>
      <c r="E514" s="82" t="s">
        <v>27</v>
      </c>
      <c r="F514" s="33">
        <v>4.0</v>
      </c>
      <c r="G514" s="83">
        <f t="shared" si="1"/>
        <v>0.05</v>
      </c>
      <c r="H514" s="84"/>
      <c r="I514" s="84"/>
      <c r="J514" s="84"/>
      <c r="K514" s="84"/>
      <c r="L514" s="9"/>
      <c r="M514" s="9"/>
      <c r="N514" s="9"/>
      <c r="O514" s="9"/>
      <c r="P514" s="9"/>
      <c r="Q514" s="9"/>
      <c r="R514" s="9"/>
      <c r="S514" s="9"/>
      <c r="T514" s="9"/>
      <c r="U514" s="84"/>
      <c r="V514" s="84"/>
      <c r="W514" s="84"/>
      <c r="X514" s="84"/>
      <c r="Y514" s="84"/>
      <c r="Z514" s="84"/>
      <c r="AA514" s="84"/>
      <c r="AB514" s="84"/>
      <c r="AC514" s="28">
        <v>9.3434E8</v>
      </c>
      <c r="AD514" s="9" t="s">
        <v>1750</v>
      </c>
      <c r="AE514" s="49">
        <v>41802.0</v>
      </c>
      <c r="AF514" s="79">
        <f t="shared" si="2"/>
        <v>9</v>
      </c>
      <c r="AG514" s="79"/>
      <c r="AH514" s="79"/>
      <c r="AI514" s="28">
        <v>6.41007808E8</v>
      </c>
      <c r="AJ514" s="9" t="s">
        <v>1664</v>
      </c>
      <c r="AK514" s="59">
        <v>106048.0</v>
      </c>
    </row>
    <row r="515">
      <c r="A515" s="28">
        <v>6.6623821E8</v>
      </c>
      <c r="B515" s="9" t="s">
        <v>1280</v>
      </c>
      <c r="C515" s="33">
        <v>4.0</v>
      </c>
      <c r="D515" s="14">
        <v>68213.0</v>
      </c>
      <c r="E515" s="82" t="s">
        <v>16</v>
      </c>
      <c r="F515" s="33">
        <v>4.0</v>
      </c>
      <c r="G515" s="83">
        <f t="shared" si="1"/>
        <v>0.035</v>
      </c>
      <c r="H515" s="84"/>
      <c r="I515" s="84"/>
      <c r="J515" s="84"/>
      <c r="K515" s="84"/>
      <c r="L515" s="9"/>
      <c r="M515" s="9"/>
      <c r="N515" s="9"/>
      <c r="O515" s="9"/>
      <c r="P515" s="9"/>
      <c r="Q515" s="9"/>
      <c r="R515" s="9"/>
      <c r="S515" s="9"/>
      <c r="T515" s="9"/>
      <c r="U515" s="84"/>
      <c r="V515" s="84"/>
      <c r="W515" s="84"/>
      <c r="X515" s="84"/>
      <c r="Y515" s="84"/>
      <c r="Z515" s="84"/>
      <c r="AA515" s="84"/>
      <c r="AB515" s="84"/>
      <c r="AC515" s="28">
        <v>6.29007276E8</v>
      </c>
      <c r="AD515" s="9" t="s">
        <v>1134</v>
      </c>
      <c r="AE515" s="49">
        <v>39384.0</v>
      </c>
      <c r="AF515" s="79">
        <f t="shared" si="2"/>
        <v>16</v>
      </c>
      <c r="AG515" s="79"/>
      <c r="AH515" s="79"/>
      <c r="AI515" s="28">
        <v>6.42006678E8</v>
      </c>
      <c r="AJ515" s="9" t="s">
        <v>1600</v>
      </c>
      <c r="AK515" s="59">
        <v>120632.0</v>
      </c>
    </row>
    <row r="516">
      <c r="A516" s="28">
        <v>4.44006022E8</v>
      </c>
      <c r="B516" s="9" t="s">
        <v>999</v>
      </c>
      <c r="C516" s="33">
        <v>4.0</v>
      </c>
      <c r="D516" s="14">
        <v>99512.0</v>
      </c>
      <c r="E516" s="82" t="s">
        <v>16</v>
      </c>
      <c r="F516" s="33">
        <v>5.0</v>
      </c>
      <c r="G516" s="83">
        <f t="shared" si="1"/>
        <v>0.05</v>
      </c>
      <c r="H516" s="84"/>
      <c r="I516" s="84"/>
      <c r="J516" s="84"/>
      <c r="K516" s="84"/>
      <c r="L516" s="9"/>
      <c r="M516" s="9"/>
      <c r="N516" s="9"/>
      <c r="O516" s="9"/>
      <c r="P516" s="9"/>
      <c r="Q516" s="9"/>
      <c r="R516" s="9"/>
      <c r="S516" s="9"/>
      <c r="T516" s="9"/>
      <c r="U516" s="84"/>
      <c r="V516" s="84"/>
      <c r="W516" s="84"/>
      <c r="X516" s="84"/>
      <c r="Y516" s="84"/>
      <c r="Z516" s="84"/>
      <c r="AA516" s="84"/>
      <c r="AB516" s="84"/>
      <c r="AC516" s="28">
        <v>4.06003143E8</v>
      </c>
      <c r="AD516" s="9" t="s">
        <v>1544</v>
      </c>
      <c r="AE516" s="49">
        <v>37290.0</v>
      </c>
      <c r="AF516" s="79">
        <f t="shared" si="2"/>
        <v>21</v>
      </c>
      <c r="AG516" s="79"/>
      <c r="AH516" s="79"/>
      <c r="AI516" s="28">
        <v>6.42007241E8</v>
      </c>
      <c r="AJ516" s="9" t="s">
        <v>1585</v>
      </c>
      <c r="AK516" s="59">
        <v>76670.0</v>
      </c>
    </row>
    <row r="517">
      <c r="A517" s="28">
        <v>9.3284E8</v>
      </c>
      <c r="B517" s="9" t="s">
        <v>293</v>
      </c>
      <c r="C517" s="33">
        <v>2.0</v>
      </c>
      <c r="D517" s="14">
        <v>108185.0</v>
      </c>
      <c r="E517" s="82" t="s">
        <v>35</v>
      </c>
      <c r="F517" s="33">
        <v>3.0</v>
      </c>
      <c r="G517" s="83">
        <f t="shared" si="1"/>
        <v>0.055</v>
      </c>
      <c r="H517" s="84"/>
      <c r="I517" s="84"/>
      <c r="J517" s="84"/>
      <c r="K517" s="84"/>
      <c r="L517" s="9"/>
      <c r="M517" s="9"/>
      <c r="N517" s="9"/>
      <c r="O517" s="9"/>
      <c r="P517" s="9"/>
      <c r="Q517" s="9"/>
      <c r="R517" s="9"/>
      <c r="S517" s="9"/>
      <c r="T517" s="9"/>
      <c r="U517" s="84"/>
      <c r="V517" s="84"/>
      <c r="W517" s="84"/>
      <c r="X517" s="84"/>
      <c r="Y517" s="84"/>
      <c r="Z517" s="84"/>
      <c r="AA517" s="84"/>
      <c r="AB517" s="84"/>
      <c r="AC517" s="28">
        <v>6.66329827E8</v>
      </c>
      <c r="AD517" s="9" t="s">
        <v>1497</v>
      </c>
      <c r="AE517" s="49">
        <v>37329.0</v>
      </c>
      <c r="AF517" s="79">
        <f t="shared" si="2"/>
        <v>21</v>
      </c>
      <c r="AG517" s="79"/>
      <c r="AH517" s="79"/>
      <c r="AI517" s="28">
        <v>6.4231E8</v>
      </c>
      <c r="AJ517" s="9" t="s">
        <v>1588</v>
      </c>
      <c r="AK517" s="59">
        <v>65454.0</v>
      </c>
    </row>
    <row r="518">
      <c r="A518" s="28">
        <v>2.0589E8</v>
      </c>
      <c r="B518" s="9" t="s">
        <v>262</v>
      </c>
      <c r="C518" s="33">
        <v>2.0</v>
      </c>
      <c r="D518" s="14">
        <v>124966.0</v>
      </c>
      <c r="E518" s="82" t="s">
        <v>31</v>
      </c>
      <c r="F518" s="33">
        <v>4.0</v>
      </c>
      <c r="G518" s="83">
        <f t="shared" si="1"/>
        <v>0.06</v>
      </c>
      <c r="H518" s="84"/>
      <c r="I518" s="84"/>
      <c r="J518" s="84"/>
      <c r="K518" s="84"/>
      <c r="L518" s="9"/>
      <c r="M518" s="9"/>
      <c r="N518" s="9"/>
      <c r="O518" s="9"/>
      <c r="P518" s="9"/>
      <c r="Q518" s="9"/>
      <c r="R518" s="9"/>
      <c r="S518" s="9"/>
      <c r="T518" s="9"/>
      <c r="U518" s="84"/>
      <c r="V518" s="84"/>
      <c r="W518" s="84"/>
      <c r="X518" s="84"/>
      <c r="Y518" s="84"/>
      <c r="Z518" s="84"/>
      <c r="AA518" s="84"/>
      <c r="AB518" s="84"/>
      <c r="AC518" s="28">
        <v>5.54003879E8</v>
      </c>
      <c r="AD518" s="9" t="s">
        <v>1751</v>
      </c>
      <c r="AE518" s="49">
        <v>39806.0</v>
      </c>
      <c r="AF518" s="79">
        <f t="shared" si="2"/>
        <v>15</v>
      </c>
      <c r="AG518" s="79"/>
      <c r="AH518" s="79"/>
      <c r="AI518" s="28">
        <v>6.4258E8</v>
      </c>
      <c r="AJ518" s="9" t="s">
        <v>1603</v>
      </c>
      <c r="AK518" s="59">
        <v>97344.0</v>
      </c>
    </row>
    <row r="519">
      <c r="A519" s="28">
        <v>6.0900368E8</v>
      </c>
      <c r="B519" s="9" t="s">
        <v>1070</v>
      </c>
      <c r="C519" s="33">
        <v>1.0</v>
      </c>
      <c r="D519" s="14">
        <v>108629.0</v>
      </c>
      <c r="E519" s="82" t="s">
        <v>16</v>
      </c>
      <c r="F519" s="33">
        <v>5.0</v>
      </c>
      <c r="G519" s="83">
        <f t="shared" si="1"/>
        <v>0.055</v>
      </c>
      <c r="H519" s="84"/>
      <c r="I519" s="84"/>
      <c r="J519" s="84"/>
      <c r="K519" s="84"/>
      <c r="L519" s="9"/>
      <c r="M519" s="9"/>
      <c r="N519" s="9"/>
      <c r="O519" s="9"/>
      <c r="P519" s="9"/>
      <c r="Q519" s="9"/>
      <c r="R519" s="9"/>
      <c r="S519" s="9"/>
      <c r="T519" s="9"/>
      <c r="U519" s="84"/>
      <c r="V519" s="84"/>
      <c r="W519" s="84"/>
      <c r="X519" s="84"/>
      <c r="Y519" s="84"/>
      <c r="Z519" s="84"/>
      <c r="AA519" s="84"/>
      <c r="AB519" s="84"/>
      <c r="AC519" s="28">
        <v>5.2284E8</v>
      </c>
      <c r="AD519" s="9" t="s">
        <v>1473</v>
      </c>
      <c r="AE519" s="49">
        <v>38779.0</v>
      </c>
      <c r="AF519" s="79">
        <f t="shared" si="2"/>
        <v>17</v>
      </c>
      <c r="AG519" s="79"/>
      <c r="AH519" s="79"/>
      <c r="AI519" s="28">
        <v>6.4334E8</v>
      </c>
      <c r="AJ519" s="9" t="s">
        <v>1600</v>
      </c>
      <c r="AK519" s="59">
        <v>100538.0</v>
      </c>
    </row>
    <row r="520">
      <c r="A520" s="28">
        <v>9.1439E8</v>
      </c>
      <c r="B520" s="9" t="s">
        <v>908</v>
      </c>
      <c r="C520" s="33">
        <v>2.0</v>
      </c>
      <c r="D520" s="14">
        <v>48249.0</v>
      </c>
      <c r="E520" s="82" t="s">
        <v>27</v>
      </c>
      <c r="F520" s="33">
        <v>3.0</v>
      </c>
      <c r="G520" s="83">
        <f t="shared" si="1"/>
        <v>0.025</v>
      </c>
      <c r="H520" s="84"/>
      <c r="I520" s="84"/>
      <c r="J520" s="84"/>
      <c r="K520" s="84"/>
      <c r="L520" s="9"/>
      <c r="M520" s="9"/>
      <c r="N520" s="9"/>
      <c r="O520" s="9"/>
      <c r="P520" s="9"/>
      <c r="Q520" s="9"/>
      <c r="R520" s="9"/>
      <c r="S520" s="9"/>
      <c r="T520" s="9"/>
      <c r="U520" s="84"/>
      <c r="V520" s="84"/>
      <c r="W520" s="84"/>
      <c r="X520" s="84"/>
      <c r="Y520" s="84"/>
      <c r="Z520" s="84"/>
      <c r="AA520" s="84"/>
      <c r="AB520" s="84"/>
      <c r="AC520" s="28">
        <v>7.12007693E8</v>
      </c>
      <c r="AD520" s="9" t="s">
        <v>999</v>
      </c>
      <c r="AE520" s="49">
        <v>37316.0</v>
      </c>
      <c r="AF520" s="79">
        <f t="shared" si="2"/>
        <v>21</v>
      </c>
      <c r="AG520" s="79"/>
      <c r="AH520" s="79"/>
      <c r="AI520" s="28">
        <v>6.45003465E8</v>
      </c>
      <c r="AJ520" s="9" t="s">
        <v>1600</v>
      </c>
      <c r="AK520" s="59">
        <v>37168.0</v>
      </c>
    </row>
    <row r="521">
      <c r="A521" s="28">
        <v>7.0941E8</v>
      </c>
      <c r="B521" s="9" t="s">
        <v>1232</v>
      </c>
      <c r="C521" s="33">
        <v>2.0</v>
      </c>
      <c r="D521" s="14">
        <v>46370.0</v>
      </c>
      <c r="E521" s="82" t="s">
        <v>16</v>
      </c>
      <c r="F521" s="33">
        <v>4.0</v>
      </c>
      <c r="G521" s="83">
        <f t="shared" si="1"/>
        <v>0.025</v>
      </c>
      <c r="H521" s="84"/>
      <c r="I521" s="84"/>
      <c r="J521" s="84"/>
      <c r="K521" s="84"/>
      <c r="L521" s="9"/>
      <c r="M521" s="9"/>
      <c r="N521" s="9"/>
      <c r="O521" s="9"/>
      <c r="P521" s="9"/>
      <c r="Q521" s="9"/>
      <c r="R521" s="9"/>
      <c r="S521" s="9"/>
      <c r="T521" s="9"/>
      <c r="U521" s="84"/>
      <c r="V521" s="84"/>
      <c r="W521" s="84"/>
      <c r="X521" s="84"/>
      <c r="Y521" s="84"/>
      <c r="Z521" s="84"/>
      <c r="AA521" s="84"/>
      <c r="AB521" s="84"/>
      <c r="AC521" s="28">
        <v>1.8445E8</v>
      </c>
      <c r="AD521" s="9" t="s">
        <v>294</v>
      </c>
      <c r="AE521" s="49">
        <v>36898.0</v>
      </c>
      <c r="AF521" s="79">
        <f t="shared" si="2"/>
        <v>22</v>
      </c>
      <c r="AG521" s="79"/>
      <c r="AH521" s="79"/>
      <c r="AI521" s="28">
        <v>6.4559E8</v>
      </c>
      <c r="AJ521" s="9" t="s">
        <v>1585</v>
      </c>
      <c r="AK521" s="59">
        <v>145222.0</v>
      </c>
    </row>
    <row r="522">
      <c r="A522" s="28">
        <v>1.27009935E8</v>
      </c>
      <c r="B522" s="9" t="s">
        <v>954</v>
      </c>
      <c r="C522" s="33">
        <v>1.0</v>
      </c>
      <c r="D522" s="14">
        <v>117457.0</v>
      </c>
      <c r="E522" s="82" t="s">
        <v>20</v>
      </c>
      <c r="F522" s="33">
        <v>5.0</v>
      </c>
      <c r="G522" s="83">
        <f t="shared" si="1"/>
        <v>0.06</v>
      </c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28">
        <v>1.43009631E8</v>
      </c>
      <c r="AD522" s="9" t="s">
        <v>295</v>
      </c>
      <c r="AE522" s="49">
        <v>39194.0</v>
      </c>
      <c r="AF522" s="79">
        <f t="shared" si="2"/>
        <v>16</v>
      </c>
      <c r="AG522" s="79"/>
      <c r="AH522" s="79"/>
      <c r="AI522" s="28">
        <v>6.47005686E8</v>
      </c>
      <c r="AJ522" s="9" t="s">
        <v>1584</v>
      </c>
      <c r="AK522" s="59">
        <v>51275.0</v>
      </c>
    </row>
    <row r="523">
      <c r="A523" s="28">
        <v>6.66853155E8</v>
      </c>
      <c r="B523" s="9" t="s">
        <v>1344</v>
      </c>
      <c r="C523" s="33">
        <v>5.0</v>
      </c>
      <c r="D523" s="14">
        <v>117663.0</v>
      </c>
      <c r="E523" s="82" t="s">
        <v>12</v>
      </c>
      <c r="F523" s="33">
        <v>2.0</v>
      </c>
      <c r="G523" s="83">
        <f t="shared" si="1"/>
        <v>0.06</v>
      </c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28">
        <v>2.42009808E8</v>
      </c>
      <c r="AD523" s="9" t="s">
        <v>1022</v>
      </c>
      <c r="AE523" s="49">
        <v>39862.0</v>
      </c>
      <c r="AF523" s="79">
        <f t="shared" si="2"/>
        <v>14</v>
      </c>
      <c r="AG523" s="79"/>
      <c r="AH523" s="79"/>
      <c r="AI523" s="28">
        <v>6.490026E8</v>
      </c>
      <c r="AJ523" s="9" t="s">
        <v>1600</v>
      </c>
      <c r="AK523" s="59">
        <v>77318.0</v>
      </c>
    </row>
    <row r="524">
      <c r="A524" s="28">
        <v>9.22009929E8</v>
      </c>
      <c r="B524" s="9" t="s">
        <v>929</v>
      </c>
      <c r="C524" s="33">
        <v>5.0</v>
      </c>
      <c r="D524" s="14">
        <v>92231.0</v>
      </c>
      <c r="E524" s="82" t="s">
        <v>31</v>
      </c>
      <c r="F524" s="33">
        <v>3.0</v>
      </c>
      <c r="G524" s="83">
        <f t="shared" si="1"/>
        <v>0.045</v>
      </c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28">
        <v>2.90003009E8</v>
      </c>
      <c r="AD524" s="9" t="s">
        <v>1137</v>
      </c>
      <c r="AE524" s="49">
        <v>37706.0</v>
      </c>
      <c r="AF524" s="79">
        <f t="shared" si="2"/>
        <v>20</v>
      </c>
      <c r="AG524" s="79"/>
      <c r="AH524" s="79"/>
      <c r="AI524" s="28">
        <v>6.52001232E8</v>
      </c>
      <c r="AJ524" s="9" t="s">
        <v>1607</v>
      </c>
      <c r="AK524" s="59">
        <v>70588.0</v>
      </c>
    </row>
    <row r="525">
      <c r="A525" s="28">
        <v>8.8987E8</v>
      </c>
      <c r="B525" s="9" t="s">
        <v>1353</v>
      </c>
      <c r="C525" s="33">
        <v>2.0</v>
      </c>
      <c r="D525" s="14">
        <v>68715.0</v>
      </c>
      <c r="E525" s="82" t="s">
        <v>12</v>
      </c>
      <c r="F525" s="33">
        <v>5.0</v>
      </c>
      <c r="G525" s="83">
        <f t="shared" si="1"/>
        <v>0.035</v>
      </c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28">
        <v>6.66854216E8</v>
      </c>
      <c r="AD525" s="9" t="s">
        <v>1206</v>
      </c>
      <c r="AE525" s="49">
        <v>43172.0</v>
      </c>
      <c r="AF525" s="79">
        <f t="shared" si="2"/>
        <v>5</v>
      </c>
      <c r="AG525" s="79"/>
      <c r="AH525" s="79"/>
      <c r="AI525" s="28">
        <v>6.5600452E8</v>
      </c>
      <c r="AJ525" s="9" t="s">
        <v>1603</v>
      </c>
      <c r="AK525" s="59">
        <v>76760.0</v>
      </c>
    </row>
    <row r="526">
      <c r="A526" s="28">
        <v>9.27006965E8</v>
      </c>
      <c r="B526" s="9" t="s">
        <v>1283</v>
      </c>
      <c r="C526" s="33">
        <v>3.0</v>
      </c>
      <c r="D526" s="14">
        <v>101020.0</v>
      </c>
      <c r="E526" s="82" t="s">
        <v>36</v>
      </c>
      <c r="F526" s="33">
        <v>1.0</v>
      </c>
      <c r="G526" s="83">
        <f t="shared" si="1"/>
        <v>0.05</v>
      </c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28">
        <v>6.9697E8</v>
      </c>
      <c r="AD526" s="9" t="s">
        <v>1752</v>
      </c>
      <c r="AE526" s="49">
        <v>41102.0</v>
      </c>
      <c r="AF526" s="79">
        <f t="shared" si="2"/>
        <v>11</v>
      </c>
      <c r="AG526" s="79"/>
      <c r="AH526" s="79"/>
      <c r="AI526" s="28">
        <v>6.56008416E8</v>
      </c>
      <c r="AJ526" s="9" t="s">
        <v>1601</v>
      </c>
      <c r="AK526" s="59">
        <v>60299.0</v>
      </c>
    </row>
    <row r="527">
      <c r="A527" s="28">
        <v>9.25002071E8</v>
      </c>
      <c r="B527" s="9" t="s">
        <v>1373</v>
      </c>
      <c r="C527" s="33">
        <v>5.0</v>
      </c>
      <c r="D527" s="14">
        <v>71460.0</v>
      </c>
      <c r="E527" s="82" t="s">
        <v>31</v>
      </c>
      <c r="F527" s="33">
        <v>0.0</v>
      </c>
      <c r="G527" s="83">
        <f t="shared" si="1"/>
        <v>0.035</v>
      </c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28">
        <v>2.0854E8</v>
      </c>
      <c r="AD527" s="9" t="s">
        <v>1753</v>
      </c>
      <c r="AE527" s="49">
        <v>37109.0</v>
      </c>
      <c r="AF527" s="79">
        <f t="shared" si="2"/>
        <v>22</v>
      </c>
      <c r="AG527" s="79"/>
      <c r="AH527" s="79"/>
      <c r="AI527" s="28">
        <v>6.564E8</v>
      </c>
      <c r="AJ527" s="9" t="s">
        <v>1603</v>
      </c>
      <c r="AK527" s="59">
        <v>47776.0</v>
      </c>
    </row>
    <row r="528">
      <c r="A528" s="28">
        <v>6.66997321E8</v>
      </c>
      <c r="B528" s="9" t="s">
        <v>910</v>
      </c>
      <c r="C528" s="33">
        <v>5.0</v>
      </c>
      <c r="D528" s="14">
        <v>81833.0</v>
      </c>
      <c r="E528" s="82" t="s">
        <v>35</v>
      </c>
      <c r="F528" s="33">
        <v>3.0</v>
      </c>
      <c r="G528" s="83">
        <f t="shared" si="1"/>
        <v>0.04</v>
      </c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28">
        <v>6.66426362E8</v>
      </c>
      <c r="AD528" s="9" t="s">
        <v>1507</v>
      </c>
      <c r="AE528" s="49">
        <v>38002.0</v>
      </c>
      <c r="AF528" s="79">
        <f t="shared" si="2"/>
        <v>19</v>
      </c>
      <c r="AG528" s="79"/>
      <c r="AH528" s="79"/>
      <c r="AI528" s="28">
        <v>6.5697E8</v>
      </c>
      <c r="AJ528" s="9" t="s">
        <v>1585</v>
      </c>
      <c r="AK528" s="59">
        <v>124505.0</v>
      </c>
    </row>
    <row r="529">
      <c r="A529" s="28">
        <v>6.66957987E8</v>
      </c>
      <c r="B529" s="9" t="s">
        <v>1146</v>
      </c>
      <c r="C529" s="33">
        <v>5.0</v>
      </c>
      <c r="D529" s="14">
        <v>95313.0</v>
      </c>
      <c r="E529" s="82" t="s">
        <v>20</v>
      </c>
      <c r="F529" s="33">
        <v>6.0</v>
      </c>
      <c r="G529" s="83">
        <f t="shared" si="1"/>
        <v>0.05</v>
      </c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28">
        <v>6.41007808E8</v>
      </c>
      <c r="AD529" s="9" t="s">
        <v>1754</v>
      </c>
      <c r="AE529" s="49">
        <v>40593.0</v>
      </c>
      <c r="AF529" s="79">
        <f t="shared" si="2"/>
        <v>12</v>
      </c>
      <c r="AG529" s="79"/>
      <c r="AH529" s="79"/>
      <c r="AI529" s="28">
        <v>6.57001686E8</v>
      </c>
      <c r="AJ529" s="9" t="s">
        <v>1603</v>
      </c>
      <c r="AK529" s="59">
        <v>121384.0</v>
      </c>
    </row>
    <row r="530">
      <c r="A530" s="28">
        <v>8.0011E8</v>
      </c>
      <c r="B530" s="9" t="s">
        <v>1206</v>
      </c>
      <c r="C530" s="33">
        <v>2.0</v>
      </c>
      <c r="D530" s="14">
        <v>100295.0</v>
      </c>
      <c r="E530" s="82" t="s">
        <v>20</v>
      </c>
      <c r="F530" s="33">
        <v>6.0</v>
      </c>
      <c r="G530" s="83">
        <f t="shared" si="1"/>
        <v>0.05</v>
      </c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28">
        <v>9.06007549E8</v>
      </c>
      <c r="AD530" s="9" t="s">
        <v>1260</v>
      </c>
      <c r="AE530" s="49">
        <v>39522.0</v>
      </c>
      <c r="AF530" s="79">
        <f t="shared" si="2"/>
        <v>15</v>
      </c>
      <c r="AG530" s="79"/>
      <c r="AH530" s="79"/>
      <c r="AI530" s="28">
        <v>6.5729E8</v>
      </c>
      <c r="AJ530" s="9" t="s">
        <v>1607</v>
      </c>
      <c r="AK530" s="59">
        <v>61229.0</v>
      </c>
    </row>
    <row r="531">
      <c r="A531" s="28">
        <v>9.8913E8</v>
      </c>
      <c r="B531" s="9" t="s">
        <v>1007</v>
      </c>
      <c r="C531" s="33">
        <v>5.0</v>
      </c>
      <c r="D531" s="14">
        <v>108616.0</v>
      </c>
      <c r="E531" s="82" t="s">
        <v>31</v>
      </c>
      <c r="F531" s="33">
        <v>2.0</v>
      </c>
      <c r="G531" s="83">
        <f t="shared" si="1"/>
        <v>0.055</v>
      </c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28">
        <v>3.3181E8</v>
      </c>
      <c r="AD531" s="9" t="s">
        <v>1171</v>
      </c>
      <c r="AE531" s="49">
        <v>40757.0</v>
      </c>
      <c r="AF531" s="79">
        <f t="shared" si="2"/>
        <v>12</v>
      </c>
      <c r="AG531" s="79"/>
      <c r="AH531" s="79"/>
      <c r="AI531" s="28">
        <v>6.59002772E8</v>
      </c>
      <c r="AJ531" s="9" t="s">
        <v>1584</v>
      </c>
      <c r="AK531" s="59">
        <v>128068.0</v>
      </c>
    </row>
    <row r="532">
      <c r="A532" s="28">
        <v>7.6375E8</v>
      </c>
      <c r="B532" s="9" t="s">
        <v>976</v>
      </c>
      <c r="C532" s="33">
        <v>4.0</v>
      </c>
      <c r="D532" s="14">
        <v>83517.0</v>
      </c>
      <c r="E532" s="82" t="s">
        <v>31</v>
      </c>
      <c r="F532" s="33">
        <v>2.0</v>
      </c>
      <c r="G532" s="83">
        <f t="shared" si="1"/>
        <v>0.04</v>
      </c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28">
        <v>6.66735986E8</v>
      </c>
      <c r="AD532" s="9" t="s">
        <v>1322</v>
      </c>
      <c r="AE532" s="49">
        <v>42990.0</v>
      </c>
      <c r="AF532" s="79">
        <f t="shared" si="2"/>
        <v>6</v>
      </c>
      <c r="AG532" s="79"/>
      <c r="AH532" s="79"/>
      <c r="AI532" s="28">
        <v>6.5900697E8</v>
      </c>
      <c r="AJ532" s="9" t="s">
        <v>1616</v>
      </c>
      <c r="AK532" s="59">
        <v>64780.0</v>
      </c>
    </row>
    <row r="533">
      <c r="A533" s="28">
        <v>3.71009726E8</v>
      </c>
      <c r="B533" s="9" t="s">
        <v>931</v>
      </c>
      <c r="C533" s="33">
        <v>5.0</v>
      </c>
      <c r="D533" s="14">
        <v>52388.0</v>
      </c>
      <c r="E533" s="82" t="s">
        <v>20</v>
      </c>
      <c r="F533" s="33">
        <v>5.0</v>
      </c>
      <c r="G533" s="83">
        <f t="shared" si="1"/>
        <v>0.025</v>
      </c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28">
        <v>5.9111E8</v>
      </c>
      <c r="AD533" s="9" t="s">
        <v>1110</v>
      </c>
      <c r="AE533" s="49">
        <v>39741.0</v>
      </c>
      <c r="AF533" s="79">
        <f t="shared" si="2"/>
        <v>15</v>
      </c>
      <c r="AG533" s="79"/>
      <c r="AH533" s="79"/>
      <c r="AI533" s="28">
        <v>6.59009292E8</v>
      </c>
      <c r="AJ533" s="9" t="s">
        <v>1601</v>
      </c>
      <c r="AK533" s="59">
        <v>43585.0</v>
      </c>
    </row>
    <row r="534">
      <c r="A534" s="28">
        <v>5.8765E8</v>
      </c>
      <c r="B534" s="9" t="s">
        <v>933</v>
      </c>
      <c r="C534" s="33">
        <v>4.0</v>
      </c>
      <c r="D534" s="14">
        <v>119001.0</v>
      </c>
      <c r="E534" s="82" t="s">
        <v>27</v>
      </c>
      <c r="F534" s="33">
        <v>3.0</v>
      </c>
      <c r="G534" s="83">
        <f t="shared" si="1"/>
        <v>0.06</v>
      </c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28">
        <v>2.2311E8</v>
      </c>
      <c r="AD534" s="9" t="s">
        <v>1010</v>
      </c>
      <c r="AE534" s="49">
        <v>43683.0</v>
      </c>
      <c r="AF534" s="79">
        <f t="shared" si="2"/>
        <v>4</v>
      </c>
      <c r="AG534" s="79"/>
      <c r="AH534" s="79"/>
      <c r="AI534" s="28">
        <v>6.6239E8</v>
      </c>
      <c r="AJ534" s="9" t="s">
        <v>1584</v>
      </c>
      <c r="AK534" s="59">
        <v>36470.0</v>
      </c>
    </row>
    <row r="535">
      <c r="A535" s="28">
        <v>6.4231E8</v>
      </c>
      <c r="B535" s="9" t="s">
        <v>243</v>
      </c>
      <c r="C535" s="33">
        <v>5.0</v>
      </c>
      <c r="D535" s="14">
        <v>124817.0</v>
      </c>
      <c r="E535" s="82" t="s">
        <v>16</v>
      </c>
      <c r="F535" s="33">
        <v>2.0</v>
      </c>
      <c r="G535" s="83">
        <f t="shared" si="1"/>
        <v>0.06</v>
      </c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28">
        <v>6.66146973E8</v>
      </c>
      <c r="AD535" s="9" t="s">
        <v>297</v>
      </c>
      <c r="AE535" s="49">
        <v>39989.0</v>
      </c>
      <c r="AF535" s="79">
        <f t="shared" si="2"/>
        <v>14</v>
      </c>
      <c r="AG535" s="79"/>
      <c r="AH535" s="79"/>
      <c r="AI535" s="28">
        <v>6.6288E8</v>
      </c>
      <c r="AJ535" s="9" t="s">
        <v>1600</v>
      </c>
      <c r="AK535" s="59">
        <v>119342.0</v>
      </c>
    </row>
    <row r="536">
      <c r="A536" s="28">
        <v>9.0893E8</v>
      </c>
      <c r="B536" s="9" t="s">
        <v>1169</v>
      </c>
      <c r="C536" s="33">
        <v>2.0</v>
      </c>
      <c r="D536" s="14">
        <v>60907.0</v>
      </c>
      <c r="E536" s="82" t="s">
        <v>27</v>
      </c>
      <c r="F536" s="33">
        <v>6.0</v>
      </c>
      <c r="G536" s="83">
        <f t="shared" si="1"/>
        <v>0.03</v>
      </c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28">
        <v>6.66152337E8</v>
      </c>
      <c r="AD536" s="9" t="s">
        <v>1755</v>
      </c>
      <c r="AE536" s="49">
        <v>43045.0</v>
      </c>
      <c r="AF536" s="79">
        <f t="shared" si="2"/>
        <v>6</v>
      </c>
      <c r="AG536" s="79"/>
      <c r="AH536" s="79"/>
      <c r="AI536" s="28">
        <v>6.66001913E8</v>
      </c>
      <c r="AJ536" s="9" t="s">
        <v>1592</v>
      </c>
      <c r="AK536" s="59">
        <v>102145.0</v>
      </c>
    </row>
    <row r="537">
      <c r="A537" s="28">
        <v>6.66275897E8</v>
      </c>
      <c r="B537" s="9" t="s">
        <v>1038</v>
      </c>
      <c r="C537" s="33">
        <v>4.0</v>
      </c>
      <c r="D537" s="14">
        <v>50760.0</v>
      </c>
      <c r="E537" s="82" t="s">
        <v>27</v>
      </c>
      <c r="F537" s="33">
        <v>5.0</v>
      </c>
      <c r="G537" s="83">
        <f t="shared" si="1"/>
        <v>0.025</v>
      </c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28">
        <v>3.72002188E8</v>
      </c>
      <c r="AD537" s="9" t="s">
        <v>1345</v>
      </c>
      <c r="AE537" s="49">
        <v>36445.0</v>
      </c>
      <c r="AF537" s="79">
        <f t="shared" si="2"/>
        <v>24</v>
      </c>
      <c r="AG537" s="79"/>
      <c r="AH537" s="79"/>
      <c r="AI537" s="28">
        <v>6.66003704E8</v>
      </c>
      <c r="AJ537" s="9" t="s">
        <v>1595</v>
      </c>
      <c r="AK537" s="59">
        <v>131989.0</v>
      </c>
    </row>
    <row r="538">
      <c r="A538" s="28">
        <v>9.03002606E8</v>
      </c>
      <c r="B538" s="9" t="s">
        <v>961</v>
      </c>
      <c r="C538" s="33">
        <v>2.0</v>
      </c>
      <c r="D538" s="14">
        <v>84598.0</v>
      </c>
      <c r="E538" s="82" t="s">
        <v>16</v>
      </c>
      <c r="F538" s="33">
        <v>7.0</v>
      </c>
      <c r="G538" s="83">
        <f t="shared" si="1"/>
        <v>0.04</v>
      </c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28">
        <v>7.489E8</v>
      </c>
      <c r="AD538" s="9" t="s">
        <v>1109</v>
      </c>
      <c r="AE538" s="49">
        <v>39655.0</v>
      </c>
      <c r="AF538" s="79">
        <f t="shared" si="2"/>
        <v>15</v>
      </c>
      <c r="AG538" s="79"/>
      <c r="AH538" s="79"/>
      <c r="AI538" s="28">
        <v>6.66142532E8</v>
      </c>
      <c r="AJ538" s="9" t="s">
        <v>1584</v>
      </c>
      <c r="AK538" s="59">
        <v>50675.0</v>
      </c>
    </row>
    <row r="539">
      <c r="A539" s="28">
        <v>8.71007139E8</v>
      </c>
      <c r="B539" s="9" t="s">
        <v>1129</v>
      </c>
      <c r="C539" s="33">
        <v>4.0</v>
      </c>
      <c r="D539" s="14">
        <v>42273.0</v>
      </c>
      <c r="E539" s="82" t="s">
        <v>27</v>
      </c>
      <c r="F539" s="33">
        <v>1.0</v>
      </c>
      <c r="G539" s="83">
        <f t="shared" si="1"/>
        <v>0.02</v>
      </c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28">
        <v>1.57001631E8</v>
      </c>
      <c r="AD539" s="9" t="s">
        <v>298</v>
      </c>
      <c r="AE539" s="49">
        <v>36429.0</v>
      </c>
      <c r="AF539" s="79">
        <f t="shared" si="2"/>
        <v>24</v>
      </c>
      <c r="AG539" s="79"/>
      <c r="AH539" s="79"/>
      <c r="AI539" s="28">
        <v>6.66146419E8</v>
      </c>
      <c r="AJ539" s="9" t="s">
        <v>1584</v>
      </c>
      <c r="AK539" s="59">
        <v>82627.0</v>
      </c>
    </row>
    <row r="540">
      <c r="A540" s="28">
        <v>3.35002545E8</v>
      </c>
      <c r="B540" s="9" t="s">
        <v>991</v>
      </c>
      <c r="C540" s="33">
        <v>1.0</v>
      </c>
      <c r="D540" s="14">
        <v>44273.0</v>
      </c>
      <c r="E540" s="82" t="s">
        <v>31</v>
      </c>
      <c r="F540" s="33">
        <v>5.0</v>
      </c>
      <c r="G540" s="83">
        <f t="shared" si="1"/>
        <v>0.02</v>
      </c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28">
        <v>9.3284E8</v>
      </c>
      <c r="AD540" s="9" t="s">
        <v>300</v>
      </c>
      <c r="AE540" s="49">
        <v>43942.0</v>
      </c>
      <c r="AF540" s="79">
        <f t="shared" si="2"/>
        <v>3</v>
      </c>
      <c r="AG540" s="79"/>
      <c r="AH540" s="79"/>
      <c r="AI540" s="28">
        <v>6.66146973E8</v>
      </c>
      <c r="AJ540" s="9" t="s">
        <v>1603</v>
      </c>
      <c r="AK540" s="59">
        <v>133861.0</v>
      </c>
    </row>
    <row r="541">
      <c r="A541" s="28">
        <v>3.94004238E8</v>
      </c>
      <c r="B541" s="9" t="s">
        <v>964</v>
      </c>
      <c r="C541" s="33">
        <v>3.0</v>
      </c>
      <c r="D541" s="14">
        <v>97694.0</v>
      </c>
      <c r="E541" s="82" t="s">
        <v>12</v>
      </c>
      <c r="F541" s="33">
        <v>7.0</v>
      </c>
      <c r="G541" s="83">
        <f t="shared" si="1"/>
        <v>0.05</v>
      </c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28">
        <v>5.13003303E8</v>
      </c>
      <c r="AD541" s="9" t="s">
        <v>302</v>
      </c>
      <c r="AE541" s="49">
        <v>38422.0</v>
      </c>
      <c r="AF541" s="79">
        <f t="shared" si="2"/>
        <v>18</v>
      </c>
      <c r="AG541" s="79"/>
      <c r="AH541" s="79"/>
      <c r="AI541" s="28">
        <v>6.66149965E8</v>
      </c>
      <c r="AJ541" s="9" t="s">
        <v>1588</v>
      </c>
      <c r="AK541" s="59">
        <v>75408.0</v>
      </c>
    </row>
    <row r="542">
      <c r="A542" s="28">
        <v>3.96007116E8</v>
      </c>
      <c r="B542" s="9" t="s">
        <v>1243</v>
      </c>
      <c r="C542" s="33">
        <v>4.0</v>
      </c>
      <c r="D542" s="14">
        <v>79158.0</v>
      </c>
      <c r="E542" s="82" t="s">
        <v>31</v>
      </c>
      <c r="F542" s="33">
        <v>0.0</v>
      </c>
      <c r="G542" s="83">
        <f t="shared" si="1"/>
        <v>0.04</v>
      </c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28">
        <v>1.1677E8</v>
      </c>
      <c r="AD542" s="9" t="s">
        <v>1219</v>
      </c>
      <c r="AE542" s="49">
        <v>36448.0</v>
      </c>
      <c r="AF542" s="79">
        <f t="shared" si="2"/>
        <v>24</v>
      </c>
      <c r="AG542" s="79"/>
      <c r="AH542" s="79"/>
      <c r="AI542" s="28">
        <v>6.66152337E8</v>
      </c>
      <c r="AJ542" s="9" t="s">
        <v>1584</v>
      </c>
      <c r="AK542" s="59">
        <v>91260.0</v>
      </c>
    </row>
    <row r="543">
      <c r="A543" s="28">
        <v>6.66533441E8</v>
      </c>
      <c r="B543" s="9" t="s">
        <v>376</v>
      </c>
      <c r="C543" s="33">
        <v>4.0</v>
      </c>
      <c r="D543" s="14">
        <v>111638.0</v>
      </c>
      <c r="E543" s="82" t="s">
        <v>12</v>
      </c>
      <c r="F543" s="33">
        <v>5.0</v>
      </c>
      <c r="G543" s="83">
        <f t="shared" si="1"/>
        <v>0.055</v>
      </c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28">
        <v>6.66869857E8</v>
      </c>
      <c r="AD543" s="9" t="s">
        <v>962</v>
      </c>
      <c r="AE543" s="49">
        <v>43084.0</v>
      </c>
      <c r="AF543" s="79">
        <f t="shared" si="2"/>
        <v>6</v>
      </c>
      <c r="AG543" s="79"/>
      <c r="AH543" s="79"/>
      <c r="AI543" s="28">
        <v>6.66163077E8</v>
      </c>
      <c r="AJ543" s="9" t="s">
        <v>1664</v>
      </c>
      <c r="AK543" s="59">
        <v>79256.0</v>
      </c>
    </row>
    <row r="544">
      <c r="A544" s="28">
        <v>7.18003887E8</v>
      </c>
      <c r="B544" s="9" t="s">
        <v>302</v>
      </c>
      <c r="C544" s="33">
        <v>1.0</v>
      </c>
      <c r="D544" s="14">
        <v>57070.0</v>
      </c>
      <c r="E544" s="82" t="s">
        <v>27</v>
      </c>
      <c r="F544" s="33">
        <v>4.0</v>
      </c>
      <c r="G544" s="83">
        <f t="shared" si="1"/>
        <v>0.03</v>
      </c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28">
        <v>2.2282E8</v>
      </c>
      <c r="AD544" s="9" t="s">
        <v>1238</v>
      </c>
      <c r="AE544" s="49">
        <v>38711.0</v>
      </c>
      <c r="AF544" s="79">
        <f t="shared" si="2"/>
        <v>18</v>
      </c>
      <c r="AG544" s="79"/>
      <c r="AH544" s="79"/>
      <c r="AI544" s="28">
        <v>6.6616702E8</v>
      </c>
      <c r="AJ544" s="9" t="s">
        <v>1600</v>
      </c>
      <c r="AK544" s="59">
        <v>76304.0</v>
      </c>
    </row>
    <row r="545">
      <c r="A545" s="28">
        <v>8.91001673E8</v>
      </c>
      <c r="B545" s="9" t="s">
        <v>1320</v>
      </c>
      <c r="C545" s="33">
        <v>4.0</v>
      </c>
      <c r="D545" s="14">
        <v>111762.0</v>
      </c>
      <c r="E545" s="82" t="s">
        <v>31</v>
      </c>
      <c r="F545" s="33">
        <v>5.0</v>
      </c>
      <c r="G545" s="83">
        <f t="shared" si="1"/>
        <v>0.055</v>
      </c>
      <c r="H545" s="9"/>
      <c r="I545" s="9"/>
      <c r="J545" s="9"/>
      <c r="K545" s="9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9"/>
      <c r="AB545" s="9"/>
      <c r="AC545" s="28">
        <v>3.62001234E8</v>
      </c>
      <c r="AD545" s="9" t="s">
        <v>1513</v>
      </c>
      <c r="AE545" s="49">
        <v>39622.0</v>
      </c>
      <c r="AF545" s="79">
        <f t="shared" si="2"/>
        <v>15</v>
      </c>
      <c r="AG545" s="79"/>
      <c r="AH545" s="79"/>
      <c r="AI545" s="28">
        <v>6.66171776E8</v>
      </c>
      <c r="AJ545" s="9" t="s">
        <v>1585</v>
      </c>
      <c r="AK545" s="59">
        <v>77453.0</v>
      </c>
    </row>
    <row r="546">
      <c r="A546" s="28">
        <v>6.30002592E8</v>
      </c>
      <c r="B546" s="9" t="s">
        <v>276</v>
      </c>
      <c r="C546" s="33">
        <v>4.0</v>
      </c>
      <c r="D546" s="14">
        <v>74933.0</v>
      </c>
      <c r="E546" s="82" t="s">
        <v>12</v>
      </c>
      <c r="F546" s="33">
        <v>5.0</v>
      </c>
      <c r="G546" s="83">
        <f t="shared" si="1"/>
        <v>0.035</v>
      </c>
      <c r="H546" s="9"/>
      <c r="I546" s="9"/>
      <c r="J546" s="9"/>
      <c r="K546" s="9"/>
      <c r="L546" s="84"/>
      <c r="M546" s="84"/>
      <c r="N546" s="84"/>
      <c r="O546" s="84"/>
      <c r="P546" s="84"/>
      <c r="Q546" s="84"/>
      <c r="R546" s="84"/>
      <c r="S546" s="84"/>
      <c r="T546" s="84"/>
      <c r="U546" s="9"/>
      <c r="V546" s="9"/>
      <c r="W546" s="9"/>
      <c r="X546" s="9"/>
      <c r="Y546" s="9"/>
      <c r="Z546" s="9"/>
      <c r="AA546" s="9"/>
      <c r="AB546" s="9"/>
      <c r="AC546" s="28">
        <v>6.66939567E8</v>
      </c>
      <c r="AD546" s="9" t="s">
        <v>1186</v>
      </c>
      <c r="AE546" s="49">
        <v>41551.0</v>
      </c>
      <c r="AF546" s="79">
        <f t="shared" si="2"/>
        <v>10</v>
      </c>
      <c r="AG546" s="79"/>
      <c r="AH546" s="79"/>
      <c r="AI546" s="28">
        <v>6.66172102E8</v>
      </c>
      <c r="AJ546" s="9" t="s">
        <v>1600</v>
      </c>
      <c r="AK546" s="59">
        <v>106571.0</v>
      </c>
    </row>
    <row r="547">
      <c r="A547" s="28">
        <v>6.66762271E8</v>
      </c>
      <c r="B547" s="9" t="s">
        <v>1278</v>
      </c>
      <c r="C547" s="33">
        <v>5.0</v>
      </c>
      <c r="D547" s="14">
        <v>80700.0</v>
      </c>
      <c r="E547" s="82" t="s">
        <v>36</v>
      </c>
      <c r="F547" s="33">
        <v>6.0</v>
      </c>
      <c r="G547" s="83">
        <f t="shared" si="1"/>
        <v>0.04</v>
      </c>
      <c r="H547" s="9"/>
      <c r="I547" s="9"/>
      <c r="J547" s="9"/>
      <c r="K547" s="9"/>
      <c r="L547" s="84"/>
      <c r="M547" s="84"/>
      <c r="N547" s="84"/>
      <c r="O547" s="84"/>
      <c r="P547" s="84"/>
      <c r="Q547" s="84"/>
      <c r="R547" s="84"/>
      <c r="S547" s="84"/>
      <c r="T547" s="84"/>
      <c r="U547" s="9"/>
      <c r="V547" s="9"/>
      <c r="W547" s="9"/>
      <c r="X547" s="9"/>
      <c r="Y547" s="9"/>
      <c r="Z547" s="9"/>
      <c r="AA547" s="9"/>
      <c r="AB547" s="9"/>
      <c r="AC547" s="28">
        <v>1.55005129E8</v>
      </c>
      <c r="AD547" s="9" t="s">
        <v>1756</v>
      </c>
      <c r="AE547" s="49">
        <v>43778.0</v>
      </c>
      <c r="AF547" s="79">
        <f t="shared" si="2"/>
        <v>4</v>
      </c>
      <c r="AG547" s="79"/>
      <c r="AH547" s="79"/>
      <c r="AI547" s="28">
        <v>6.66185581E8</v>
      </c>
      <c r="AJ547" s="9" t="s">
        <v>1585</v>
      </c>
      <c r="AK547" s="59">
        <v>73999.0</v>
      </c>
    </row>
    <row r="548">
      <c r="A548" s="28">
        <v>9.68003067E8</v>
      </c>
      <c r="B548" s="9" t="s">
        <v>1350</v>
      </c>
      <c r="C548" s="33">
        <v>1.0</v>
      </c>
      <c r="D548" s="14">
        <v>46130.0</v>
      </c>
      <c r="E548" s="82" t="s">
        <v>31</v>
      </c>
      <c r="F548" s="33">
        <v>5.0</v>
      </c>
      <c r="G548" s="83">
        <f t="shared" si="1"/>
        <v>0.025</v>
      </c>
      <c r="H548" s="9"/>
      <c r="I548" s="9"/>
      <c r="J548" s="9"/>
      <c r="K548" s="9"/>
      <c r="L548" s="84"/>
      <c r="M548" s="84"/>
      <c r="N548" s="84"/>
      <c r="O548" s="84"/>
      <c r="P548" s="84"/>
      <c r="Q548" s="84"/>
      <c r="R548" s="84"/>
      <c r="S548" s="84"/>
      <c r="T548" s="84"/>
      <c r="U548" s="9"/>
      <c r="V548" s="9"/>
      <c r="W548" s="9"/>
      <c r="X548" s="9"/>
      <c r="Y548" s="9"/>
      <c r="Z548" s="9"/>
      <c r="AA548" s="9"/>
      <c r="AB548" s="9"/>
      <c r="AC548" s="28">
        <v>1.60003384E8</v>
      </c>
      <c r="AD548" s="9" t="s">
        <v>1757</v>
      </c>
      <c r="AE548" s="49">
        <v>39725.0</v>
      </c>
      <c r="AF548" s="79">
        <f t="shared" si="2"/>
        <v>15</v>
      </c>
      <c r="AG548" s="79"/>
      <c r="AH548" s="79"/>
      <c r="AI548" s="28">
        <v>6.66188336E8</v>
      </c>
      <c r="AJ548" s="9" t="s">
        <v>1595</v>
      </c>
      <c r="AK548" s="59">
        <v>150157.0</v>
      </c>
    </row>
    <row r="549">
      <c r="A549" s="28">
        <v>2.69001274E8</v>
      </c>
      <c r="B549" s="9" t="s">
        <v>940</v>
      </c>
      <c r="C549" s="33">
        <v>4.0</v>
      </c>
      <c r="D549" s="14">
        <v>43474.0</v>
      </c>
      <c r="E549" s="82" t="s">
        <v>31</v>
      </c>
      <c r="F549" s="33">
        <v>3.0</v>
      </c>
      <c r="G549" s="83">
        <f t="shared" si="1"/>
        <v>0.02</v>
      </c>
      <c r="H549" s="9"/>
      <c r="I549" s="9"/>
      <c r="J549" s="9"/>
      <c r="K549" s="9"/>
      <c r="L549" s="84"/>
      <c r="M549" s="84"/>
      <c r="N549" s="84"/>
      <c r="O549" s="84"/>
      <c r="P549" s="84"/>
      <c r="Q549" s="84"/>
      <c r="R549" s="84"/>
      <c r="S549" s="84"/>
      <c r="T549" s="84"/>
      <c r="U549" s="9"/>
      <c r="V549" s="9"/>
      <c r="W549" s="9"/>
      <c r="X549" s="9"/>
      <c r="Y549" s="9"/>
      <c r="Z549" s="9"/>
      <c r="AA549" s="9"/>
      <c r="AB549" s="9"/>
      <c r="AC549" s="28">
        <v>3.7965E8</v>
      </c>
      <c r="AD549" s="9" t="s">
        <v>1481</v>
      </c>
      <c r="AE549" s="49">
        <v>38838.0</v>
      </c>
      <c r="AF549" s="79">
        <f t="shared" si="2"/>
        <v>17</v>
      </c>
      <c r="AG549" s="79"/>
      <c r="AH549" s="79"/>
      <c r="AI549" s="28">
        <v>6.6619506E8</v>
      </c>
      <c r="AJ549" s="9" t="s">
        <v>1588</v>
      </c>
      <c r="AK549" s="59">
        <v>122620.0</v>
      </c>
    </row>
    <row r="550">
      <c r="A550" s="28">
        <v>2.65005557E8</v>
      </c>
      <c r="B550" s="9" t="s">
        <v>355</v>
      </c>
      <c r="C550" s="33">
        <v>5.0</v>
      </c>
      <c r="D550" s="14">
        <v>97420.0</v>
      </c>
      <c r="E550" s="82" t="s">
        <v>12</v>
      </c>
      <c r="F550" s="33">
        <v>3.0</v>
      </c>
      <c r="G550" s="83">
        <f t="shared" si="1"/>
        <v>0.05</v>
      </c>
      <c r="H550" s="9"/>
      <c r="I550" s="9"/>
      <c r="J550" s="9"/>
      <c r="K550" s="9"/>
      <c r="L550" s="84"/>
      <c r="M550" s="84"/>
      <c r="N550" s="84"/>
      <c r="O550" s="84"/>
      <c r="P550" s="84"/>
      <c r="Q550" s="84"/>
      <c r="R550" s="84"/>
      <c r="S550" s="84"/>
      <c r="T550" s="84"/>
      <c r="U550" s="9"/>
      <c r="V550" s="9"/>
      <c r="W550" s="9"/>
      <c r="X550" s="9"/>
      <c r="Y550" s="9"/>
      <c r="Z550" s="9"/>
      <c r="AA550" s="9"/>
      <c r="AB550" s="9"/>
      <c r="AC550" s="28">
        <v>2.47008883E8</v>
      </c>
      <c r="AD550" s="9" t="s">
        <v>1758</v>
      </c>
      <c r="AE550" s="49">
        <v>38261.0</v>
      </c>
      <c r="AF550" s="79">
        <f t="shared" si="2"/>
        <v>19</v>
      </c>
      <c r="AG550" s="79"/>
      <c r="AH550" s="79"/>
      <c r="AI550" s="28">
        <v>6.66195135E8</v>
      </c>
      <c r="AJ550" s="9" t="s">
        <v>1648</v>
      </c>
      <c r="AK550" s="59">
        <v>37721.0</v>
      </c>
    </row>
    <row r="551">
      <c r="A551" s="28">
        <v>3.1814E8</v>
      </c>
      <c r="B551" s="9" t="s">
        <v>1179</v>
      </c>
      <c r="C551" s="33">
        <v>1.0</v>
      </c>
      <c r="D551" s="14">
        <v>105708.0</v>
      </c>
      <c r="E551" s="82" t="s">
        <v>20</v>
      </c>
      <c r="F551" s="33">
        <v>3.0</v>
      </c>
      <c r="G551" s="83">
        <f t="shared" si="1"/>
        <v>0.055</v>
      </c>
      <c r="H551" s="9"/>
      <c r="I551" s="9"/>
      <c r="J551" s="9"/>
      <c r="K551" s="9"/>
      <c r="L551" s="84"/>
      <c r="M551" s="84"/>
      <c r="N551" s="84"/>
      <c r="O551" s="84"/>
      <c r="P551" s="84"/>
      <c r="Q551" s="84"/>
      <c r="R551" s="84"/>
      <c r="S551" s="84"/>
      <c r="T551" s="84"/>
      <c r="U551" s="9"/>
      <c r="V551" s="9"/>
      <c r="W551" s="9"/>
      <c r="X551" s="9"/>
      <c r="Y551" s="9"/>
      <c r="Z551" s="9"/>
      <c r="AA551" s="9"/>
      <c r="AB551" s="9"/>
      <c r="AC551" s="28">
        <v>2.108E8</v>
      </c>
      <c r="AD551" s="9" t="s">
        <v>1210</v>
      </c>
      <c r="AE551" s="49">
        <v>43596.0</v>
      </c>
      <c r="AF551" s="79">
        <f t="shared" si="2"/>
        <v>4</v>
      </c>
      <c r="AG551" s="79"/>
      <c r="AH551" s="79"/>
      <c r="AI551" s="28">
        <v>6.66202015E8</v>
      </c>
      <c r="AJ551" s="9" t="s">
        <v>1601</v>
      </c>
      <c r="AK551" s="59">
        <v>144847.0</v>
      </c>
    </row>
    <row r="552">
      <c r="A552" s="28">
        <v>6.66638855E8</v>
      </c>
      <c r="B552" s="9" t="s">
        <v>185</v>
      </c>
      <c r="C552" s="33">
        <v>1.0</v>
      </c>
      <c r="D552" s="14">
        <v>55792.0</v>
      </c>
      <c r="E552" s="82" t="s">
        <v>12</v>
      </c>
      <c r="F552" s="33">
        <v>7.0</v>
      </c>
      <c r="G552" s="83">
        <f t="shared" si="1"/>
        <v>0.03</v>
      </c>
      <c r="H552" s="9"/>
      <c r="I552" s="9"/>
      <c r="J552" s="9"/>
      <c r="K552" s="9"/>
      <c r="L552" s="84"/>
      <c r="M552" s="84"/>
      <c r="N552" s="84"/>
      <c r="O552" s="84"/>
      <c r="P552" s="84"/>
      <c r="Q552" s="84"/>
      <c r="R552" s="84"/>
      <c r="S552" s="84"/>
      <c r="T552" s="84"/>
      <c r="U552" s="9"/>
      <c r="V552" s="9"/>
      <c r="W552" s="9"/>
      <c r="X552" s="9"/>
      <c r="Y552" s="9"/>
      <c r="Z552" s="9"/>
      <c r="AA552" s="9"/>
      <c r="AB552" s="9"/>
      <c r="AC552" s="28">
        <v>3.8222E8</v>
      </c>
      <c r="AD552" s="9" t="s">
        <v>1759</v>
      </c>
      <c r="AE552" s="49">
        <v>40438.0</v>
      </c>
      <c r="AF552" s="79">
        <f t="shared" si="2"/>
        <v>13</v>
      </c>
      <c r="AG552" s="79"/>
      <c r="AH552" s="79"/>
      <c r="AI552" s="28">
        <v>6.66211664E8</v>
      </c>
      <c r="AJ552" s="9" t="s">
        <v>1603</v>
      </c>
      <c r="AK552" s="59">
        <v>111797.0</v>
      </c>
    </row>
    <row r="553">
      <c r="A553" s="28">
        <v>4.53005962E8</v>
      </c>
      <c r="B553" s="9" t="s">
        <v>269</v>
      </c>
      <c r="C553" s="33">
        <v>2.0</v>
      </c>
      <c r="D553" s="14">
        <v>115076.0</v>
      </c>
      <c r="E553" s="82" t="s">
        <v>35</v>
      </c>
      <c r="F553" s="33">
        <v>0.0</v>
      </c>
      <c r="G553" s="83">
        <f t="shared" si="1"/>
        <v>0.06</v>
      </c>
      <c r="H553" s="9"/>
      <c r="I553" s="9"/>
      <c r="J553" s="9"/>
      <c r="K553" s="9"/>
      <c r="L553" s="84"/>
      <c r="M553" s="84"/>
      <c r="N553" s="84"/>
      <c r="O553" s="84"/>
      <c r="P553" s="84"/>
      <c r="Q553" s="84"/>
      <c r="R553" s="84"/>
      <c r="S553" s="84"/>
      <c r="T553" s="84"/>
      <c r="U553" s="9"/>
      <c r="V553" s="9"/>
      <c r="W553" s="9"/>
      <c r="X553" s="9"/>
      <c r="Y553" s="9"/>
      <c r="Z553" s="9"/>
      <c r="AA553" s="9"/>
      <c r="AB553" s="9"/>
      <c r="AC553" s="28">
        <v>9.62007287E8</v>
      </c>
      <c r="AD553" s="9" t="s">
        <v>1760</v>
      </c>
      <c r="AE553" s="49">
        <v>41359.0</v>
      </c>
      <c r="AF553" s="79">
        <f t="shared" si="2"/>
        <v>10</v>
      </c>
      <c r="AG553" s="79"/>
      <c r="AH553" s="79"/>
      <c r="AI553" s="28">
        <v>6.6622608E8</v>
      </c>
      <c r="AJ553" s="9" t="s">
        <v>1601</v>
      </c>
      <c r="AK553" s="59">
        <v>99558.0</v>
      </c>
    </row>
    <row r="554">
      <c r="A554" s="28">
        <v>8.65007844E8</v>
      </c>
      <c r="B554" s="9" t="s">
        <v>1012</v>
      </c>
      <c r="C554" s="33">
        <v>2.0</v>
      </c>
      <c r="D554" s="14">
        <v>83609.0</v>
      </c>
      <c r="E554" s="82" t="s">
        <v>27</v>
      </c>
      <c r="F554" s="33">
        <v>5.0</v>
      </c>
      <c r="G554" s="83">
        <f t="shared" si="1"/>
        <v>0.04</v>
      </c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28">
        <v>1.48003955E8</v>
      </c>
      <c r="AD554" s="9" t="s">
        <v>1187</v>
      </c>
      <c r="AE554" s="49">
        <v>38986.0</v>
      </c>
      <c r="AF554" s="79">
        <f t="shared" si="2"/>
        <v>17</v>
      </c>
      <c r="AG554" s="79"/>
      <c r="AH554" s="79"/>
      <c r="AI554" s="28">
        <v>6.66235538E8</v>
      </c>
      <c r="AJ554" s="9" t="s">
        <v>1603</v>
      </c>
      <c r="AK554" s="59">
        <v>132107.0</v>
      </c>
    </row>
    <row r="555">
      <c r="A555" s="28">
        <v>5.0443E8</v>
      </c>
      <c r="B555" s="9" t="s">
        <v>344</v>
      </c>
      <c r="C555" s="33">
        <v>5.0</v>
      </c>
      <c r="D555" s="14">
        <v>46313.0</v>
      </c>
      <c r="E555" s="82" t="s">
        <v>20</v>
      </c>
      <c r="F555" s="33">
        <v>6.0</v>
      </c>
      <c r="G555" s="83">
        <f t="shared" si="1"/>
        <v>0.025</v>
      </c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28">
        <v>7.3114E8</v>
      </c>
      <c r="AD555" s="9" t="s">
        <v>1086</v>
      </c>
      <c r="AE555" s="49">
        <v>40039.0</v>
      </c>
      <c r="AF555" s="79">
        <f t="shared" si="2"/>
        <v>14</v>
      </c>
      <c r="AG555" s="79"/>
      <c r="AH555" s="79"/>
      <c r="AI555" s="28">
        <v>6.66236256E8</v>
      </c>
      <c r="AJ555" s="9" t="s">
        <v>1588</v>
      </c>
      <c r="AK555" s="59">
        <v>123421.0</v>
      </c>
    </row>
    <row r="556">
      <c r="A556" s="28">
        <v>7.7728E8</v>
      </c>
      <c r="B556" s="9" t="s">
        <v>1341</v>
      </c>
      <c r="C556" s="33">
        <v>4.0</v>
      </c>
      <c r="D556" s="14">
        <v>108854.0</v>
      </c>
      <c r="E556" s="82" t="s">
        <v>27</v>
      </c>
      <c r="F556" s="33">
        <v>5.0</v>
      </c>
      <c r="G556" s="83">
        <f t="shared" si="1"/>
        <v>0.055</v>
      </c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28">
        <v>7.972E8</v>
      </c>
      <c r="AD556" s="9" t="s">
        <v>1011</v>
      </c>
      <c r="AE556" s="49">
        <v>37796.0</v>
      </c>
      <c r="AF556" s="79">
        <f t="shared" si="2"/>
        <v>20</v>
      </c>
      <c r="AG556" s="79"/>
      <c r="AH556" s="79"/>
      <c r="AI556" s="28">
        <v>6.66237023E8</v>
      </c>
      <c r="AJ556" s="9" t="s">
        <v>1588</v>
      </c>
      <c r="AK556" s="59">
        <v>68117.0</v>
      </c>
    </row>
    <row r="557">
      <c r="A557" s="28">
        <v>2.68009799E8</v>
      </c>
      <c r="B557" s="9" t="s">
        <v>1122</v>
      </c>
      <c r="C557" s="33">
        <v>4.0</v>
      </c>
      <c r="D557" s="14">
        <v>94318.0</v>
      </c>
      <c r="E557" s="82" t="s">
        <v>20</v>
      </c>
      <c r="F557" s="33">
        <v>7.0</v>
      </c>
      <c r="G557" s="83">
        <f t="shared" si="1"/>
        <v>0.045</v>
      </c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28">
        <v>2.7900552E8</v>
      </c>
      <c r="AD557" s="9" t="s">
        <v>943</v>
      </c>
      <c r="AE557" s="49">
        <v>37255.0</v>
      </c>
      <c r="AF557" s="79">
        <f t="shared" si="2"/>
        <v>22</v>
      </c>
      <c r="AG557" s="79"/>
      <c r="AH557" s="79"/>
      <c r="AI557" s="28">
        <v>6.6623821E8</v>
      </c>
      <c r="AJ557" s="9" t="s">
        <v>1601</v>
      </c>
      <c r="AK557" s="59">
        <v>104536.0</v>
      </c>
    </row>
    <row r="558">
      <c r="A558" s="28">
        <v>1.32001469E8</v>
      </c>
      <c r="B558" s="9" t="s">
        <v>383</v>
      </c>
      <c r="C558" s="33">
        <v>4.0</v>
      </c>
      <c r="D558" s="14">
        <v>78034.0</v>
      </c>
      <c r="E558" s="82" t="s">
        <v>31</v>
      </c>
      <c r="F558" s="33">
        <v>5.0</v>
      </c>
      <c r="G558" s="83">
        <f t="shared" si="1"/>
        <v>0.04</v>
      </c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28">
        <v>6.6623821E8</v>
      </c>
      <c r="AD558" s="9" t="s">
        <v>1761</v>
      </c>
      <c r="AE558" s="49">
        <v>43578.0</v>
      </c>
      <c r="AF558" s="79">
        <f t="shared" si="2"/>
        <v>4</v>
      </c>
      <c r="AG558" s="79"/>
      <c r="AH558" s="79"/>
      <c r="AI558" s="28">
        <v>6.66243644E8</v>
      </c>
      <c r="AJ558" s="9" t="s">
        <v>1603</v>
      </c>
      <c r="AK558" s="59">
        <v>92688.0</v>
      </c>
    </row>
    <row r="559">
      <c r="A559" s="28">
        <v>2.0854E8</v>
      </c>
      <c r="B559" s="9" t="s">
        <v>242</v>
      </c>
      <c r="C559" s="33">
        <v>4.0</v>
      </c>
      <c r="D559" s="14">
        <v>121631.0</v>
      </c>
      <c r="E559" s="82" t="s">
        <v>27</v>
      </c>
      <c r="F559" s="33">
        <v>5.0</v>
      </c>
      <c r="G559" s="83">
        <f t="shared" si="1"/>
        <v>0.06</v>
      </c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28">
        <v>5.55008845E8</v>
      </c>
      <c r="AD559" s="9" t="s">
        <v>1246</v>
      </c>
      <c r="AE559" s="49">
        <v>39119.0</v>
      </c>
      <c r="AF559" s="79">
        <f t="shared" si="2"/>
        <v>16</v>
      </c>
      <c r="AG559" s="79"/>
      <c r="AH559" s="79"/>
      <c r="AI559" s="28">
        <v>6.66254879E8</v>
      </c>
      <c r="AJ559" s="9" t="s">
        <v>1584</v>
      </c>
      <c r="AK559" s="59">
        <v>87542.0</v>
      </c>
    </row>
    <row r="560">
      <c r="A560" s="28">
        <v>2.8382E8</v>
      </c>
      <c r="B560" s="9" t="s">
        <v>1342</v>
      </c>
      <c r="C560" s="33">
        <v>2.0</v>
      </c>
      <c r="D560" s="14">
        <v>53834.0</v>
      </c>
      <c r="E560" s="82" t="s">
        <v>16</v>
      </c>
      <c r="F560" s="33">
        <v>0.0</v>
      </c>
      <c r="G560" s="83">
        <f t="shared" si="1"/>
        <v>0.025</v>
      </c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28">
        <v>3.7316E8</v>
      </c>
      <c r="AD560" s="9" t="s">
        <v>955</v>
      </c>
      <c r="AE560" s="49">
        <v>37093.0</v>
      </c>
      <c r="AF560" s="79">
        <f t="shared" si="2"/>
        <v>22</v>
      </c>
      <c r="AG560" s="79"/>
      <c r="AH560" s="79"/>
      <c r="AI560" s="28">
        <v>6.66256491E8</v>
      </c>
      <c r="AJ560" s="9" t="s">
        <v>1600</v>
      </c>
      <c r="AK560" s="59">
        <v>106412.0</v>
      </c>
    </row>
    <row r="561">
      <c r="A561" s="28">
        <v>6.59002772E8</v>
      </c>
      <c r="B561" s="9" t="s">
        <v>1008</v>
      </c>
      <c r="C561" s="33">
        <v>2.0</v>
      </c>
      <c r="D561" s="14">
        <v>119223.0</v>
      </c>
      <c r="E561" s="82" t="s">
        <v>31</v>
      </c>
      <c r="F561" s="33">
        <v>3.0</v>
      </c>
      <c r="G561" s="83">
        <f t="shared" si="1"/>
        <v>0.06</v>
      </c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28">
        <v>7.15007454E8</v>
      </c>
      <c r="AD561" s="9" t="s">
        <v>1071</v>
      </c>
      <c r="AE561" s="49">
        <v>39038.0</v>
      </c>
      <c r="AF561" s="79">
        <f t="shared" si="2"/>
        <v>17</v>
      </c>
      <c r="AG561" s="79"/>
      <c r="AH561" s="79"/>
      <c r="AI561" s="28">
        <v>6.66259583E8</v>
      </c>
      <c r="AJ561" s="9" t="s">
        <v>1595</v>
      </c>
      <c r="AK561" s="59">
        <v>132781.0</v>
      </c>
    </row>
    <row r="562">
      <c r="A562" s="28">
        <v>8.96002369E8</v>
      </c>
      <c r="B562" s="9" t="s">
        <v>1178</v>
      </c>
      <c r="C562" s="33">
        <v>4.0</v>
      </c>
      <c r="D562" s="14">
        <v>86756.0</v>
      </c>
      <c r="E562" s="82" t="s">
        <v>12</v>
      </c>
      <c r="F562" s="33">
        <v>7.0</v>
      </c>
      <c r="G562" s="83">
        <f t="shared" si="1"/>
        <v>0.045</v>
      </c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28">
        <v>3.8079E8</v>
      </c>
      <c r="AD562" s="9" t="s">
        <v>305</v>
      </c>
      <c r="AE562" s="49">
        <v>40882.0</v>
      </c>
      <c r="AF562" s="79">
        <f t="shared" si="2"/>
        <v>12</v>
      </c>
      <c r="AG562" s="79"/>
      <c r="AH562" s="79"/>
      <c r="AI562" s="28">
        <v>6.66262646E8</v>
      </c>
      <c r="AJ562" s="9" t="s">
        <v>1595</v>
      </c>
      <c r="AK562" s="59">
        <v>93711.0</v>
      </c>
    </row>
    <row r="563">
      <c r="A563" s="28">
        <v>7.88001544E8</v>
      </c>
      <c r="B563" s="9" t="s">
        <v>974</v>
      </c>
      <c r="C563" s="33">
        <v>4.0</v>
      </c>
      <c r="D563" s="14">
        <v>74412.0</v>
      </c>
      <c r="E563" s="82" t="s">
        <v>31</v>
      </c>
      <c r="F563" s="33">
        <v>3.0</v>
      </c>
      <c r="G563" s="83">
        <f t="shared" si="1"/>
        <v>0.035</v>
      </c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28">
        <v>6.38009614E8</v>
      </c>
      <c r="AD563" s="9" t="s">
        <v>1196</v>
      </c>
      <c r="AE563" s="49">
        <v>37082.0</v>
      </c>
      <c r="AF563" s="79">
        <f t="shared" si="2"/>
        <v>22</v>
      </c>
      <c r="AG563" s="79"/>
      <c r="AH563" s="79"/>
      <c r="AI563" s="28">
        <v>6.6627134E8</v>
      </c>
      <c r="AJ563" s="9" t="s">
        <v>1586</v>
      </c>
      <c r="AK563" s="59">
        <v>39749.0</v>
      </c>
    </row>
    <row r="564">
      <c r="A564" s="28">
        <v>2.313E8</v>
      </c>
      <c r="B564" s="9" t="s">
        <v>379</v>
      </c>
      <c r="C564" s="33">
        <v>1.0</v>
      </c>
      <c r="D564" s="14">
        <v>79867.0</v>
      </c>
      <c r="E564" s="82" t="s">
        <v>31</v>
      </c>
      <c r="F564" s="33">
        <v>7.0</v>
      </c>
      <c r="G564" s="83">
        <f t="shared" si="1"/>
        <v>0.04</v>
      </c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28">
        <v>2.50005128E8</v>
      </c>
      <c r="AD564" s="9" t="s">
        <v>306</v>
      </c>
      <c r="AE564" s="49">
        <v>39676.0</v>
      </c>
      <c r="AF564" s="79">
        <f t="shared" si="2"/>
        <v>15</v>
      </c>
      <c r="AG564" s="79"/>
      <c r="AH564" s="79"/>
      <c r="AI564" s="28">
        <v>6.66273059E8</v>
      </c>
      <c r="AJ564" s="9" t="s">
        <v>1584</v>
      </c>
      <c r="AK564" s="59">
        <v>79058.0</v>
      </c>
    </row>
    <row r="565">
      <c r="A565" s="28">
        <v>1.515E8</v>
      </c>
      <c r="B565" s="9" t="s">
        <v>210</v>
      </c>
      <c r="C565" s="33">
        <v>5.0</v>
      </c>
      <c r="D565" s="14">
        <v>84524.0</v>
      </c>
      <c r="E565" s="82" t="s">
        <v>31</v>
      </c>
      <c r="F565" s="33">
        <v>6.0</v>
      </c>
      <c r="G565" s="83">
        <f t="shared" si="1"/>
        <v>0.04</v>
      </c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28">
        <v>7.88001506E8</v>
      </c>
      <c r="AD565" s="9" t="s">
        <v>307</v>
      </c>
      <c r="AE565" s="49">
        <v>40202.0</v>
      </c>
      <c r="AF565" s="79">
        <f t="shared" si="2"/>
        <v>13</v>
      </c>
      <c r="AG565" s="79"/>
      <c r="AH565" s="79"/>
      <c r="AI565" s="28">
        <v>6.66275897E8</v>
      </c>
      <c r="AJ565" s="9" t="s">
        <v>1585</v>
      </c>
      <c r="AK565" s="59">
        <v>58387.0</v>
      </c>
    </row>
    <row r="566">
      <c r="A566" s="28">
        <v>4.68008483E8</v>
      </c>
      <c r="B566" s="9" t="s">
        <v>1041</v>
      </c>
      <c r="C566" s="33">
        <v>2.0</v>
      </c>
      <c r="D566" s="14">
        <v>107090.0</v>
      </c>
      <c r="E566" s="82" t="s">
        <v>35</v>
      </c>
      <c r="F566" s="33">
        <v>3.0</v>
      </c>
      <c r="G566" s="83">
        <f t="shared" si="1"/>
        <v>0.055</v>
      </c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28">
        <v>9.95007955E8</v>
      </c>
      <c r="AD566" s="9" t="s">
        <v>1504</v>
      </c>
      <c r="AE566" s="49">
        <v>36940.0</v>
      </c>
      <c r="AF566" s="79">
        <f t="shared" si="2"/>
        <v>22</v>
      </c>
      <c r="AG566" s="79"/>
      <c r="AH566" s="79"/>
      <c r="AI566" s="28">
        <v>6.66281174E8</v>
      </c>
      <c r="AJ566" s="9" t="s">
        <v>1607</v>
      </c>
      <c r="AK566" s="59">
        <v>95464.0</v>
      </c>
    </row>
    <row r="567">
      <c r="A567" s="28">
        <v>2.7077E8</v>
      </c>
      <c r="B567" s="9" t="s">
        <v>1346</v>
      </c>
      <c r="C567" s="33">
        <v>1.0</v>
      </c>
      <c r="D567" s="14">
        <v>61979.0</v>
      </c>
      <c r="E567" s="82" t="s">
        <v>35</v>
      </c>
      <c r="F567" s="33">
        <v>7.0</v>
      </c>
      <c r="G567" s="83">
        <f t="shared" si="1"/>
        <v>0.03</v>
      </c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28">
        <v>2.0589E8</v>
      </c>
      <c r="AD567" s="9" t="s">
        <v>308</v>
      </c>
      <c r="AE567" s="49">
        <v>41659.0</v>
      </c>
      <c r="AF567" s="79">
        <f t="shared" si="2"/>
        <v>9</v>
      </c>
      <c r="AG567" s="79"/>
      <c r="AH567" s="79"/>
      <c r="AI567" s="28">
        <v>6.66295167E8</v>
      </c>
      <c r="AJ567" s="9" t="s">
        <v>1603</v>
      </c>
      <c r="AK567" s="59">
        <v>103648.0</v>
      </c>
    </row>
    <row r="568">
      <c r="A568" s="28">
        <v>7.4077E8</v>
      </c>
      <c r="B568" s="9" t="s">
        <v>1255</v>
      </c>
      <c r="C568" s="33">
        <v>1.0</v>
      </c>
      <c r="D568" s="14">
        <v>110448.0</v>
      </c>
      <c r="E568" s="82" t="s">
        <v>27</v>
      </c>
      <c r="F568" s="33">
        <v>3.0</v>
      </c>
      <c r="G568" s="83">
        <f t="shared" si="1"/>
        <v>0.055</v>
      </c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28">
        <v>6.38008002E8</v>
      </c>
      <c r="AD568" s="9" t="s">
        <v>309</v>
      </c>
      <c r="AE568" s="49">
        <v>43053.0</v>
      </c>
      <c r="AF568" s="79">
        <f t="shared" si="2"/>
        <v>6</v>
      </c>
      <c r="AG568" s="79"/>
      <c r="AH568" s="79"/>
      <c r="AI568" s="28">
        <v>6.66298282E8</v>
      </c>
      <c r="AJ568" s="9" t="s">
        <v>1622</v>
      </c>
      <c r="AK568" s="59">
        <v>78940.0</v>
      </c>
    </row>
    <row r="569">
      <c r="A569" s="28">
        <v>3.79003424E8</v>
      </c>
      <c r="B569" s="9" t="s">
        <v>1062</v>
      </c>
      <c r="C569" s="33">
        <v>4.0</v>
      </c>
      <c r="D569" s="14">
        <v>101758.0</v>
      </c>
      <c r="E569" s="82" t="s">
        <v>27</v>
      </c>
      <c r="F569" s="33">
        <v>7.0</v>
      </c>
      <c r="G569" s="83">
        <f t="shared" si="1"/>
        <v>0.05</v>
      </c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28">
        <v>5.05002396E8</v>
      </c>
      <c r="AD569" s="9" t="s">
        <v>1762</v>
      </c>
      <c r="AE569" s="49">
        <v>37290.0</v>
      </c>
      <c r="AF569" s="79">
        <f t="shared" si="2"/>
        <v>21</v>
      </c>
      <c r="AG569" s="79"/>
      <c r="AH569" s="79"/>
      <c r="AI569" s="28">
        <v>6.66304889E8</v>
      </c>
      <c r="AJ569" s="9" t="s">
        <v>1584</v>
      </c>
      <c r="AK569" s="59">
        <v>141470.0</v>
      </c>
    </row>
    <row r="570">
      <c r="A570" s="28">
        <v>3.42006006E8</v>
      </c>
      <c r="B570" s="9" t="s">
        <v>1272</v>
      </c>
      <c r="C570" s="33">
        <v>1.0</v>
      </c>
      <c r="D570" s="14">
        <v>98770.0</v>
      </c>
      <c r="E570" s="82" t="s">
        <v>31</v>
      </c>
      <c r="F570" s="33">
        <v>4.0</v>
      </c>
      <c r="G570" s="83">
        <f t="shared" si="1"/>
        <v>0.05</v>
      </c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28">
        <v>6.9535E8</v>
      </c>
      <c r="AD570" s="9" t="s">
        <v>1258</v>
      </c>
      <c r="AE570" s="49">
        <v>42536.0</v>
      </c>
      <c r="AF570" s="79">
        <f t="shared" si="2"/>
        <v>7</v>
      </c>
      <c r="AG570" s="79"/>
      <c r="AH570" s="79"/>
      <c r="AI570" s="28">
        <v>6.66307222E8</v>
      </c>
      <c r="AJ570" s="9" t="s">
        <v>1600</v>
      </c>
      <c r="AK570" s="59">
        <v>52551.0</v>
      </c>
    </row>
    <row r="571">
      <c r="A571" s="28">
        <v>7.76007225E8</v>
      </c>
      <c r="B571" s="9" t="s">
        <v>912</v>
      </c>
      <c r="C571" s="33">
        <v>4.0</v>
      </c>
      <c r="D571" s="14">
        <v>100248.0</v>
      </c>
      <c r="E571" s="82" t="s">
        <v>12</v>
      </c>
      <c r="F571" s="33">
        <v>6.0</v>
      </c>
      <c r="G571" s="83">
        <f t="shared" si="1"/>
        <v>0.05</v>
      </c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28">
        <v>3.09006792E8</v>
      </c>
      <c r="AD571" s="9" t="s">
        <v>984</v>
      </c>
      <c r="AE571" s="49">
        <v>39969.0</v>
      </c>
      <c r="AF571" s="79">
        <f t="shared" si="2"/>
        <v>14</v>
      </c>
      <c r="AG571" s="79"/>
      <c r="AH571" s="79"/>
      <c r="AI571" s="28">
        <v>6.66308884E8</v>
      </c>
      <c r="AJ571" s="9" t="s">
        <v>1655</v>
      </c>
      <c r="AK571" s="59">
        <v>52813.0</v>
      </c>
    </row>
    <row r="572">
      <c r="A572" s="28">
        <v>6.66386517E8</v>
      </c>
      <c r="B572" s="9" t="s">
        <v>180</v>
      </c>
      <c r="C572" s="33">
        <v>4.0</v>
      </c>
      <c r="D572" s="14">
        <v>68370.0</v>
      </c>
      <c r="E572" s="82" t="s">
        <v>16</v>
      </c>
      <c r="F572" s="33">
        <v>4.0</v>
      </c>
      <c r="G572" s="83">
        <f t="shared" si="1"/>
        <v>0.035</v>
      </c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28">
        <v>7.5483E8</v>
      </c>
      <c r="AD572" s="9" t="s">
        <v>310</v>
      </c>
      <c r="AE572" s="49">
        <v>41077.0</v>
      </c>
      <c r="AF572" s="79">
        <f t="shared" si="2"/>
        <v>11</v>
      </c>
      <c r="AG572" s="79"/>
      <c r="AH572" s="79"/>
      <c r="AI572" s="28">
        <v>6.66317784E8</v>
      </c>
      <c r="AJ572" s="9" t="s">
        <v>1595</v>
      </c>
      <c r="AK572" s="59">
        <v>125854.0</v>
      </c>
    </row>
    <row r="573">
      <c r="A573" s="28">
        <v>5.67003065E8</v>
      </c>
      <c r="B573" s="9" t="s">
        <v>288</v>
      </c>
      <c r="C573" s="33">
        <v>4.0</v>
      </c>
      <c r="D573" s="14">
        <v>52504.0</v>
      </c>
      <c r="E573" s="82" t="s">
        <v>12</v>
      </c>
      <c r="F573" s="33">
        <v>1.0</v>
      </c>
      <c r="G573" s="83">
        <f t="shared" si="1"/>
        <v>0.025</v>
      </c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28">
        <v>8.7218E8</v>
      </c>
      <c r="AD573" s="9" t="s">
        <v>1763</v>
      </c>
      <c r="AE573" s="49">
        <v>41909.0</v>
      </c>
      <c r="AF573" s="79">
        <f t="shared" si="2"/>
        <v>9</v>
      </c>
      <c r="AG573" s="79"/>
      <c r="AH573" s="79"/>
      <c r="AI573" s="28">
        <v>6.66317914E8</v>
      </c>
      <c r="AJ573" s="9" t="s">
        <v>1584</v>
      </c>
      <c r="AK573" s="59">
        <v>66958.0</v>
      </c>
    </row>
    <row r="574">
      <c r="A574" s="28">
        <v>6.66146419E8</v>
      </c>
      <c r="B574" s="9" t="s">
        <v>198</v>
      </c>
      <c r="C574" s="33">
        <v>5.0</v>
      </c>
      <c r="D574" s="14">
        <v>47140.0</v>
      </c>
      <c r="E574" s="82" t="s">
        <v>36</v>
      </c>
      <c r="F574" s="33">
        <v>0.0</v>
      </c>
      <c r="G574" s="83">
        <f t="shared" si="1"/>
        <v>0.025</v>
      </c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28">
        <v>3.27007487E8</v>
      </c>
      <c r="AD574" s="9" t="s">
        <v>1378</v>
      </c>
      <c r="AE574" s="49">
        <v>39612.0</v>
      </c>
      <c r="AF574" s="79">
        <f t="shared" si="2"/>
        <v>15</v>
      </c>
      <c r="AG574" s="79"/>
      <c r="AH574" s="79"/>
      <c r="AI574" s="28">
        <v>6.6631945E8</v>
      </c>
      <c r="AJ574" s="9" t="s">
        <v>1600</v>
      </c>
      <c r="AK574" s="59">
        <v>58353.0</v>
      </c>
    </row>
    <row r="575">
      <c r="A575" s="28">
        <v>6.66236256E8</v>
      </c>
      <c r="B575" s="9" t="s">
        <v>281</v>
      </c>
      <c r="C575" s="33">
        <v>3.0</v>
      </c>
      <c r="D575" s="14">
        <v>100874.0</v>
      </c>
      <c r="E575" s="82" t="s">
        <v>36</v>
      </c>
      <c r="F575" s="33">
        <v>5.0</v>
      </c>
      <c r="G575" s="83">
        <f t="shared" si="1"/>
        <v>0.05</v>
      </c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28">
        <v>3.21007544E8</v>
      </c>
      <c r="AD575" s="9" t="s">
        <v>311</v>
      </c>
      <c r="AE575" s="49">
        <v>36920.0</v>
      </c>
      <c r="AF575" s="79">
        <f t="shared" si="2"/>
        <v>22</v>
      </c>
      <c r="AG575" s="79"/>
      <c r="AH575" s="79"/>
      <c r="AI575" s="28">
        <v>6.66326997E8</v>
      </c>
      <c r="AJ575" s="9" t="s">
        <v>1588</v>
      </c>
      <c r="AK575" s="59">
        <v>52779.0</v>
      </c>
    </row>
    <row r="576">
      <c r="A576" s="28">
        <v>9.59004384E8</v>
      </c>
      <c r="B576" s="9" t="s">
        <v>1251</v>
      </c>
      <c r="C576" s="33">
        <v>2.0</v>
      </c>
      <c r="D576" s="14">
        <v>59380.0</v>
      </c>
      <c r="E576" s="82" t="s">
        <v>31</v>
      </c>
      <c r="F576" s="33">
        <v>6.0</v>
      </c>
      <c r="G576" s="83">
        <f t="shared" si="1"/>
        <v>0.03</v>
      </c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28">
        <v>7.2200488E8</v>
      </c>
      <c r="AD576" s="9" t="s">
        <v>1349</v>
      </c>
      <c r="AE576" s="49">
        <v>39684.0</v>
      </c>
      <c r="AF576" s="79">
        <f t="shared" si="2"/>
        <v>15</v>
      </c>
      <c r="AG576" s="79"/>
      <c r="AH576" s="79"/>
      <c r="AI576" s="28">
        <v>6.66328696E8</v>
      </c>
      <c r="AJ576" s="9" t="s">
        <v>1584</v>
      </c>
      <c r="AK576" s="59">
        <v>59678.0</v>
      </c>
    </row>
    <row r="577">
      <c r="A577" s="28">
        <v>7.0232E8</v>
      </c>
      <c r="B577" s="9" t="s">
        <v>1061</v>
      </c>
      <c r="C577" s="33">
        <v>2.0</v>
      </c>
      <c r="D577" s="14">
        <v>59840.0</v>
      </c>
      <c r="E577" s="82" t="s">
        <v>31</v>
      </c>
      <c r="F577" s="33">
        <v>2.0</v>
      </c>
      <c r="G577" s="83">
        <f t="shared" si="1"/>
        <v>0.03</v>
      </c>
      <c r="H577" s="84"/>
      <c r="I577" s="84"/>
      <c r="J577" s="84"/>
      <c r="K577" s="84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84"/>
      <c r="AB577" s="84"/>
      <c r="AC577" s="28">
        <v>7.18009132E8</v>
      </c>
      <c r="AD577" s="9" t="s">
        <v>312</v>
      </c>
      <c r="AE577" s="49">
        <v>36929.0</v>
      </c>
      <c r="AF577" s="79">
        <f t="shared" si="2"/>
        <v>22</v>
      </c>
      <c r="AG577" s="79"/>
      <c r="AH577" s="79"/>
      <c r="AI577" s="28">
        <v>6.66329827E8</v>
      </c>
      <c r="AJ577" s="9" t="s">
        <v>1588</v>
      </c>
      <c r="AK577" s="59">
        <v>146253.0</v>
      </c>
    </row>
    <row r="578">
      <c r="A578" s="28">
        <v>6.75005393E8</v>
      </c>
      <c r="B578" s="9" t="s">
        <v>995</v>
      </c>
      <c r="C578" s="33">
        <v>3.0</v>
      </c>
      <c r="D578" s="14">
        <v>73326.0</v>
      </c>
      <c r="E578" s="82" t="s">
        <v>12</v>
      </c>
      <c r="F578" s="33">
        <v>6.0</v>
      </c>
      <c r="G578" s="83">
        <f t="shared" si="1"/>
        <v>0.035</v>
      </c>
      <c r="H578" s="84"/>
      <c r="I578" s="84"/>
      <c r="J578" s="84"/>
      <c r="K578" s="84"/>
      <c r="L578" s="9"/>
      <c r="M578" s="9"/>
      <c r="N578" s="9"/>
      <c r="O578" s="9"/>
      <c r="P578" s="9"/>
      <c r="Q578" s="9"/>
      <c r="R578" s="9"/>
      <c r="S578" s="9"/>
      <c r="T578" s="9"/>
      <c r="U578" s="84"/>
      <c r="V578" s="84"/>
      <c r="W578" s="84"/>
      <c r="X578" s="84"/>
      <c r="Y578" s="84"/>
      <c r="Z578" s="84"/>
      <c r="AA578" s="84"/>
      <c r="AB578" s="84"/>
      <c r="AC578" s="28">
        <v>2.4300884E8</v>
      </c>
      <c r="AD578" s="9" t="s">
        <v>1532</v>
      </c>
      <c r="AE578" s="49">
        <v>41128.0</v>
      </c>
      <c r="AF578" s="79">
        <f t="shared" si="2"/>
        <v>11</v>
      </c>
      <c r="AG578" s="79"/>
      <c r="AH578" s="79"/>
      <c r="AI578" s="28">
        <v>6.66339975E8</v>
      </c>
      <c r="AJ578" s="9" t="s">
        <v>1603</v>
      </c>
      <c r="AK578" s="59">
        <v>62564.0</v>
      </c>
    </row>
    <row r="579">
      <c r="A579" s="28">
        <v>1.67002281E8</v>
      </c>
      <c r="B579" s="9" t="s">
        <v>1315</v>
      </c>
      <c r="C579" s="33">
        <v>2.0</v>
      </c>
      <c r="D579" s="14">
        <v>111686.0</v>
      </c>
      <c r="E579" s="82" t="s">
        <v>27</v>
      </c>
      <c r="F579" s="33">
        <v>0.0</v>
      </c>
      <c r="G579" s="83">
        <f t="shared" si="1"/>
        <v>0.055</v>
      </c>
      <c r="H579" s="84"/>
      <c r="I579" s="84"/>
      <c r="J579" s="84"/>
      <c r="K579" s="84"/>
      <c r="L579" s="9"/>
      <c r="M579" s="9"/>
      <c r="N579" s="9"/>
      <c r="O579" s="9"/>
      <c r="P579" s="9"/>
      <c r="Q579" s="9"/>
      <c r="R579" s="9"/>
      <c r="S579" s="9"/>
      <c r="T579" s="9"/>
      <c r="U579" s="84"/>
      <c r="V579" s="84"/>
      <c r="W579" s="84"/>
      <c r="X579" s="84"/>
      <c r="Y579" s="84"/>
      <c r="Z579" s="84"/>
      <c r="AA579" s="84"/>
      <c r="AB579" s="84"/>
      <c r="AC579" s="28">
        <v>6.76003978E8</v>
      </c>
      <c r="AD579" s="9" t="s">
        <v>1311</v>
      </c>
      <c r="AE579" s="49">
        <v>36777.0</v>
      </c>
      <c r="AF579" s="79">
        <f t="shared" si="2"/>
        <v>23</v>
      </c>
      <c r="AG579" s="79"/>
      <c r="AH579" s="79"/>
      <c r="AI579" s="28">
        <v>6.66344566E8</v>
      </c>
      <c r="AJ579" s="9" t="s">
        <v>1601</v>
      </c>
      <c r="AK579" s="59">
        <v>149126.0</v>
      </c>
    </row>
    <row r="580">
      <c r="A580" s="28">
        <v>3.488E8</v>
      </c>
      <c r="B580" s="9" t="s">
        <v>966</v>
      </c>
      <c r="C580" s="33">
        <v>2.0</v>
      </c>
      <c r="D580" s="14">
        <v>118791.0</v>
      </c>
      <c r="E580" s="82" t="s">
        <v>31</v>
      </c>
      <c r="F580" s="33">
        <v>0.0</v>
      </c>
      <c r="G580" s="83">
        <f t="shared" si="1"/>
        <v>0.06</v>
      </c>
      <c r="H580" s="84"/>
      <c r="I580" s="84"/>
      <c r="J580" s="84"/>
      <c r="K580" s="84"/>
      <c r="L580" s="9"/>
      <c r="M580" s="9"/>
      <c r="N580" s="9"/>
      <c r="O580" s="9"/>
      <c r="P580" s="9"/>
      <c r="Q580" s="9"/>
      <c r="R580" s="9"/>
      <c r="S580" s="9"/>
      <c r="T580" s="9"/>
      <c r="U580" s="84"/>
      <c r="V580" s="84"/>
      <c r="W580" s="84"/>
      <c r="X580" s="84"/>
      <c r="Y580" s="84"/>
      <c r="Z580" s="84"/>
      <c r="AA580" s="84"/>
      <c r="AB580" s="84"/>
      <c r="AC580" s="28">
        <v>4.9500558E8</v>
      </c>
      <c r="AD580" s="9" t="s">
        <v>1195</v>
      </c>
      <c r="AE580" s="49">
        <v>37166.0</v>
      </c>
      <c r="AF580" s="79">
        <f t="shared" si="2"/>
        <v>22</v>
      </c>
      <c r="AG580" s="79"/>
      <c r="AH580" s="79"/>
      <c r="AI580" s="28">
        <v>6.66347937E8</v>
      </c>
      <c r="AJ580" s="9" t="s">
        <v>1585</v>
      </c>
      <c r="AK580" s="59">
        <v>49923.0</v>
      </c>
    </row>
    <row r="581">
      <c r="A581" s="28">
        <v>9.0599E8</v>
      </c>
      <c r="B581" s="9" t="s">
        <v>1382</v>
      </c>
      <c r="C581" s="33">
        <v>5.0</v>
      </c>
      <c r="D581" s="14">
        <v>55164.0</v>
      </c>
      <c r="E581" s="82" t="s">
        <v>31</v>
      </c>
      <c r="F581" s="33">
        <v>3.0</v>
      </c>
      <c r="G581" s="83">
        <f t="shared" si="1"/>
        <v>0.03</v>
      </c>
      <c r="H581" s="84"/>
      <c r="I581" s="84"/>
      <c r="J581" s="84"/>
      <c r="K581" s="84"/>
      <c r="L581" s="9"/>
      <c r="M581" s="9"/>
      <c r="N581" s="9"/>
      <c r="O581" s="9"/>
      <c r="P581" s="9"/>
      <c r="Q581" s="9"/>
      <c r="R581" s="9"/>
      <c r="S581" s="9"/>
      <c r="T581" s="9"/>
      <c r="U581" s="84"/>
      <c r="V581" s="84"/>
      <c r="W581" s="84"/>
      <c r="X581" s="84"/>
      <c r="Y581" s="84"/>
      <c r="Z581" s="84"/>
      <c r="AA581" s="84"/>
      <c r="AB581" s="84"/>
      <c r="AC581" s="28">
        <v>4.10005983E8</v>
      </c>
      <c r="AD581" s="9" t="s">
        <v>1312</v>
      </c>
      <c r="AE581" s="49">
        <v>36390.0</v>
      </c>
      <c r="AF581" s="79">
        <f t="shared" si="2"/>
        <v>24</v>
      </c>
      <c r="AG581" s="79"/>
      <c r="AH581" s="79"/>
      <c r="AI581" s="28">
        <v>6.66352621E8</v>
      </c>
      <c r="AJ581" s="9" t="s">
        <v>1588</v>
      </c>
      <c r="AK581" s="59">
        <v>65179.0</v>
      </c>
    </row>
    <row r="582">
      <c r="A582" s="28">
        <v>5.74009427E8</v>
      </c>
      <c r="B582" s="9" t="s">
        <v>993</v>
      </c>
      <c r="C582" s="33">
        <v>5.0</v>
      </c>
      <c r="D582" s="14">
        <v>51435.0</v>
      </c>
      <c r="E582" s="82" t="s">
        <v>35</v>
      </c>
      <c r="F582" s="33">
        <v>4.0</v>
      </c>
      <c r="G582" s="83">
        <f t="shared" si="1"/>
        <v>0.025</v>
      </c>
      <c r="H582" s="84"/>
      <c r="I582" s="84"/>
      <c r="J582" s="84"/>
      <c r="K582" s="84"/>
      <c r="L582" s="9"/>
      <c r="M582" s="9"/>
      <c r="N582" s="9"/>
      <c r="O582" s="9"/>
      <c r="P582" s="9"/>
      <c r="Q582" s="9"/>
      <c r="R582" s="9"/>
      <c r="S582" s="9"/>
      <c r="T582" s="9"/>
      <c r="U582" s="84"/>
      <c r="V582" s="84"/>
      <c r="W582" s="84"/>
      <c r="X582" s="84"/>
      <c r="Y582" s="84"/>
      <c r="Z582" s="84"/>
      <c r="AA582" s="84"/>
      <c r="AB582" s="84"/>
      <c r="AC582" s="28">
        <v>6.1382E8</v>
      </c>
      <c r="AD582" s="9" t="s">
        <v>1106</v>
      </c>
      <c r="AE582" s="49">
        <v>39706.0</v>
      </c>
      <c r="AF582" s="79">
        <f t="shared" si="2"/>
        <v>15</v>
      </c>
      <c r="AG582" s="79"/>
      <c r="AH582" s="79"/>
      <c r="AI582" s="28">
        <v>6.66357118E8</v>
      </c>
      <c r="AJ582" s="9" t="s">
        <v>1584</v>
      </c>
      <c r="AK582" s="59">
        <v>59927.0</v>
      </c>
    </row>
    <row r="583">
      <c r="A583" s="28">
        <v>2.29007566E8</v>
      </c>
      <c r="B583" s="9" t="s">
        <v>310</v>
      </c>
      <c r="C583" s="33">
        <v>2.0</v>
      </c>
      <c r="D583" s="14">
        <v>97490.0</v>
      </c>
      <c r="E583" s="82" t="s">
        <v>16</v>
      </c>
      <c r="F583" s="33">
        <v>4.0</v>
      </c>
      <c r="G583" s="83">
        <f t="shared" si="1"/>
        <v>0.05</v>
      </c>
      <c r="H583" s="84"/>
      <c r="I583" s="84"/>
      <c r="J583" s="84"/>
      <c r="K583" s="84"/>
      <c r="L583" s="9"/>
      <c r="M583" s="9"/>
      <c r="N583" s="9"/>
      <c r="O583" s="9"/>
      <c r="P583" s="9"/>
      <c r="Q583" s="9"/>
      <c r="R583" s="9"/>
      <c r="S583" s="9"/>
      <c r="T583" s="9"/>
      <c r="U583" s="84"/>
      <c r="V583" s="84"/>
      <c r="W583" s="84"/>
      <c r="X583" s="84"/>
      <c r="Y583" s="84"/>
      <c r="Z583" s="84"/>
      <c r="AA583" s="84"/>
      <c r="AB583" s="84"/>
      <c r="AC583" s="28">
        <v>8.08004324E8</v>
      </c>
      <c r="AD583" s="9" t="s">
        <v>1307</v>
      </c>
      <c r="AE583" s="49">
        <v>38251.0</v>
      </c>
      <c r="AF583" s="79">
        <f t="shared" si="2"/>
        <v>19</v>
      </c>
      <c r="AG583" s="79"/>
      <c r="AH583" s="79"/>
      <c r="AI583" s="28">
        <v>6.66364177E8</v>
      </c>
      <c r="AJ583" s="9" t="s">
        <v>1601</v>
      </c>
      <c r="AK583" s="59">
        <v>50459.0</v>
      </c>
    </row>
    <row r="584">
      <c r="A584" s="28">
        <v>8.12007731E8</v>
      </c>
      <c r="B584" s="9" t="s">
        <v>268</v>
      </c>
      <c r="C584" s="33">
        <v>5.0</v>
      </c>
      <c r="D584" s="14">
        <v>107099.0</v>
      </c>
      <c r="E584" s="82" t="s">
        <v>35</v>
      </c>
      <c r="F584" s="33">
        <v>1.0</v>
      </c>
      <c r="G584" s="83">
        <f t="shared" si="1"/>
        <v>0.055</v>
      </c>
      <c r="H584" s="84"/>
      <c r="I584" s="84"/>
      <c r="J584" s="84"/>
      <c r="K584" s="84"/>
      <c r="L584" s="9"/>
      <c r="M584" s="9"/>
      <c r="N584" s="9"/>
      <c r="O584" s="9"/>
      <c r="P584" s="9"/>
      <c r="Q584" s="9"/>
      <c r="R584" s="9"/>
      <c r="S584" s="9"/>
      <c r="T584" s="9"/>
      <c r="U584" s="84"/>
      <c r="V584" s="84"/>
      <c r="W584" s="84"/>
      <c r="X584" s="84"/>
      <c r="Y584" s="84"/>
      <c r="Z584" s="84"/>
      <c r="AA584" s="84"/>
      <c r="AB584" s="84"/>
      <c r="AC584" s="28">
        <v>8.0052E8</v>
      </c>
      <c r="AD584" s="9" t="s">
        <v>1764</v>
      </c>
      <c r="AE584" s="49">
        <v>37018.0</v>
      </c>
      <c r="AF584" s="79">
        <f t="shared" si="2"/>
        <v>22</v>
      </c>
      <c r="AG584" s="79"/>
      <c r="AH584" s="79"/>
      <c r="AI584" s="28">
        <v>6.66368365E8</v>
      </c>
      <c r="AJ584" s="9" t="s">
        <v>1603</v>
      </c>
      <c r="AK584" s="59">
        <v>55495.0</v>
      </c>
    </row>
    <row r="585">
      <c r="A585" s="28">
        <v>3.15001263E8</v>
      </c>
      <c r="B585" s="9" t="s">
        <v>1160</v>
      </c>
      <c r="C585" s="33">
        <v>4.0</v>
      </c>
      <c r="D585" s="14">
        <v>69464.0</v>
      </c>
      <c r="E585" s="82" t="s">
        <v>35</v>
      </c>
      <c r="F585" s="33">
        <v>1.0</v>
      </c>
      <c r="G585" s="83">
        <f t="shared" si="1"/>
        <v>0.035</v>
      </c>
      <c r="H585" s="84"/>
      <c r="I585" s="84"/>
      <c r="J585" s="84"/>
      <c r="K585" s="84"/>
      <c r="L585" s="9"/>
      <c r="M585" s="9"/>
      <c r="N585" s="9"/>
      <c r="O585" s="9"/>
      <c r="P585" s="9"/>
      <c r="Q585" s="9"/>
      <c r="R585" s="9"/>
      <c r="S585" s="9"/>
      <c r="T585" s="9"/>
      <c r="U585" s="84"/>
      <c r="V585" s="84"/>
      <c r="W585" s="84"/>
      <c r="X585" s="84"/>
      <c r="Y585" s="84"/>
      <c r="Z585" s="84"/>
      <c r="AA585" s="84"/>
      <c r="AB585" s="84"/>
      <c r="AC585" s="28">
        <v>4.0636E8</v>
      </c>
      <c r="AD585" s="9" t="s">
        <v>1084</v>
      </c>
      <c r="AE585" s="49">
        <v>39252.0</v>
      </c>
      <c r="AF585" s="79">
        <f t="shared" si="2"/>
        <v>16</v>
      </c>
      <c r="AG585" s="79"/>
      <c r="AH585" s="79"/>
      <c r="AI585" s="28">
        <v>6.6636903E8</v>
      </c>
      <c r="AJ585" s="9" t="s">
        <v>1607</v>
      </c>
      <c r="AK585" s="59">
        <v>75306.0</v>
      </c>
    </row>
    <row r="586">
      <c r="A586" s="28">
        <v>4.87005627E8</v>
      </c>
      <c r="B586" s="9" t="s">
        <v>914</v>
      </c>
      <c r="C586" s="33">
        <v>1.0</v>
      </c>
      <c r="D586" s="14">
        <v>84796.0</v>
      </c>
      <c r="E586" s="82" t="s">
        <v>16</v>
      </c>
      <c r="F586" s="33">
        <v>0.0</v>
      </c>
      <c r="G586" s="83">
        <f t="shared" si="1"/>
        <v>0.04</v>
      </c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28">
        <v>5.0443E8</v>
      </c>
      <c r="AD586" s="9" t="s">
        <v>313</v>
      </c>
      <c r="AE586" s="49">
        <v>38076.0</v>
      </c>
      <c r="AF586" s="79">
        <f t="shared" si="2"/>
        <v>19</v>
      </c>
      <c r="AG586" s="79"/>
      <c r="AH586" s="79"/>
      <c r="AI586" s="28">
        <v>6.66371376E8</v>
      </c>
      <c r="AJ586" s="9" t="s">
        <v>1607</v>
      </c>
      <c r="AK586" s="59">
        <v>65517.0</v>
      </c>
    </row>
    <row r="587">
      <c r="A587" s="28">
        <v>7.0235E8</v>
      </c>
      <c r="B587" s="9" t="s">
        <v>947</v>
      </c>
      <c r="C587" s="33">
        <v>3.0</v>
      </c>
      <c r="D587" s="14">
        <v>111472.0</v>
      </c>
      <c r="E587" s="82" t="s">
        <v>20</v>
      </c>
      <c r="F587" s="33">
        <v>3.0</v>
      </c>
      <c r="G587" s="83">
        <f t="shared" si="1"/>
        <v>0.055</v>
      </c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28">
        <v>2.659E8</v>
      </c>
      <c r="AD587" s="9" t="s">
        <v>1765</v>
      </c>
      <c r="AE587" s="49">
        <v>39260.0</v>
      </c>
      <c r="AF587" s="79">
        <f t="shared" si="2"/>
        <v>16</v>
      </c>
      <c r="AG587" s="79"/>
      <c r="AH587" s="79"/>
      <c r="AI587" s="28">
        <v>6.66375527E8</v>
      </c>
      <c r="AJ587" s="9" t="s">
        <v>1585</v>
      </c>
      <c r="AK587" s="59">
        <v>134319.0</v>
      </c>
    </row>
    <row r="588">
      <c r="A588" s="28">
        <v>6.6660447E8</v>
      </c>
      <c r="B588" s="9" t="s">
        <v>1107</v>
      </c>
      <c r="C588" s="33">
        <v>3.0</v>
      </c>
      <c r="D588" s="14">
        <v>43558.0</v>
      </c>
      <c r="E588" s="82" t="s">
        <v>12</v>
      </c>
      <c r="F588" s="33">
        <v>3.0</v>
      </c>
      <c r="G588" s="83">
        <f t="shared" si="1"/>
        <v>0.02</v>
      </c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28">
        <v>2.6241E8</v>
      </c>
      <c r="AD588" s="9" t="s">
        <v>314</v>
      </c>
      <c r="AE588" s="49">
        <v>39118.0</v>
      </c>
      <c r="AF588" s="79">
        <f t="shared" si="2"/>
        <v>16</v>
      </c>
      <c r="AG588" s="79"/>
      <c r="AH588" s="79"/>
      <c r="AI588" s="28">
        <v>6.6637837E8</v>
      </c>
      <c r="AJ588" s="9" t="s">
        <v>1600</v>
      </c>
      <c r="AK588" s="59">
        <v>121629.0</v>
      </c>
    </row>
    <row r="589">
      <c r="A589" s="28">
        <v>5.38001779E8</v>
      </c>
      <c r="B589" s="9" t="s">
        <v>199</v>
      </c>
      <c r="C589" s="33">
        <v>4.0</v>
      </c>
      <c r="D589" s="14">
        <v>122616.0</v>
      </c>
      <c r="E589" s="82" t="s">
        <v>27</v>
      </c>
      <c r="F589" s="33">
        <v>1.0</v>
      </c>
      <c r="G589" s="83">
        <f t="shared" si="1"/>
        <v>0.06</v>
      </c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28">
        <v>9.576E8</v>
      </c>
      <c r="AD589" s="9" t="s">
        <v>315</v>
      </c>
      <c r="AE589" s="49">
        <v>43092.0</v>
      </c>
      <c r="AF589" s="79">
        <f t="shared" si="2"/>
        <v>6</v>
      </c>
      <c r="AG589" s="79"/>
      <c r="AH589" s="79"/>
      <c r="AI589" s="28">
        <v>6.66384846E8</v>
      </c>
      <c r="AJ589" s="9" t="s">
        <v>1588</v>
      </c>
      <c r="AK589" s="59">
        <v>99795.0</v>
      </c>
    </row>
    <row r="590">
      <c r="A590" s="28">
        <v>6.66152337E8</v>
      </c>
      <c r="B590" s="9" t="s">
        <v>1018</v>
      </c>
      <c r="C590" s="33">
        <v>5.0</v>
      </c>
      <c r="D590" s="14">
        <v>72880.0</v>
      </c>
      <c r="E590" s="82" t="s">
        <v>36</v>
      </c>
      <c r="F590" s="33">
        <v>4.0</v>
      </c>
      <c r="G590" s="83">
        <f t="shared" si="1"/>
        <v>0.035</v>
      </c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28">
        <v>4.64001775E8</v>
      </c>
      <c r="AD590" s="9" t="s">
        <v>1766</v>
      </c>
      <c r="AE590" s="49">
        <v>37806.0</v>
      </c>
      <c r="AF590" s="79">
        <f t="shared" si="2"/>
        <v>20</v>
      </c>
      <c r="AG590" s="79"/>
      <c r="AH590" s="79"/>
      <c r="AI590" s="28">
        <v>6.66385815E8</v>
      </c>
      <c r="AJ590" s="9" t="s">
        <v>1584</v>
      </c>
      <c r="AK590" s="59">
        <v>56767.0</v>
      </c>
    </row>
    <row r="591">
      <c r="A591" s="28">
        <v>9.4079E8</v>
      </c>
      <c r="B591" s="9" t="s">
        <v>922</v>
      </c>
      <c r="C591" s="33">
        <v>5.0</v>
      </c>
      <c r="D591" s="14">
        <v>44395.0</v>
      </c>
      <c r="E591" s="82" t="s">
        <v>27</v>
      </c>
      <c r="F591" s="33">
        <v>7.0</v>
      </c>
      <c r="G591" s="83">
        <f t="shared" si="1"/>
        <v>0.02</v>
      </c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28">
        <v>7.2195E8</v>
      </c>
      <c r="AD591" s="9" t="s">
        <v>1153</v>
      </c>
      <c r="AE591" s="49">
        <v>39559.0</v>
      </c>
      <c r="AF591" s="79">
        <f t="shared" si="2"/>
        <v>15</v>
      </c>
      <c r="AG591" s="79"/>
      <c r="AH591" s="79"/>
      <c r="AI591" s="28">
        <v>6.66386517E8</v>
      </c>
      <c r="AJ591" s="9" t="s">
        <v>1695</v>
      </c>
      <c r="AK591" s="59">
        <v>60164.0</v>
      </c>
    </row>
    <row r="592">
      <c r="A592" s="28">
        <v>3.738E8</v>
      </c>
      <c r="B592" s="9" t="s">
        <v>1027</v>
      </c>
      <c r="C592" s="33">
        <v>5.0</v>
      </c>
      <c r="D592" s="14">
        <v>46803.0</v>
      </c>
      <c r="E592" s="82" t="s">
        <v>36</v>
      </c>
      <c r="F592" s="33">
        <v>5.0</v>
      </c>
      <c r="G592" s="83">
        <f t="shared" si="1"/>
        <v>0.025</v>
      </c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28">
        <v>4.44006022E8</v>
      </c>
      <c r="AD592" s="9" t="s">
        <v>1180</v>
      </c>
      <c r="AE592" s="49">
        <v>36764.0</v>
      </c>
      <c r="AF592" s="79">
        <f t="shared" si="2"/>
        <v>23</v>
      </c>
      <c r="AG592" s="79"/>
      <c r="AH592" s="79"/>
      <c r="AI592" s="28">
        <v>6.66419911E8</v>
      </c>
      <c r="AJ592" s="9" t="s">
        <v>1597</v>
      </c>
      <c r="AK592" s="59">
        <v>57561.0</v>
      </c>
    </row>
    <row r="593">
      <c r="A593" s="28">
        <v>9.8700567E8</v>
      </c>
      <c r="B593" s="9" t="s">
        <v>1365</v>
      </c>
      <c r="C593" s="33">
        <v>2.0</v>
      </c>
      <c r="D593" s="14">
        <v>110697.0</v>
      </c>
      <c r="E593" s="82" t="s">
        <v>27</v>
      </c>
      <c r="F593" s="33">
        <v>5.0</v>
      </c>
      <c r="G593" s="83">
        <f t="shared" si="1"/>
        <v>0.055</v>
      </c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28">
        <v>2.26008126E8</v>
      </c>
      <c r="AD593" s="9" t="s">
        <v>1767</v>
      </c>
      <c r="AE593" s="49">
        <v>39187.0</v>
      </c>
      <c r="AF593" s="79">
        <f t="shared" si="2"/>
        <v>16</v>
      </c>
      <c r="AG593" s="79"/>
      <c r="AH593" s="79"/>
      <c r="AI593" s="28">
        <v>6.66426362E8</v>
      </c>
      <c r="AJ593" s="9" t="s">
        <v>1600</v>
      </c>
      <c r="AK593" s="59">
        <v>131550.0</v>
      </c>
    </row>
    <row r="594">
      <c r="A594" s="28">
        <v>6.6616702E8</v>
      </c>
      <c r="B594" s="9" t="s">
        <v>372</v>
      </c>
      <c r="C594" s="33">
        <v>5.0</v>
      </c>
      <c r="D594" s="14">
        <v>71466.0</v>
      </c>
      <c r="E594" s="82" t="s">
        <v>35</v>
      </c>
      <c r="F594" s="33">
        <v>2.0</v>
      </c>
      <c r="G594" s="83">
        <f t="shared" si="1"/>
        <v>0.035</v>
      </c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28">
        <v>8.77007207E8</v>
      </c>
      <c r="AD594" s="9" t="s">
        <v>317</v>
      </c>
      <c r="AE594" s="49">
        <v>41639.0</v>
      </c>
      <c r="AF594" s="79">
        <f t="shared" si="2"/>
        <v>10</v>
      </c>
      <c r="AG594" s="79"/>
      <c r="AH594" s="79"/>
      <c r="AI594" s="28">
        <v>6.66433517E8</v>
      </c>
      <c r="AJ594" s="9" t="s">
        <v>1586</v>
      </c>
      <c r="AK594" s="59">
        <v>111067.0</v>
      </c>
    </row>
    <row r="595">
      <c r="A595" s="28">
        <v>2.4561E8</v>
      </c>
      <c r="B595" s="9" t="s">
        <v>1371</v>
      </c>
      <c r="C595" s="33">
        <v>4.0</v>
      </c>
      <c r="D595" s="14">
        <v>51250.0</v>
      </c>
      <c r="E595" s="82" t="s">
        <v>20</v>
      </c>
      <c r="F595" s="33">
        <v>2.0</v>
      </c>
      <c r="G595" s="83">
        <f t="shared" si="1"/>
        <v>0.025</v>
      </c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28">
        <v>6.66441198E8</v>
      </c>
      <c r="AD595" s="9" t="s">
        <v>1182</v>
      </c>
      <c r="AE595" s="49">
        <v>40656.0</v>
      </c>
      <c r="AF595" s="79">
        <f t="shared" si="2"/>
        <v>12</v>
      </c>
      <c r="AG595" s="79"/>
      <c r="AH595" s="79"/>
      <c r="AI595" s="28">
        <v>6.66434384E8</v>
      </c>
      <c r="AJ595" s="9"/>
      <c r="AK595" s="9"/>
    </row>
    <row r="596">
      <c r="A596" s="28">
        <v>8.87007988E8</v>
      </c>
      <c r="B596" s="9" t="s">
        <v>1188</v>
      </c>
      <c r="C596" s="33">
        <v>3.0</v>
      </c>
      <c r="D596" s="14">
        <v>76713.0</v>
      </c>
      <c r="E596" s="82" t="s">
        <v>16</v>
      </c>
      <c r="F596" s="33">
        <v>0.0</v>
      </c>
      <c r="G596" s="83">
        <f t="shared" si="1"/>
        <v>0.04</v>
      </c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28">
        <v>6.66188336E8</v>
      </c>
      <c r="AD596" s="9" t="s">
        <v>969</v>
      </c>
      <c r="AE596" s="49">
        <v>37999.0</v>
      </c>
      <c r="AF596" s="79">
        <f t="shared" si="2"/>
        <v>19</v>
      </c>
      <c r="AG596" s="79"/>
      <c r="AH596" s="79"/>
      <c r="AI596" s="28">
        <v>6.66441198E8</v>
      </c>
      <c r="AJ596" s="9" t="s">
        <v>1592</v>
      </c>
      <c r="AK596" s="59">
        <v>48959.0</v>
      </c>
    </row>
    <row r="597">
      <c r="A597" s="28">
        <v>8.21003656E8</v>
      </c>
      <c r="B597" s="9" t="s">
        <v>1271</v>
      </c>
      <c r="C597" s="33">
        <v>3.0</v>
      </c>
      <c r="D597" s="14">
        <v>70171.0</v>
      </c>
      <c r="E597" s="82" t="s">
        <v>36</v>
      </c>
      <c r="F597" s="33">
        <v>7.0</v>
      </c>
      <c r="G597" s="83">
        <f t="shared" si="1"/>
        <v>0.035</v>
      </c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28">
        <v>6.66544197E8</v>
      </c>
      <c r="AD597" s="9" t="s">
        <v>318</v>
      </c>
      <c r="AE597" s="49">
        <v>39088.0</v>
      </c>
      <c r="AF597" s="79">
        <f t="shared" si="2"/>
        <v>16</v>
      </c>
      <c r="AG597" s="79"/>
      <c r="AH597" s="79"/>
      <c r="AI597" s="28">
        <v>6.66457685E8</v>
      </c>
      <c r="AJ597" s="9" t="s">
        <v>1600</v>
      </c>
      <c r="AK597" s="59">
        <v>80885.0</v>
      </c>
    </row>
    <row r="598">
      <c r="A598" s="28">
        <v>8.37001186E8</v>
      </c>
      <c r="B598" s="9" t="s">
        <v>1172</v>
      </c>
      <c r="C598" s="33">
        <v>3.0</v>
      </c>
      <c r="D598" s="14">
        <v>97105.0</v>
      </c>
      <c r="E598" s="82" t="s">
        <v>36</v>
      </c>
      <c r="F598" s="33">
        <v>3.0</v>
      </c>
      <c r="G598" s="83">
        <f t="shared" si="1"/>
        <v>0.05</v>
      </c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28">
        <v>1.4591E8</v>
      </c>
      <c r="AD598" s="9" t="s">
        <v>1768</v>
      </c>
      <c r="AE598" s="49">
        <v>43746.0</v>
      </c>
      <c r="AF598" s="79">
        <f t="shared" si="2"/>
        <v>4</v>
      </c>
      <c r="AG598" s="79"/>
      <c r="AH598" s="79"/>
      <c r="AI598" s="28">
        <v>6.66469241E8</v>
      </c>
      <c r="AJ598" s="9" t="s">
        <v>1592</v>
      </c>
      <c r="AK598" s="59">
        <v>109117.0</v>
      </c>
    </row>
    <row r="599">
      <c r="A599" s="28">
        <v>7.79005158E8</v>
      </c>
      <c r="B599" s="9" t="s">
        <v>962</v>
      </c>
      <c r="C599" s="33">
        <v>5.0</v>
      </c>
      <c r="D599" s="14">
        <v>79550.0</v>
      </c>
      <c r="E599" s="82" t="s">
        <v>16</v>
      </c>
      <c r="F599" s="33">
        <v>2.0</v>
      </c>
      <c r="G599" s="83">
        <f t="shared" si="1"/>
        <v>0.04</v>
      </c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28">
        <v>7.7737E8</v>
      </c>
      <c r="AD599" s="9" t="s">
        <v>319</v>
      </c>
      <c r="AE599" s="49">
        <v>41855.0</v>
      </c>
      <c r="AF599" s="79">
        <f t="shared" si="2"/>
        <v>9</v>
      </c>
      <c r="AG599" s="79"/>
      <c r="AH599" s="79"/>
      <c r="AI599" s="28">
        <v>6.66471484E8</v>
      </c>
      <c r="AJ599" s="9" t="s">
        <v>1600</v>
      </c>
      <c r="AK599" s="59">
        <v>104205.0</v>
      </c>
    </row>
    <row r="600">
      <c r="A600" s="28">
        <v>9.7697E8</v>
      </c>
      <c r="B600" s="9" t="s">
        <v>1372</v>
      </c>
      <c r="C600" s="33">
        <v>3.0</v>
      </c>
      <c r="D600" s="14">
        <v>85241.0</v>
      </c>
      <c r="E600" s="82" t="s">
        <v>20</v>
      </c>
      <c r="F600" s="33">
        <v>7.0</v>
      </c>
      <c r="G600" s="83">
        <f t="shared" si="1"/>
        <v>0.045</v>
      </c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28">
        <v>1.7913E8</v>
      </c>
      <c r="AD600" s="9" t="s">
        <v>1432</v>
      </c>
      <c r="AE600" s="49">
        <v>43345.0</v>
      </c>
      <c r="AF600" s="79">
        <f t="shared" si="2"/>
        <v>5</v>
      </c>
      <c r="AG600" s="79"/>
      <c r="AH600" s="79"/>
      <c r="AI600" s="28">
        <v>6.66477797E8</v>
      </c>
      <c r="AJ600" s="9" t="s">
        <v>1592</v>
      </c>
      <c r="AK600" s="59">
        <v>98713.0</v>
      </c>
    </row>
    <row r="601">
      <c r="A601" s="28">
        <v>9.5986E8</v>
      </c>
      <c r="B601" s="9" t="s">
        <v>1351</v>
      </c>
      <c r="C601" s="33">
        <v>4.0</v>
      </c>
      <c r="D601" s="14">
        <v>102721.0</v>
      </c>
      <c r="E601" s="82" t="s">
        <v>12</v>
      </c>
      <c r="F601" s="33">
        <v>2.0</v>
      </c>
      <c r="G601" s="83">
        <f t="shared" si="1"/>
        <v>0.05</v>
      </c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28">
        <v>9.43005206E8</v>
      </c>
      <c r="AD601" s="9" t="s">
        <v>1769</v>
      </c>
      <c r="AE601" s="49">
        <v>38009.0</v>
      </c>
      <c r="AF601" s="79">
        <f t="shared" si="2"/>
        <v>19</v>
      </c>
      <c r="AG601" s="79"/>
      <c r="AH601" s="79"/>
      <c r="AI601" s="28">
        <v>6.66485754E8</v>
      </c>
      <c r="AJ601" s="9" t="s">
        <v>1595</v>
      </c>
      <c r="AK601" s="59">
        <v>66806.0</v>
      </c>
    </row>
    <row r="602">
      <c r="A602" s="28">
        <v>6.6627134E8</v>
      </c>
      <c r="B602" s="9" t="s">
        <v>1358</v>
      </c>
      <c r="C602" s="33">
        <v>4.0</v>
      </c>
      <c r="D602" s="14">
        <v>60764.0</v>
      </c>
      <c r="E602" s="82" t="s">
        <v>31</v>
      </c>
      <c r="F602" s="33">
        <v>1.0</v>
      </c>
      <c r="G602" s="83">
        <f t="shared" si="1"/>
        <v>0.03</v>
      </c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28">
        <v>1.78003349E8</v>
      </c>
      <c r="AD602" s="9" t="s">
        <v>1066</v>
      </c>
      <c r="AE602" s="49">
        <v>39980.0</v>
      </c>
      <c r="AF602" s="79">
        <f t="shared" si="2"/>
        <v>14</v>
      </c>
      <c r="AG602" s="79"/>
      <c r="AH602" s="79"/>
      <c r="AI602" s="28">
        <v>6.66487149E8</v>
      </c>
      <c r="AJ602" s="9" t="s">
        <v>1600</v>
      </c>
      <c r="AK602" s="59">
        <v>139256.0</v>
      </c>
    </row>
    <row r="603">
      <c r="A603" s="28">
        <v>6.66978325E8</v>
      </c>
      <c r="B603" s="9" t="s">
        <v>324</v>
      </c>
      <c r="C603" s="33">
        <v>5.0</v>
      </c>
      <c r="D603" s="14">
        <v>110815.0</v>
      </c>
      <c r="E603" s="82" t="s">
        <v>16</v>
      </c>
      <c r="F603" s="33">
        <v>3.0</v>
      </c>
      <c r="G603" s="83">
        <f t="shared" si="1"/>
        <v>0.055</v>
      </c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28">
        <v>3.8364E8</v>
      </c>
      <c r="AD603" s="9" t="s">
        <v>1770</v>
      </c>
      <c r="AE603" s="49">
        <v>38157.0</v>
      </c>
      <c r="AF603" s="79">
        <f t="shared" si="2"/>
        <v>19</v>
      </c>
      <c r="AG603" s="79"/>
      <c r="AH603" s="79"/>
      <c r="AI603" s="28">
        <v>6.66489323E8</v>
      </c>
      <c r="AJ603" s="9" t="s">
        <v>1584</v>
      </c>
      <c r="AK603" s="59">
        <v>120497.0</v>
      </c>
    </row>
    <row r="604">
      <c r="A604" s="28">
        <v>9.9268E8</v>
      </c>
      <c r="B604" s="9" t="s">
        <v>272</v>
      </c>
      <c r="C604" s="33">
        <v>3.0</v>
      </c>
      <c r="D604" s="14">
        <v>100072.0</v>
      </c>
      <c r="E604" s="82" t="s">
        <v>27</v>
      </c>
      <c r="F604" s="33">
        <v>4.0</v>
      </c>
      <c r="G604" s="83">
        <f t="shared" si="1"/>
        <v>0.05</v>
      </c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28">
        <v>8.2014E8</v>
      </c>
      <c r="AD604" s="9" t="s">
        <v>935</v>
      </c>
      <c r="AE604" s="49">
        <v>42717.0</v>
      </c>
      <c r="AF604" s="79">
        <f t="shared" si="2"/>
        <v>7</v>
      </c>
      <c r="AG604" s="79"/>
      <c r="AH604" s="79"/>
      <c r="AI604" s="28">
        <v>6.66514885E8</v>
      </c>
      <c r="AJ604" s="9" t="s">
        <v>1584</v>
      </c>
      <c r="AK604" s="59">
        <v>101569.0</v>
      </c>
    </row>
    <row r="605">
      <c r="A605" s="28">
        <v>6.96006349E8</v>
      </c>
      <c r="B605" s="9" t="s">
        <v>1347</v>
      </c>
      <c r="C605" s="33">
        <v>2.0</v>
      </c>
      <c r="D605" s="14">
        <v>54619.0</v>
      </c>
      <c r="E605" s="82" t="s">
        <v>16</v>
      </c>
      <c r="F605" s="33">
        <v>4.0</v>
      </c>
      <c r="G605" s="83">
        <f t="shared" si="1"/>
        <v>0.025</v>
      </c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28">
        <v>7.4953E8</v>
      </c>
      <c r="AD605" s="9" t="s">
        <v>989</v>
      </c>
      <c r="AE605" s="49">
        <v>36508.0</v>
      </c>
      <c r="AF605" s="79">
        <f t="shared" si="2"/>
        <v>24</v>
      </c>
      <c r="AG605" s="79"/>
      <c r="AH605" s="79"/>
      <c r="AI605" s="28">
        <v>6.66515207E8</v>
      </c>
      <c r="AJ605" s="9" t="s">
        <v>1607</v>
      </c>
      <c r="AK605" s="59">
        <v>133020.0</v>
      </c>
    </row>
    <row r="606">
      <c r="A606" s="28">
        <v>6.66619642E8</v>
      </c>
      <c r="B606" s="9" t="s">
        <v>235</v>
      </c>
      <c r="C606" s="33">
        <v>4.0</v>
      </c>
      <c r="D606" s="14">
        <v>65878.0</v>
      </c>
      <c r="E606" s="82" t="s">
        <v>16</v>
      </c>
      <c r="F606" s="33">
        <v>1.0</v>
      </c>
      <c r="G606" s="83">
        <f t="shared" si="1"/>
        <v>0.035</v>
      </c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28">
        <v>4.56006424E8</v>
      </c>
      <c r="AD606" s="9" t="s">
        <v>949</v>
      </c>
      <c r="AE606" s="49">
        <v>42479.0</v>
      </c>
      <c r="AF606" s="79">
        <f t="shared" si="2"/>
        <v>7</v>
      </c>
      <c r="AG606" s="79"/>
      <c r="AH606" s="79"/>
      <c r="AI606" s="28">
        <v>6.66515652E8</v>
      </c>
      <c r="AJ606" s="9" t="s">
        <v>1585</v>
      </c>
      <c r="AK606" s="59">
        <v>78399.0</v>
      </c>
    </row>
    <row r="607">
      <c r="A607" s="28">
        <v>1.89005902E8</v>
      </c>
      <c r="B607" s="9" t="s">
        <v>1314</v>
      </c>
      <c r="C607" s="33">
        <v>5.0</v>
      </c>
      <c r="D607" s="14">
        <v>79913.0</v>
      </c>
      <c r="E607" s="82" t="s">
        <v>27</v>
      </c>
      <c r="F607" s="33">
        <v>6.0</v>
      </c>
      <c r="G607" s="83">
        <f t="shared" si="1"/>
        <v>0.04</v>
      </c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28">
        <v>3.38009875E8</v>
      </c>
      <c r="AD607" s="9" t="s">
        <v>1220</v>
      </c>
      <c r="AE607" s="49">
        <v>39290.0</v>
      </c>
      <c r="AF607" s="79">
        <f t="shared" si="2"/>
        <v>16</v>
      </c>
      <c r="AG607" s="79"/>
      <c r="AH607" s="79"/>
      <c r="AI607" s="28">
        <v>6.66527922E8</v>
      </c>
      <c r="AJ607" s="9" t="s">
        <v>1584</v>
      </c>
      <c r="AK607" s="59">
        <v>78112.0</v>
      </c>
    </row>
    <row r="608">
      <c r="A608" s="28">
        <v>4.17008684E8</v>
      </c>
      <c r="B608" s="9" t="s">
        <v>1163</v>
      </c>
      <c r="C608" s="33">
        <v>1.0</v>
      </c>
      <c r="D608" s="14">
        <v>54791.0</v>
      </c>
      <c r="E608" s="82" t="s">
        <v>12</v>
      </c>
      <c r="F608" s="33">
        <v>2.0</v>
      </c>
      <c r="G608" s="83">
        <f t="shared" si="1"/>
        <v>0.025</v>
      </c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28">
        <v>4.11005913E8</v>
      </c>
      <c r="AD608" s="9" t="s">
        <v>1771</v>
      </c>
      <c r="AE608" s="49">
        <v>41631.0</v>
      </c>
      <c r="AF608" s="79">
        <f t="shared" si="2"/>
        <v>10</v>
      </c>
      <c r="AG608" s="79"/>
      <c r="AH608" s="79"/>
      <c r="AI608" s="28">
        <v>6.66533441E8</v>
      </c>
      <c r="AJ608" s="9" t="s">
        <v>1603</v>
      </c>
      <c r="AK608" s="59">
        <v>52829.0</v>
      </c>
    </row>
    <row r="609">
      <c r="A609" s="28">
        <v>6.66254879E8</v>
      </c>
      <c r="B609" s="9" t="s">
        <v>979</v>
      </c>
      <c r="C609" s="33">
        <v>2.0</v>
      </c>
      <c r="D609" s="14">
        <v>78162.0</v>
      </c>
      <c r="E609" s="82" t="s">
        <v>35</v>
      </c>
      <c r="F609" s="33">
        <v>0.0</v>
      </c>
      <c r="G609" s="83">
        <f t="shared" si="1"/>
        <v>0.04</v>
      </c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28">
        <v>6.66262646E8</v>
      </c>
      <c r="AD609" s="9" t="s">
        <v>1442</v>
      </c>
      <c r="AE609" s="49">
        <v>39200.0</v>
      </c>
      <c r="AF609" s="79">
        <f t="shared" si="2"/>
        <v>16</v>
      </c>
      <c r="AG609" s="79"/>
      <c r="AH609" s="79"/>
      <c r="AI609" s="28">
        <v>6.66535372E8</v>
      </c>
      <c r="AJ609" s="9" t="s">
        <v>1600</v>
      </c>
      <c r="AK609" s="59">
        <v>72028.0</v>
      </c>
    </row>
    <row r="610">
      <c r="A610" s="28">
        <v>6.66598939E8</v>
      </c>
      <c r="B610" s="9" t="s">
        <v>251</v>
      </c>
      <c r="C610" s="33">
        <v>1.0</v>
      </c>
      <c r="D610" s="14">
        <v>43461.0</v>
      </c>
      <c r="E610" s="82" t="s">
        <v>27</v>
      </c>
      <c r="F610" s="33">
        <v>5.0</v>
      </c>
      <c r="G610" s="83">
        <f t="shared" si="1"/>
        <v>0.02</v>
      </c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28">
        <v>1.45004338E8</v>
      </c>
      <c r="AD610" s="9" t="s">
        <v>1379</v>
      </c>
      <c r="AE610" s="49">
        <v>41435.0</v>
      </c>
      <c r="AF610" s="79">
        <f t="shared" si="2"/>
        <v>10</v>
      </c>
      <c r="AG610" s="79"/>
      <c r="AH610" s="79"/>
      <c r="AI610" s="28">
        <v>6.66538372E8</v>
      </c>
      <c r="AJ610" s="9" t="s">
        <v>1601</v>
      </c>
      <c r="AK610" s="59">
        <v>134152.0</v>
      </c>
    </row>
    <row r="611">
      <c r="A611" s="28">
        <v>9.24001772E8</v>
      </c>
      <c r="B611" s="9" t="s">
        <v>971</v>
      </c>
      <c r="C611" s="33">
        <v>3.0</v>
      </c>
      <c r="D611" s="14">
        <v>65258.0</v>
      </c>
      <c r="E611" s="82" t="s">
        <v>20</v>
      </c>
      <c r="F611" s="33">
        <v>3.0</v>
      </c>
      <c r="G611" s="83">
        <f t="shared" si="1"/>
        <v>0.035</v>
      </c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28">
        <v>9.23009256E8</v>
      </c>
      <c r="AD611" s="9" t="s">
        <v>1772</v>
      </c>
      <c r="AE611" s="49">
        <v>36239.0</v>
      </c>
      <c r="AF611" s="79">
        <f t="shared" si="2"/>
        <v>24</v>
      </c>
      <c r="AG611" s="79"/>
      <c r="AH611" s="79"/>
      <c r="AI611" s="28">
        <v>6.66544197E8</v>
      </c>
      <c r="AJ611" s="9" t="s">
        <v>1588</v>
      </c>
      <c r="AK611" s="59">
        <v>52737.0</v>
      </c>
    </row>
    <row r="612">
      <c r="A612" s="28">
        <v>1.48003955E8</v>
      </c>
      <c r="B612" s="9" t="s">
        <v>1209</v>
      </c>
      <c r="C612" s="33">
        <v>4.0</v>
      </c>
      <c r="D612" s="14">
        <v>78245.0</v>
      </c>
      <c r="E612" s="82" t="s">
        <v>36</v>
      </c>
      <c r="F612" s="33">
        <v>1.0</v>
      </c>
      <c r="G612" s="83">
        <f t="shared" si="1"/>
        <v>0.04</v>
      </c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28">
        <v>8.3275E8</v>
      </c>
      <c r="AD612" s="9" t="s">
        <v>926</v>
      </c>
      <c r="AE612" s="49">
        <v>39602.0</v>
      </c>
      <c r="AF612" s="79">
        <f t="shared" si="2"/>
        <v>15</v>
      </c>
      <c r="AG612" s="79"/>
      <c r="AH612" s="79"/>
      <c r="AI612" s="28">
        <v>6.66546693E8</v>
      </c>
      <c r="AJ612" s="9" t="s">
        <v>1603</v>
      </c>
      <c r="AK612" s="59">
        <v>38870.0</v>
      </c>
    </row>
    <row r="613">
      <c r="A613" s="28">
        <v>3.80002825E8</v>
      </c>
      <c r="B613" s="9" t="s">
        <v>969</v>
      </c>
      <c r="C613" s="33">
        <v>1.0</v>
      </c>
      <c r="D613" s="14">
        <v>77028.0</v>
      </c>
      <c r="E613" s="82" t="s">
        <v>27</v>
      </c>
      <c r="F613" s="33">
        <v>2.0</v>
      </c>
      <c r="G613" s="83">
        <f t="shared" si="1"/>
        <v>0.04</v>
      </c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28">
        <v>2.9082E8</v>
      </c>
      <c r="AD613" s="9" t="s">
        <v>1425</v>
      </c>
      <c r="AE613" s="49">
        <v>38450.0</v>
      </c>
      <c r="AF613" s="79">
        <f t="shared" si="2"/>
        <v>18</v>
      </c>
      <c r="AG613" s="79"/>
      <c r="AH613" s="79"/>
      <c r="AI613" s="28">
        <v>6.66563568E8</v>
      </c>
      <c r="AJ613" s="9" t="s">
        <v>1607</v>
      </c>
      <c r="AK613" s="59">
        <v>132783.0</v>
      </c>
    </row>
    <row r="614">
      <c r="A614" s="28">
        <v>5.13003303E8</v>
      </c>
      <c r="B614" s="9" t="s">
        <v>1003</v>
      </c>
      <c r="C614" s="33">
        <v>1.0</v>
      </c>
      <c r="D614" s="14">
        <v>66268.0</v>
      </c>
      <c r="E614" s="82" t="s">
        <v>20</v>
      </c>
      <c r="F614" s="33">
        <v>3.0</v>
      </c>
      <c r="G614" s="83">
        <f t="shared" si="1"/>
        <v>0.035</v>
      </c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28">
        <v>1.36003102E8</v>
      </c>
      <c r="AD614" s="9" t="s">
        <v>1773</v>
      </c>
      <c r="AE614" s="49">
        <v>41531.0</v>
      </c>
      <c r="AF614" s="79">
        <f t="shared" si="2"/>
        <v>10</v>
      </c>
      <c r="AG614" s="79"/>
      <c r="AH614" s="79"/>
      <c r="AI614" s="28">
        <v>6.66564381E8</v>
      </c>
      <c r="AJ614" s="9" t="s">
        <v>1774</v>
      </c>
      <c r="AK614" s="59">
        <v>54986.0</v>
      </c>
    </row>
    <row r="615">
      <c r="A615" s="28">
        <v>6.66962626E8</v>
      </c>
      <c r="B615" s="9" t="s">
        <v>1166</v>
      </c>
      <c r="C615" s="33">
        <v>2.0</v>
      </c>
      <c r="D615" s="14">
        <v>122400.0</v>
      </c>
      <c r="E615" s="82" t="s">
        <v>35</v>
      </c>
      <c r="F615" s="33">
        <v>2.0</v>
      </c>
      <c r="G615" s="83">
        <f t="shared" si="1"/>
        <v>0.06</v>
      </c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28">
        <v>6.66515207E8</v>
      </c>
      <c r="AD615" s="9" t="s">
        <v>1158</v>
      </c>
      <c r="AE615" s="49">
        <v>38759.0</v>
      </c>
      <c r="AF615" s="79">
        <f t="shared" si="2"/>
        <v>17</v>
      </c>
      <c r="AG615" s="79"/>
      <c r="AH615" s="79"/>
      <c r="AI615" s="28">
        <v>6.66567702E8</v>
      </c>
      <c r="AJ615" s="9" t="s">
        <v>1594</v>
      </c>
      <c r="AK615" s="59">
        <v>27066.0</v>
      </c>
    </row>
    <row r="616">
      <c r="A616" s="28">
        <v>2.86006251E8</v>
      </c>
      <c r="B616" s="9" t="s">
        <v>1014</v>
      </c>
      <c r="C616" s="33">
        <v>4.0</v>
      </c>
      <c r="D616" s="14">
        <v>64141.0</v>
      </c>
      <c r="E616" s="82" t="s">
        <v>36</v>
      </c>
      <c r="F616" s="33">
        <v>0.0</v>
      </c>
      <c r="G616" s="83">
        <f t="shared" si="1"/>
        <v>0.03</v>
      </c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28">
        <v>2.7457E8</v>
      </c>
      <c r="AD616" s="9" t="s">
        <v>1251</v>
      </c>
      <c r="AE616" s="49">
        <v>38600.0</v>
      </c>
      <c r="AF616" s="79">
        <f t="shared" si="2"/>
        <v>18</v>
      </c>
      <c r="AG616" s="79"/>
      <c r="AH616" s="79"/>
      <c r="AI616" s="28">
        <v>6.66568762E8</v>
      </c>
      <c r="AJ616" s="9" t="s">
        <v>1588</v>
      </c>
      <c r="AK616" s="59">
        <v>145509.0</v>
      </c>
    </row>
    <row r="617">
      <c r="A617" s="28">
        <v>1.8384E8</v>
      </c>
      <c r="B617" s="9" t="s">
        <v>223</v>
      </c>
      <c r="C617" s="33">
        <v>5.0</v>
      </c>
      <c r="D617" s="14">
        <v>101365.0</v>
      </c>
      <c r="E617" s="82" t="s">
        <v>31</v>
      </c>
      <c r="F617" s="33">
        <v>4.0</v>
      </c>
      <c r="G617" s="83">
        <f t="shared" si="1"/>
        <v>0.05</v>
      </c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28">
        <v>3.5258E8</v>
      </c>
      <c r="AD617" s="9" t="s">
        <v>1775</v>
      </c>
      <c r="AE617" s="49">
        <v>38917.0</v>
      </c>
      <c r="AF617" s="79">
        <f t="shared" si="2"/>
        <v>17</v>
      </c>
      <c r="AG617" s="79"/>
      <c r="AH617" s="79"/>
      <c r="AI617" s="28">
        <v>6.66577102E8</v>
      </c>
      <c r="AJ617" s="9" t="s">
        <v>1600</v>
      </c>
      <c r="AK617" s="59">
        <v>28604.0</v>
      </c>
    </row>
    <row r="618">
      <c r="A618" s="28">
        <v>7.2596E8</v>
      </c>
      <c r="B618" s="9" t="s">
        <v>1024</v>
      </c>
      <c r="C618" s="33">
        <v>1.0</v>
      </c>
      <c r="D618" s="14">
        <v>81635.0</v>
      </c>
      <c r="E618" s="82" t="s">
        <v>31</v>
      </c>
      <c r="F618" s="33">
        <v>7.0</v>
      </c>
      <c r="G618" s="83">
        <f t="shared" si="1"/>
        <v>0.04</v>
      </c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28">
        <v>6.66352621E8</v>
      </c>
      <c r="AD618" s="9" t="s">
        <v>1776</v>
      </c>
      <c r="AE618" s="49">
        <v>38111.0</v>
      </c>
      <c r="AF618" s="79">
        <f t="shared" si="2"/>
        <v>19</v>
      </c>
      <c r="AG618" s="79"/>
      <c r="AH618" s="79"/>
      <c r="AI618" s="28">
        <v>6.66577127E8</v>
      </c>
      <c r="AJ618" s="9" t="s">
        <v>1595</v>
      </c>
      <c r="AK618" s="59">
        <v>52511.0</v>
      </c>
    </row>
    <row r="619">
      <c r="A619" s="28">
        <v>7.0999E8</v>
      </c>
      <c r="B619" s="9" t="s">
        <v>967</v>
      </c>
      <c r="C619" s="33">
        <v>5.0</v>
      </c>
      <c r="D619" s="14">
        <v>116549.0</v>
      </c>
      <c r="E619" s="82" t="s">
        <v>16</v>
      </c>
      <c r="F619" s="33">
        <v>7.0</v>
      </c>
      <c r="G619" s="83">
        <f t="shared" si="1"/>
        <v>0.06</v>
      </c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28">
        <v>4.30005347E8</v>
      </c>
      <c r="AD619" s="9" t="s">
        <v>321</v>
      </c>
      <c r="AE619" s="49">
        <v>37114.0</v>
      </c>
      <c r="AF619" s="79">
        <f t="shared" si="2"/>
        <v>22</v>
      </c>
      <c r="AG619" s="79"/>
      <c r="AH619" s="79"/>
      <c r="AI619" s="28">
        <v>6.66582191E8</v>
      </c>
      <c r="AJ619" s="9" t="s">
        <v>1588</v>
      </c>
      <c r="AK619" s="59">
        <v>79531.0</v>
      </c>
    </row>
    <row r="620">
      <c r="A620" s="28">
        <v>4.328E8</v>
      </c>
      <c r="B620" s="9" t="s">
        <v>1184</v>
      </c>
      <c r="C620" s="33">
        <v>5.0</v>
      </c>
      <c r="D620" s="14">
        <v>97544.0</v>
      </c>
      <c r="E620" s="82" t="s">
        <v>36</v>
      </c>
      <c r="F620" s="33">
        <v>3.0</v>
      </c>
      <c r="G620" s="83">
        <f t="shared" si="1"/>
        <v>0.05</v>
      </c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28">
        <v>6.9586E8</v>
      </c>
      <c r="AD620" s="9" t="s">
        <v>322</v>
      </c>
      <c r="AE620" s="49">
        <v>36496.0</v>
      </c>
      <c r="AF620" s="79">
        <f t="shared" si="2"/>
        <v>24</v>
      </c>
      <c r="AG620" s="79"/>
      <c r="AH620" s="79"/>
      <c r="AI620" s="28">
        <v>6.66583401E8</v>
      </c>
      <c r="AJ620" s="9" t="s">
        <v>1588</v>
      </c>
      <c r="AK620" s="59">
        <v>118554.0</v>
      </c>
    </row>
    <row r="621">
      <c r="A621" s="28">
        <v>3.5767E8</v>
      </c>
      <c r="B621" s="9" t="s">
        <v>275</v>
      </c>
      <c r="C621" s="33">
        <v>5.0</v>
      </c>
      <c r="D621" s="14">
        <v>103256.0</v>
      </c>
      <c r="E621" s="82" t="s">
        <v>12</v>
      </c>
      <c r="F621" s="33">
        <v>4.0</v>
      </c>
      <c r="G621" s="83">
        <f t="shared" si="1"/>
        <v>0.05</v>
      </c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28">
        <v>3.2924E8</v>
      </c>
      <c r="AD621" s="9" t="s">
        <v>1777</v>
      </c>
      <c r="AE621" s="49">
        <v>43539.0</v>
      </c>
      <c r="AF621" s="79">
        <f t="shared" si="2"/>
        <v>4</v>
      </c>
      <c r="AG621" s="79"/>
      <c r="AH621" s="79"/>
      <c r="AI621" s="28">
        <v>6.66598939E8</v>
      </c>
      <c r="AJ621" s="9" t="s">
        <v>1600</v>
      </c>
      <c r="AK621" s="59">
        <v>120041.0</v>
      </c>
    </row>
    <row r="622">
      <c r="A622" s="28">
        <v>7.0768E8</v>
      </c>
      <c r="B622" s="9" t="s">
        <v>1002</v>
      </c>
      <c r="C622" s="33">
        <v>5.0</v>
      </c>
      <c r="D622" s="14">
        <v>57101.0</v>
      </c>
      <c r="E622" s="82" t="s">
        <v>16</v>
      </c>
      <c r="F622" s="33">
        <v>2.0</v>
      </c>
      <c r="G622" s="83">
        <f t="shared" si="1"/>
        <v>0.03</v>
      </c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28">
        <v>3.80002825E8</v>
      </c>
      <c r="AD622" s="9" t="s">
        <v>1525</v>
      </c>
      <c r="AE622" s="49">
        <v>36788.0</v>
      </c>
      <c r="AF622" s="79">
        <f t="shared" si="2"/>
        <v>23</v>
      </c>
      <c r="AG622" s="79"/>
      <c r="AH622" s="79"/>
      <c r="AI622" s="28">
        <v>6.66602198E8</v>
      </c>
      <c r="AJ622" s="9" t="s">
        <v>1603</v>
      </c>
      <c r="AK622" s="59">
        <v>48195.0</v>
      </c>
    </row>
    <row r="623">
      <c r="A623" s="28">
        <v>7.3451E8</v>
      </c>
      <c r="B623" s="9" t="s">
        <v>942</v>
      </c>
      <c r="C623" s="33">
        <v>1.0</v>
      </c>
      <c r="D623" s="14">
        <v>62673.0</v>
      </c>
      <c r="E623" s="82" t="s">
        <v>35</v>
      </c>
      <c r="F623" s="33">
        <v>3.0</v>
      </c>
      <c r="G623" s="83">
        <f t="shared" si="1"/>
        <v>0.03</v>
      </c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28">
        <v>9.27006965E8</v>
      </c>
      <c r="AD623" s="9" t="s">
        <v>1778</v>
      </c>
      <c r="AE623" s="49">
        <v>42109.0</v>
      </c>
      <c r="AF623" s="79">
        <f t="shared" si="2"/>
        <v>8</v>
      </c>
      <c r="AG623" s="79"/>
      <c r="AH623" s="79"/>
      <c r="AI623" s="28">
        <v>6.6660447E8</v>
      </c>
      <c r="AJ623" s="9" t="s">
        <v>1600</v>
      </c>
      <c r="AK623" s="59">
        <v>26607.0</v>
      </c>
    </row>
    <row r="624">
      <c r="A624" s="28">
        <v>9.81002342E8</v>
      </c>
      <c r="B624" s="9" t="s">
        <v>968</v>
      </c>
      <c r="C624" s="33">
        <v>1.0</v>
      </c>
      <c r="D624" s="14">
        <v>76284.0</v>
      </c>
      <c r="E624" s="82" t="s">
        <v>16</v>
      </c>
      <c r="F624" s="33">
        <v>4.0</v>
      </c>
      <c r="G624" s="83">
        <f t="shared" si="1"/>
        <v>0.04</v>
      </c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28">
        <v>9.0462E8</v>
      </c>
      <c r="AD624" s="9" t="s">
        <v>1353</v>
      </c>
      <c r="AE624" s="49">
        <v>36734.0</v>
      </c>
      <c r="AF624" s="79">
        <f t="shared" si="2"/>
        <v>23</v>
      </c>
      <c r="AG624" s="79"/>
      <c r="AH624" s="79"/>
      <c r="AI624" s="28">
        <v>6.66619642E8</v>
      </c>
      <c r="AJ624" s="9" t="s">
        <v>1600</v>
      </c>
      <c r="AK624" s="59">
        <v>80478.0</v>
      </c>
    </row>
    <row r="625">
      <c r="A625" s="28">
        <v>8.48002864E8</v>
      </c>
      <c r="B625" s="9" t="s">
        <v>309</v>
      </c>
      <c r="C625" s="33">
        <v>4.0</v>
      </c>
      <c r="D625" s="14">
        <v>59899.0</v>
      </c>
      <c r="E625" s="82" t="s">
        <v>27</v>
      </c>
      <c r="F625" s="33">
        <v>1.0</v>
      </c>
      <c r="G625" s="83">
        <f t="shared" si="1"/>
        <v>0.03</v>
      </c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28">
        <v>1.75005093E8</v>
      </c>
      <c r="AD625" s="9" t="s">
        <v>1369</v>
      </c>
      <c r="AE625" s="49">
        <v>43550.0</v>
      </c>
      <c r="AF625" s="79">
        <f t="shared" si="2"/>
        <v>4</v>
      </c>
      <c r="AG625" s="79"/>
      <c r="AH625" s="79"/>
      <c r="AI625" s="28">
        <v>6.66633433E8</v>
      </c>
      <c r="AJ625" s="9" t="s">
        <v>1595</v>
      </c>
      <c r="AK625" s="59">
        <v>111502.0</v>
      </c>
    </row>
    <row r="626">
      <c r="A626" s="28">
        <v>3.14001332E8</v>
      </c>
      <c r="B626" s="9" t="s">
        <v>318</v>
      </c>
      <c r="C626" s="33">
        <v>2.0</v>
      </c>
      <c r="D626" s="14">
        <v>83558.0</v>
      </c>
      <c r="E626" s="82" t="s">
        <v>16</v>
      </c>
      <c r="F626" s="33">
        <v>6.0</v>
      </c>
      <c r="G626" s="83">
        <f t="shared" si="1"/>
        <v>0.04</v>
      </c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28">
        <v>6.92009819E8</v>
      </c>
      <c r="AD626" s="9" t="s">
        <v>964</v>
      </c>
      <c r="AE626" s="49">
        <v>39340.0</v>
      </c>
      <c r="AF626" s="79">
        <f t="shared" si="2"/>
        <v>16</v>
      </c>
      <c r="AG626" s="79"/>
      <c r="AH626" s="79"/>
      <c r="AI626" s="28">
        <v>6.66634704E8</v>
      </c>
      <c r="AJ626" s="9" t="s">
        <v>1588</v>
      </c>
      <c r="AK626" s="59">
        <v>48807.0</v>
      </c>
    </row>
    <row r="627">
      <c r="A627" s="28">
        <v>5.15007466E8</v>
      </c>
      <c r="B627" s="9" t="s">
        <v>1187</v>
      </c>
      <c r="C627" s="33">
        <v>5.0</v>
      </c>
      <c r="D627" s="14">
        <v>112322.0</v>
      </c>
      <c r="E627" s="82" t="s">
        <v>35</v>
      </c>
      <c r="F627" s="33">
        <v>5.0</v>
      </c>
      <c r="G627" s="83">
        <f t="shared" si="1"/>
        <v>0.055</v>
      </c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28">
        <v>1.20004902E8</v>
      </c>
      <c r="AD627" s="9" t="s">
        <v>940</v>
      </c>
      <c r="AE627" s="49">
        <v>39768.0</v>
      </c>
      <c r="AF627" s="79">
        <f t="shared" si="2"/>
        <v>15</v>
      </c>
      <c r="AG627" s="79"/>
      <c r="AH627" s="79"/>
      <c r="AI627" s="28">
        <v>6.66638855E8</v>
      </c>
      <c r="AJ627" s="9" t="s">
        <v>1595</v>
      </c>
      <c r="AK627" s="59">
        <v>31528.0</v>
      </c>
    </row>
    <row r="628">
      <c r="A628" s="28">
        <v>2.17002804E8</v>
      </c>
      <c r="B628" s="9" t="s">
        <v>1296</v>
      </c>
      <c r="C628" s="33">
        <v>5.0</v>
      </c>
      <c r="D628" s="14">
        <v>96603.0</v>
      </c>
      <c r="E628" s="82" t="s">
        <v>27</v>
      </c>
      <c r="F628" s="33">
        <v>7.0</v>
      </c>
      <c r="G628" s="83">
        <f t="shared" si="1"/>
        <v>0.05</v>
      </c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28">
        <v>6.66583401E8</v>
      </c>
      <c r="AD628" s="9" t="s">
        <v>1101</v>
      </c>
      <c r="AE628" s="49">
        <v>37236.0</v>
      </c>
      <c r="AF628" s="79">
        <f t="shared" si="2"/>
        <v>22</v>
      </c>
      <c r="AG628" s="79"/>
      <c r="AH628" s="79"/>
      <c r="AI628" s="28">
        <v>6.66639811E8</v>
      </c>
      <c r="AJ628" s="9" t="s">
        <v>1613</v>
      </c>
      <c r="AK628" s="59">
        <v>91716.0</v>
      </c>
    </row>
    <row r="629">
      <c r="A629" s="28">
        <v>9.0685E8</v>
      </c>
      <c r="B629" s="9" t="s">
        <v>949</v>
      </c>
      <c r="C629" s="33">
        <v>3.0</v>
      </c>
      <c r="D629" s="14">
        <v>92784.0</v>
      </c>
      <c r="E629" s="82" t="s">
        <v>20</v>
      </c>
      <c r="F629" s="33">
        <v>6.0</v>
      </c>
      <c r="G629" s="83">
        <f t="shared" si="1"/>
        <v>0.045</v>
      </c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28">
        <v>3.7200186E8</v>
      </c>
      <c r="AD629" s="9" t="s">
        <v>323</v>
      </c>
      <c r="AE629" s="49">
        <v>37267.0</v>
      </c>
      <c r="AF629" s="79">
        <f t="shared" si="2"/>
        <v>21</v>
      </c>
      <c r="AG629" s="79"/>
      <c r="AH629" s="79"/>
      <c r="AI629" s="28">
        <v>6.66641807E8</v>
      </c>
      <c r="AJ629" s="9" t="s">
        <v>1600</v>
      </c>
      <c r="AK629" s="59">
        <v>78129.0</v>
      </c>
    </row>
    <row r="630">
      <c r="A630" s="28">
        <v>7.63003629E8</v>
      </c>
      <c r="B630" s="9" t="s">
        <v>1779</v>
      </c>
      <c r="C630" s="33">
        <v>2.0</v>
      </c>
      <c r="D630" s="14">
        <v>73507.0</v>
      </c>
      <c r="E630" s="82" t="s">
        <v>27</v>
      </c>
      <c r="F630" s="33">
        <v>1.0</v>
      </c>
      <c r="G630" s="83">
        <f t="shared" si="1"/>
        <v>0.035</v>
      </c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28">
        <v>5.05001918E8</v>
      </c>
      <c r="AD630" s="9" t="s">
        <v>1780</v>
      </c>
      <c r="AE630" s="49">
        <v>40669.0</v>
      </c>
      <c r="AF630" s="79">
        <f t="shared" si="2"/>
        <v>12</v>
      </c>
      <c r="AG630" s="79"/>
      <c r="AH630" s="79"/>
      <c r="AI630" s="28">
        <v>6.66642974E8</v>
      </c>
      <c r="AJ630" s="9" t="s">
        <v>1584</v>
      </c>
      <c r="AK630" s="59">
        <v>60267.0</v>
      </c>
    </row>
    <row r="631">
      <c r="A631" s="28">
        <v>8.94005254E8</v>
      </c>
      <c r="B631" s="9" t="s">
        <v>384</v>
      </c>
      <c r="C631" s="33">
        <v>2.0</v>
      </c>
      <c r="D631" s="14">
        <v>109943.0</v>
      </c>
      <c r="E631" s="82" t="s">
        <v>20</v>
      </c>
      <c r="F631" s="33">
        <v>6.0</v>
      </c>
      <c r="G631" s="83">
        <f t="shared" si="1"/>
        <v>0.055</v>
      </c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28">
        <v>8.71007139E8</v>
      </c>
      <c r="AD631" s="9" t="s">
        <v>1276</v>
      </c>
      <c r="AE631" s="49">
        <v>42349.0</v>
      </c>
      <c r="AF631" s="79">
        <f t="shared" si="2"/>
        <v>8</v>
      </c>
      <c r="AG631" s="79"/>
      <c r="AH631" s="79"/>
      <c r="AI631" s="28">
        <v>6.66644734E8</v>
      </c>
      <c r="AJ631" s="9" t="s">
        <v>1603</v>
      </c>
      <c r="AK631" s="59">
        <v>105942.0</v>
      </c>
    </row>
    <row r="632">
      <c r="A632" s="28">
        <v>2.2795E8</v>
      </c>
      <c r="B632" s="9" t="s">
        <v>1058</v>
      </c>
      <c r="C632" s="33">
        <v>3.0</v>
      </c>
      <c r="D632" s="14">
        <v>52306.0</v>
      </c>
      <c r="E632" s="82" t="s">
        <v>20</v>
      </c>
      <c r="F632" s="33">
        <v>1.0</v>
      </c>
      <c r="G632" s="83">
        <f t="shared" si="1"/>
        <v>0.025</v>
      </c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28">
        <v>2.43001902E8</v>
      </c>
      <c r="AD632" s="9" t="s">
        <v>1781</v>
      </c>
      <c r="AE632" s="49">
        <v>37527.0</v>
      </c>
      <c r="AF632" s="79">
        <f t="shared" si="2"/>
        <v>21</v>
      </c>
      <c r="AG632" s="79"/>
      <c r="AH632" s="79"/>
      <c r="AI632" s="28">
        <v>6.66646232E8</v>
      </c>
      <c r="AJ632" s="9" t="s">
        <v>1594</v>
      </c>
      <c r="AK632" s="59">
        <v>82472.0</v>
      </c>
    </row>
    <row r="633">
      <c r="A633" s="28">
        <v>8.8786E8</v>
      </c>
      <c r="B633" s="9" t="s">
        <v>232</v>
      </c>
      <c r="C633" s="33">
        <v>4.0</v>
      </c>
      <c r="D633" s="14">
        <v>67772.0</v>
      </c>
      <c r="E633" s="82" t="s">
        <v>16</v>
      </c>
      <c r="F633" s="33">
        <v>6.0</v>
      </c>
      <c r="G633" s="83">
        <f t="shared" si="1"/>
        <v>0.035</v>
      </c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28">
        <v>2.33003447E8</v>
      </c>
      <c r="AD633" s="9" t="s">
        <v>324</v>
      </c>
      <c r="AE633" s="49">
        <v>39378.0</v>
      </c>
      <c r="AF633" s="79">
        <f t="shared" si="2"/>
        <v>16</v>
      </c>
      <c r="AG633" s="79"/>
      <c r="AH633" s="79"/>
      <c r="AI633" s="28">
        <v>6.66646559E8</v>
      </c>
      <c r="AJ633" s="9" t="s">
        <v>1600</v>
      </c>
      <c r="AK633" s="59">
        <v>135285.0</v>
      </c>
    </row>
    <row r="634">
      <c r="A634" s="28">
        <v>6.66352621E8</v>
      </c>
      <c r="B634" s="9" t="s">
        <v>270</v>
      </c>
      <c r="C634" s="33">
        <v>5.0</v>
      </c>
      <c r="D634" s="14">
        <v>111454.0</v>
      </c>
      <c r="E634" s="82" t="s">
        <v>12</v>
      </c>
      <c r="F634" s="33">
        <v>2.0</v>
      </c>
      <c r="G634" s="83">
        <f t="shared" si="1"/>
        <v>0.055</v>
      </c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28">
        <v>6.66891799E8</v>
      </c>
      <c r="AD634" s="9" t="s">
        <v>1782</v>
      </c>
      <c r="AE634" s="49">
        <v>36469.0</v>
      </c>
      <c r="AF634" s="79">
        <f t="shared" si="2"/>
        <v>24</v>
      </c>
      <c r="AG634" s="79"/>
      <c r="AH634" s="79"/>
      <c r="AI634" s="28">
        <v>6.66658214E8</v>
      </c>
      <c r="AJ634" s="9" t="s">
        <v>1597</v>
      </c>
      <c r="AK634" s="59">
        <v>83418.0</v>
      </c>
    </row>
    <row r="635">
      <c r="A635" s="28">
        <v>2.14001227E8</v>
      </c>
      <c r="B635" s="9" t="s">
        <v>1177</v>
      </c>
      <c r="C635" s="33">
        <v>4.0</v>
      </c>
      <c r="D635" s="14">
        <v>102322.0</v>
      </c>
      <c r="E635" s="82" t="s">
        <v>20</v>
      </c>
      <c r="F635" s="33">
        <v>0.0</v>
      </c>
      <c r="G635" s="83">
        <f t="shared" si="1"/>
        <v>0.05</v>
      </c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28">
        <v>9.1439E8</v>
      </c>
      <c r="AD635" s="9" t="s">
        <v>1209</v>
      </c>
      <c r="AE635" s="49">
        <v>38749.0</v>
      </c>
      <c r="AF635" s="79">
        <f t="shared" si="2"/>
        <v>17</v>
      </c>
      <c r="AG635" s="79"/>
      <c r="AH635" s="79"/>
      <c r="AI635" s="28">
        <v>6.66667301E8</v>
      </c>
      <c r="AJ635" s="9" t="s">
        <v>1588</v>
      </c>
      <c r="AK635" s="59">
        <v>66096.0</v>
      </c>
    </row>
    <row r="636">
      <c r="A636" s="28">
        <v>1.7134E8</v>
      </c>
      <c r="B636" s="9" t="s">
        <v>1082</v>
      </c>
      <c r="C636" s="33">
        <v>4.0</v>
      </c>
      <c r="D636" s="14">
        <v>55997.0</v>
      </c>
      <c r="E636" s="82" t="s">
        <v>36</v>
      </c>
      <c r="F636" s="33">
        <v>2.0</v>
      </c>
      <c r="G636" s="83">
        <f t="shared" si="1"/>
        <v>0.03</v>
      </c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28">
        <v>8.57008262E8</v>
      </c>
      <c r="AD636" s="9" t="s">
        <v>1783</v>
      </c>
      <c r="AE636" s="49">
        <v>42838.0</v>
      </c>
      <c r="AF636" s="79">
        <f t="shared" si="2"/>
        <v>6</v>
      </c>
      <c r="AG636" s="79"/>
      <c r="AH636" s="79"/>
      <c r="AI636" s="28">
        <v>6.66674737E8</v>
      </c>
      <c r="AJ636" s="9" t="s">
        <v>1616</v>
      </c>
      <c r="AK636" s="59">
        <v>67059.0</v>
      </c>
    </row>
    <row r="637">
      <c r="A637" s="28">
        <v>6.66195135E8</v>
      </c>
      <c r="B637" s="9" t="s">
        <v>1174</v>
      </c>
      <c r="C637" s="33">
        <v>3.0</v>
      </c>
      <c r="D637" s="14">
        <v>97922.0</v>
      </c>
      <c r="E637" s="82" t="s">
        <v>35</v>
      </c>
      <c r="F637" s="33">
        <v>4.0</v>
      </c>
      <c r="G637" s="83">
        <f t="shared" si="1"/>
        <v>0.05</v>
      </c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28">
        <v>4.65006887E8</v>
      </c>
      <c r="AD637" s="9" t="s">
        <v>1040</v>
      </c>
      <c r="AE637" s="49">
        <v>39725.0</v>
      </c>
      <c r="AF637" s="79">
        <f t="shared" si="2"/>
        <v>15</v>
      </c>
      <c r="AG637" s="79"/>
      <c r="AH637" s="79"/>
      <c r="AI637" s="28">
        <v>6.66674995E8</v>
      </c>
      <c r="AJ637" s="9" t="s">
        <v>1595</v>
      </c>
      <c r="AK637" s="59">
        <v>43644.0</v>
      </c>
    </row>
    <row r="638">
      <c r="A638" s="28">
        <v>2.4300884E8</v>
      </c>
      <c r="B638" s="9" t="s">
        <v>188</v>
      </c>
      <c r="C638" s="33">
        <v>3.0</v>
      </c>
      <c r="D638" s="14">
        <v>51208.0</v>
      </c>
      <c r="E638" s="82" t="s">
        <v>16</v>
      </c>
      <c r="F638" s="33">
        <v>2.0</v>
      </c>
      <c r="G638" s="83">
        <f t="shared" si="1"/>
        <v>0.025</v>
      </c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28">
        <v>7.7963E8</v>
      </c>
      <c r="AD638" s="9" t="s">
        <v>1451</v>
      </c>
      <c r="AE638" s="49">
        <v>36824.0</v>
      </c>
      <c r="AF638" s="79">
        <f t="shared" si="2"/>
        <v>23</v>
      </c>
      <c r="AG638" s="79"/>
      <c r="AH638" s="79"/>
      <c r="AI638" s="28">
        <v>6.66675231E8</v>
      </c>
      <c r="AJ638" s="9" t="s">
        <v>1595</v>
      </c>
      <c r="AK638" s="59">
        <v>104527.0</v>
      </c>
    </row>
    <row r="639">
      <c r="A639" s="28">
        <v>5.01005369E8</v>
      </c>
      <c r="B639" s="9" t="s">
        <v>1228</v>
      </c>
      <c r="C639" s="33">
        <v>2.0</v>
      </c>
      <c r="D639" s="14">
        <v>111834.0</v>
      </c>
      <c r="E639" s="82" t="s">
        <v>20</v>
      </c>
      <c r="F639" s="33">
        <v>3.0</v>
      </c>
      <c r="G639" s="83">
        <f t="shared" si="1"/>
        <v>0.055</v>
      </c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28">
        <v>7.98004162E8</v>
      </c>
      <c r="AD639" s="9" t="s">
        <v>1784</v>
      </c>
      <c r="AE639" s="49">
        <v>43081.0</v>
      </c>
      <c r="AF639" s="79">
        <f t="shared" si="2"/>
        <v>6</v>
      </c>
      <c r="AG639" s="79"/>
      <c r="AH639" s="79"/>
      <c r="AI639" s="28">
        <v>6.6667585E8</v>
      </c>
      <c r="AJ639" s="9" t="s">
        <v>1584</v>
      </c>
      <c r="AK639" s="59">
        <v>82544.0</v>
      </c>
    </row>
    <row r="640">
      <c r="A640" s="28">
        <v>4.40006611E8</v>
      </c>
      <c r="B640" s="9" t="s">
        <v>1111</v>
      </c>
      <c r="C640" s="33">
        <v>5.0</v>
      </c>
      <c r="D640" s="14">
        <v>97801.0</v>
      </c>
      <c r="E640" s="82" t="s">
        <v>35</v>
      </c>
      <c r="F640" s="33">
        <v>0.0</v>
      </c>
      <c r="G640" s="83">
        <f t="shared" si="1"/>
        <v>0.05</v>
      </c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28">
        <v>1.86009837E8</v>
      </c>
      <c r="AD640" s="9" t="s">
        <v>325</v>
      </c>
      <c r="AE640" s="49">
        <v>36663.0</v>
      </c>
      <c r="AF640" s="79">
        <f t="shared" si="2"/>
        <v>23</v>
      </c>
      <c r="AG640" s="79"/>
      <c r="AH640" s="79"/>
      <c r="AI640" s="28">
        <v>6.66681263E8</v>
      </c>
      <c r="AJ640" s="9" t="s">
        <v>1584</v>
      </c>
      <c r="AK640" s="59">
        <v>101518.0</v>
      </c>
    </row>
    <row r="641">
      <c r="A641" s="28">
        <v>5.24004916E8</v>
      </c>
      <c r="B641" s="9" t="s">
        <v>1154</v>
      </c>
      <c r="C641" s="33">
        <v>2.0</v>
      </c>
      <c r="D641" s="14">
        <v>57318.0</v>
      </c>
      <c r="E641" s="82" t="s">
        <v>36</v>
      </c>
      <c r="F641" s="33">
        <v>1.0</v>
      </c>
      <c r="G641" s="83">
        <f t="shared" si="1"/>
        <v>0.03</v>
      </c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28">
        <v>1.8513E8</v>
      </c>
      <c r="AD641" s="9" t="s">
        <v>953</v>
      </c>
      <c r="AE641" s="49">
        <v>37241.0</v>
      </c>
      <c r="AF641" s="79">
        <f t="shared" si="2"/>
        <v>22</v>
      </c>
      <c r="AG641" s="79"/>
      <c r="AH641" s="79"/>
      <c r="AI641" s="28">
        <v>6.66682188E8</v>
      </c>
      <c r="AJ641" s="9" t="s">
        <v>1601</v>
      </c>
      <c r="AK641" s="59">
        <v>48657.0</v>
      </c>
    </row>
    <row r="642">
      <c r="A642" s="28">
        <v>8.40008657E8</v>
      </c>
      <c r="B642" s="9" t="s">
        <v>284</v>
      </c>
      <c r="C642" s="33">
        <v>3.0</v>
      </c>
      <c r="D642" s="14">
        <v>75536.0</v>
      </c>
      <c r="E642" s="82" t="s">
        <v>36</v>
      </c>
      <c r="F642" s="33">
        <v>2.0</v>
      </c>
      <c r="G642" s="83">
        <f t="shared" si="1"/>
        <v>0.04</v>
      </c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28">
        <v>8.26004117E8</v>
      </c>
      <c r="AD642" s="9" t="s">
        <v>1031</v>
      </c>
      <c r="AE642" s="49">
        <v>39202.0</v>
      </c>
      <c r="AF642" s="79">
        <f t="shared" si="2"/>
        <v>16</v>
      </c>
      <c r="AG642" s="79"/>
      <c r="AH642" s="79"/>
      <c r="AI642" s="28">
        <v>6.66684808E8</v>
      </c>
      <c r="AJ642" s="9" t="s">
        <v>1603</v>
      </c>
      <c r="AK642" s="59">
        <v>87198.0</v>
      </c>
    </row>
    <row r="643">
      <c r="A643" s="28">
        <v>5.04008248E8</v>
      </c>
      <c r="B643" s="9" t="s">
        <v>1096</v>
      </c>
      <c r="C643" s="33">
        <v>3.0</v>
      </c>
      <c r="D643" s="14">
        <v>95461.0</v>
      </c>
      <c r="E643" s="82" t="s">
        <v>27</v>
      </c>
      <c r="F643" s="33">
        <v>0.0</v>
      </c>
      <c r="G643" s="83">
        <f t="shared" si="1"/>
        <v>0.05</v>
      </c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28">
        <v>6.66163077E8</v>
      </c>
      <c r="AD643" s="9" t="s">
        <v>1785</v>
      </c>
      <c r="AE643" s="49">
        <v>41664.0</v>
      </c>
      <c r="AF643" s="79">
        <f t="shared" si="2"/>
        <v>9</v>
      </c>
      <c r="AG643" s="79"/>
      <c r="AH643" s="79"/>
      <c r="AI643" s="28">
        <v>6.66704033E8</v>
      </c>
      <c r="AJ643" s="9" t="s">
        <v>1584</v>
      </c>
      <c r="AK643" s="59">
        <v>55179.0</v>
      </c>
    </row>
    <row r="644">
      <c r="A644" s="28">
        <v>6.80004453E8</v>
      </c>
      <c r="B644" s="9" t="s">
        <v>1340</v>
      </c>
      <c r="C644" s="33">
        <v>1.0</v>
      </c>
      <c r="D644" s="14">
        <v>45843.0</v>
      </c>
      <c r="E644" s="82" t="s">
        <v>12</v>
      </c>
      <c r="F644" s="33">
        <v>4.0</v>
      </c>
      <c r="G644" s="83">
        <f t="shared" si="1"/>
        <v>0.025</v>
      </c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28">
        <v>8.8786E8</v>
      </c>
      <c r="AD644" s="9" t="s">
        <v>1217</v>
      </c>
      <c r="AE644" s="49">
        <v>38618.0</v>
      </c>
      <c r="AF644" s="79">
        <f t="shared" si="2"/>
        <v>18</v>
      </c>
      <c r="AG644" s="79"/>
      <c r="AH644" s="79"/>
      <c r="AI644" s="28">
        <v>6.66721309E8</v>
      </c>
      <c r="AJ644" s="9" t="s">
        <v>1621</v>
      </c>
      <c r="AK644" s="59">
        <v>109628.0</v>
      </c>
    </row>
    <row r="645">
      <c r="A645" s="28">
        <v>5.7968E8</v>
      </c>
      <c r="B645" s="9" t="s">
        <v>1117</v>
      </c>
      <c r="C645" s="33">
        <v>5.0</v>
      </c>
      <c r="D645" s="14">
        <v>73248.0</v>
      </c>
      <c r="E645" s="82" t="s">
        <v>31</v>
      </c>
      <c r="F645" s="33">
        <v>4.0</v>
      </c>
      <c r="G645" s="83">
        <f t="shared" si="1"/>
        <v>0.035</v>
      </c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28">
        <v>7.95001498E8</v>
      </c>
      <c r="AD645" s="9" t="s">
        <v>1512</v>
      </c>
      <c r="AE645" s="49">
        <v>42545.0</v>
      </c>
      <c r="AF645" s="79">
        <f t="shared" si="2"/>
        <v>7</v>
      </c>
      <c r="AG645" s="79"/>
      <c r="AH645" s="79"/>
      <c r="AI645" s="28">
        <v>6.66722188E8</v>
      </c>
      <c r="AJ645" s="9" t="s">
        <v>1600</v>
      </c>
      <c r="AK645" s="59">
        <v>89469.0</v>
      </c>
    </row>
    <row r="646">
      <c r="A646" s="28">
        <v>7.0481E8</v>
      </c>
      <c r="B646" s="9" t="s">
        <v>283</v>
      </c>
      <c r="C646" s="33">
        <v>3.0</v>
      </c>
      <c r="D646" s="14">
        <v>76163.0</v>
      </c>
      <c r="E646" s="82" t="s">
        <v>31</v>
      </c>
      <c r="F646" s="33">
        <v>7.0</v>
      </c>
      <c r="G646" s="83">
        <f t="shared" si="1"/>
        <v>0.04</v>
      </c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28">
        <v>5.7600188E8</v>
      </c>
      <c r="AD646" s="9" t="s">
        <v>1230</v>
      </c>
      <c r="AE646" s="49">
        <v>36675.0</v>
      </c>
      <c r="AF646" s="79">
        <f t="shared" si="2"/>
        <v>23</v>
      </c>
      <c r="AG646" s="79"/>
      <c r="AH646" s="79"/>
      <c r="AI646" s="28">
        <v>6.66723183E8</v>
      </c>
      <c r="AJ646" s="9" t="s">
        <v>1592</v>
      </c>
      <c r="AK646" s="59">
        <v>64186.0</v>
      </c>
    </row>
    <row r="647">
      <c r="A647" s="28">
        <v>5.9392E8</v>
      </c>
      <c r="B647" s="9" t="s">
        <v>1330</v>
      </c>
      <c r="C647" s="33">
        <v>5.0</v>
      </c>
      <c r="D647" s="14">
        <v>62335.0</v>
      </c>
      <c r="E647" s="82" t="s">
        <v>12</v>
      </c>
      <c r="F647" s="33">
        <v>1.0</v>
      </c>
      <c r="G647" s="83">
        <f t="shared" si="1"/>
        <v>0.03</v>
      </c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28">
        <v>9.4973E8</v>
      </c>
      <c r="AD647" s="9" t="s">
        <v>1786</v>
      </c>
      <c r="AE647" s="49">
        <v>38460.0</v>
      </c>
      <c r="AF647" s="79">
        <f t="shared" si="2"/>
        <v>18</v>
      </c>
      <c r="AG647" s="79"/>
      <c r="AH647" s="79"/>
      <c r="AI647" s="28">
        <v>6.66735986E8</v>
      </c>
      <c r="AJ647" s="9" t="s">
        <v>1601</v>
      </c>
      <c r="AK647" s="59">
        <v>145408.0</v>
      </c>
    </row>
    <row r="648">
      <c r="A648" s="28">
        <v>6.66925947E8</v>
      </c>
      <c r="B648" s="9" t="s">
        <v>292</v>
      </c>
      <c r="C648" s="33">
        <v>5.0</v>
      </c>
      <c r="D648" s="14">
        <v>77015.0</v>
      </c>
      <c r="E648" s="82" t="s">
        <v>27</v>
      </c>
      <c r="F648" s="33">
        <v>4.0</v>
      </c>
      <c r="G648" s="83">
        <f t="shared" si="1"/>
        <v>0.04</v>
      </c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28">
        <v>1.16003091E8</v>
      </c>
      <c r="AD648" s="9" t="s">
        <v>1193</v>
      </c>
      <c r="AE648" s="49">
        <v>37428.0</v>
      </c>
      <c r="AF648" s="79">
        <f t="shared" si="2"/>
        <v>21</v>
      </c>
      <c r="AG648" s="79"/>
      <c r="AH648" s="79"/>
      <c r="AI648" s="28">
        <v>6.66742829E8</v>
      </c>
      <c r="AJ648" s="9" t="s">
        <v>1592</v>
      </c>
      <c r="AK648" s="59">
        <v>113095.0</v>
      </c>
    </row>
    <row r="649">
      <c r="A649" s="28">
        <v>2.2282E8</v>
      </c>
      <c r="B649" s="9" t="s">
        <v>1004</v>
      </c>
      <c r="C649" s="33">
        <v>1.0</v>
      </c>
      <c r="D649" s="14">
        <v>120355.0</v>
      </c>
      <c r="E649" s="82" t="s">
        <v>31</v>
      </c>
      <c r="F649" s="33">
        <v>5.0</v>
      </c>
      <c r="G649" s="83">
        <f t="shared" si="1"/>
        <v>0.06</v>
      </c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28">
        <v>4.24006871E8</v>
      </c>
      <c r="AD649" s="9" t="s">
        <v>1787</v>
      </c>
      <c r="AE649" s="49">
        <v>43452.0</v>
      </c>
      <c r="AF649" s="79">
        <f t="shared" si="2"/>
        <v>5</v>
      </c>
      <c r="AG649" s="79"/>
      <c r="AH649" s="79"/>
      <c r="AI649" s="28">
        <v>6.66743778E8</v>
      </c>
      <c r="AJ649" s="9" t="s">
        <v>1603</v>
      </c>
      <c r="AK649" s="59">
        <v>114453.0</v>
      </c>
    </row>
    <row r="650">
      <c r="A650" s="28">
        <v>6.15004218E8</v>
      </c>
      <c r="B650" s="9" t="s">
        <v>920</v>
      </c>
      <c r="C650" s="33">
        <v>4.0</v>
      </c>
      <c r="D650" s="14">
        <v>102208.0</v>
      </c>
      <c r="E650" s="82" t="s">
        <v>16</v>
      </c>
      <c r="F650" s="33">
        <v>6.0</v>
      </c>
      <c r="G650" s="83">
        <f t="shared" si="1"/>
        <v>0.05</v>
      </c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28">
        <v>6.4075E8</v>
      </c>
      <c r="AD650" s="9" t="s">
        <v>1198</v>
      </c>
      <c r="AE650" s="49">
        <v>36374.0</v>
      </c>
      <c r="AF650" s="79">
        <f t="shared" si="2"/>
        <v>24</v>
      </c>
      <c r="AG650" s="79"/>
      <c r="AH650" s="79"/>
      <c r="AI650" s="28">
        <v>6.66756658E8</v>
      </c>
      <c r="AJ650" s="9" t="s">
        <v>1584</v>
      </c>
      <c r="AK650" s="59">
        <v>126480.0</v>
      </c>
    </row>
    <row r="651">
      <c r="A651" s="28">
        <v>9.9431E8</v>
      </c>
      <c r="B651" s="9" t="s">
        <v>1100</v>
      </c>
      <c r="C651" s="33">
        <v>2.0</v>
      </c>
      <c r="D651" s="14">
        <v>66474.0</v>
      </c>
      <c r="E651" s="82" t="s">
        <v>35</v>
      </c>
      <c r="F651" s="33">
        <v>3.0</v>
      </c>
      <c r="G651" s="83">
        <f t="shared" si="1"/>
        <v>0.035</v>
      </c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28">
        <v>8.74008177E8</v>
      </c>
      <c r="AD651" s="9" t="s">
        <v>326</v>
      </c>
      <c r="AE651" s="49">
        <v>36757.0</v>
      </c>
      <c r="AF651" s="79">
        <f t="shared" si="2"/>
        <v>23</v>
      </c>
      <c r="AG651" s="79"/>
      <c r="AH651" s="79"/>
      <c r="AI651" s="28">
        <v>6.66762271E8</v>
      </c>
      <c r="AJ651" s="9" t="s">
        <v>1588</v>
      </c>
      <c r="AK651" s="59">
        <v>89710.0</v>
      </c>
    </row>
    <row r="652">
      <c r="A652" s="28">
        <v>8.77002518E8</v>
      </c>
      <c r="B652" s="9" t="s">
        <v>1467</v>
      </c>
      <c r="C652" s="33">
        <v>3.0</v>
      </c>
      <c r="D652" s="14">
        <v>59082.0</v>
      </c>
      <c r="E652" s="82" t="s">
        <v>36</v>
      </c>
      <c r="F652" s="33">
        <v>1.0</v>
      </c>
      <c r="G652" s="83">
        <f t="shared" si="1"/>
        <v>0.03</v>
      </c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28">
        <v>2.64001498E8</v>
      </c>
      <c r="AD652" s="9" t="s">
        <v>1231</v>
      </c>
      <c r="AE652" s="49">
        <v>40027.0</v>
      </c>
      <c r="AF652" s="79">
        <f t="shared" si="2"/>
        <v>14</v>
      </c>
      <c r="AG652" s="79"/>
      <c r="AH652" s="79"/>
      <c r="AI652" s="28">
        <v>6.66764373E8</v>
      </c>
      <c r="AJ652" s="9" t="s">
        <v>1607</v>
      </c>
      <c r="AK652" s="59">
        <v>37098.0</v>
      </c>
    </row>
    <row r="653">
      <c r="A653" s="28">
        <v>3.8079E8</v>
      </c>
      <c r="B653" s="9" t="s">
        <v>1544</v>
      </c>
      <c r="C653" s="33">
        <v>4.0</v>
      </c>
      <c r="D653" s="14">
        <v>63884.0</v>
      </c>
      <c r="E653" s="82" t="s">
        <v>20</v>
      </c>
      <c r="F653" s="33">
        <v>1.0</v>
      </c>
      <c r="G653" s="83">
        <f t="shared" si="1"/>
        <v>0.03</v>
      </c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28">
        <v>7.61009379E8</v>
      </c>
      <c r="AD653" s="9" t="s">
        <v>1309</v>
      </c>
      <c r="AE653" s="49">
        <v>38775.0</v>
      </c>
      <c r="AF653" s="79">
        <f t="shared" si="2"/>
        <v>17</v>
      </c>
      <c r="AG653" s="79"/>
      <c r="AH653" s="79"/>
      <c r="AI653" s="28">
        <v>6.66775356E8</v>
      </c>
      <c r="AJ653" s="9" t="s">
        <v>1603</v>
      </c>
      <c r="AK653" s="59">
        <v>55992.0</v>
      </c>
    </row>
    <row r="654">
      <c r="A654" s="28">
        <v>9.7383E8</v>
      </c>
      <c r="B654" s="9" t="s">
        <v>1532</v>
      </c>
      <c r="C654" s="33">
        <v>3.0</v>
      </c>
      <c r="D654" s="14">
        <v>89510.0</v>
      </c>
      <c r="E654" s="82" t="s">
        <v>35</v>
      </c>
      <c r="F654" s="33">
        <v>4.0</v>
      </c>
      <c r="G654" s="83">
        <f t="shared" si="1"/>
        <v>0.045</v>
      </c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28">
        <v>4.92007002E8</v>
      </c>
      <c r="AD654" s="9" t="s">
        <v>328</v>
      </c>
      <c r="AE654" s="49">
        <v>42415.0</v>
      </c>
      <c r="AF654" s="79">
        <f t="shared" si="2"/>
        <v>7</v>
      </c>
      <c r="AG654" s="79"/>
      <c r="AH654" s="79"/>
      <c r="AI654" s="28">
        <v>6.66783091E8</v>
      </c>
      <c r="AJ654" s="9" t="s">
        <v>1603</v>
      </c>
      <c r="AK654" s="59">
        <v>42453.0</v>
      </c>
    </row>
    <row r="655">
      <c r="A655" s="28">
        <v>2.63006143E8</v>
      </c>
      <c r="B655" s="9" t="s">
        <v>1477</v>
      </c>
      <c r="C655" s="33">
        <v>5.0</v>
      </c>
      <c r="D655" s="14">
        <v>47567.0</v>
      </c>
      <c r="E655" s="82" t="s">
        <v>27</v>
      </c>
      <c r="F655" s="33">
        <v>6.0</v>
      </c>
      <c r="G655" s="83">
        <f t="shared" si="1"/>
        <v>0.025</v>
      </c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28">
        <v>2.06005353E8</v>
      </c>
      <c r="AD655" s="9" t="s">
        <v>1073</v>
      </c>
      <c r="AE655" s="49">
        <v>38773.0</v>
      </c>
      <c r="AF655" s="79">
        <f t="shared" si="2"/>
        <v>17</v>
      </c>
      <c r="AG655" s="79"/>
      <c r="AH655" s="79"/>
      <c r="AI655" s="28">
        <v>6.6679373E8</v>
      </c>
      <c r="AJ655" s="9" t="s">
        <v>1603</v>
      </c>
      <c r="AK655" s="59">
        <v>38085.0</v>
      </c>
    </row>
    <row r="656">
      <c r="A656" s="28">
        <v>9.9932E8</v>
      </c>
      <c r="B656" s="9" t="s">
        <v>1485</v>
      </c>
      <c r="C656" s="33">
        <v>5.0</v>
      </c>
      <c r="D656" s="14">
        <v>115607.0</v>
      </c>
      <c r="E656" s="82" t="s">
        <v>16</v>
      </c>
      <c r="F656" s="33">
        <v>3.0</v>
      </c>
      <c r="G656" s="83">
        <f t="shared" si="1"/>
        <v>0.06</v>
      </c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28">
        <v>7.86008335E8</v>
      </c>
      <c r="AD656" s="9" t="s">
        <v>1124</v>
      </c>
      <c r="AE656" s="49">
        <v>38418.0</v>
      </c>
      <c r="AF656" s="79">
        <f t="shared" si="2"/>
        <v>18</v>
      </c>
      <c r="AG656" s="79"/>
      <c r="AH656" s="79"/>
      <c r="AI656" s="28">
        <v>6.66802299E8</v>
      </c>
      <c r="AJ656" s="9" t="s">
        <v>1586</v>
      </c>
      <c r="AK656" s="59">
        <v>112952.0</v>
      </c>
    </row>
    <row r="657">
      <c r="A657" s="28">
        <v>5.01001971E8</v>
      </c>
      <c r="B657" s="9" t="s">
        <v>1456</v>
      </c>
      <c r="C657" s="33">
        <v>3.0</v>
      </c>
      <c r="D657" s="14">
        <v>47052.0</v>
      </c>
      <c r="E657" s="82" t="s">
        <v>36</v>
      </c>
      <c r="F657" s="33">
        <v>6.0</v>
      </c>
      <c r="G657" s="83">
        <f t="shared" si="1"/>
        <v>0.025</v>
      </c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28">
        <v>6.4334E8</v>
      </c>
      <c r="AD657" s="9" t="s">
        <v>905</v>
      </c>
      <c r="AE657" s="49">
        <v>37219.0</v>
      </c>
      <c r="AF657" s="79">
        <f t="shared" si="2"/>
        <v>22</v>
      </c>
      <c r="AG657" s="79"/>
      <c r="AH657" s="79"/>
      <c r="AI657" s="28">
        <v>6.66802866E8</v>
      </c>
      <c r="AJ657" s="9" t="s">
        <v>1600</v>
      </c>
      <c r="AK657" s="59">
        <v>42470.0</v>
      </c>
    </row>
    <row r="658">
      <c r="A658" s="28">
        <v>9.80003045E8</v>
      </c>
      <c r="B658" s="9" t="s">
        <v>1528</v>
      </c>
      <c r="C658" s="33">
        <v>1.0</v>
      </c>
      <c r="D658" s="14">
        <v>69179.0</v>
      </c>
      <c r="E658" s="82" t="s">
        <v>31</v>
      </c>
      <c r="F658" s="33">
        <v>2.0</v>
      </c>
      <c r="G658" s="83">
        <f t="shared" si="1"/>
        <v>0.035</v>
      </c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28">
        <v>5.4437E8</v>
      </c>
      <c r="AD658" s="9" t="s">
        <v>1270</v>
      </c>
      <c r="AE658" s="49">
        <v>37013.0</v>
      </c>
      <c r="AF658" s="79">
        <f t="shared" si="2"/>
        <v>22</v>
      </c>
      <c r="AG658" s="79"/>
      <c r="AH658" s="79"/>
      <c r="AI658" s="28">
        <v>6.66809638E8</v>
      </c>
      <c r="AJ658" s="9" t="s">
        <v>1600</v>
      </c>
      <c r="AK658" s="59">
        <v>76811.0</v>
      </c>
    </row>
    <row r="659">
      <c r="A659" s="28">
        <v>8.77006753E8</v>
      </c>
      <c r="B659" s="9" t="s">
        <v>1413</v>
      </c>
      <c r="C659" s="33">
        <v>4.0</v>
      </c>
      <c r="D659" s="14">
        <v>88143.0</v>
      </c>
      <c r="E659" s="82" t="s">
        <v>35</v>
      </c>
      <c r="F659" s="33">
        <v>5.0</v>
      </c>
      <c r="G659" s="83">
        <f t="shared" si="1"/>
        <v>0.045</v>
      </c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28">
        <v>1.27009935E8</v>
      </c>
      <c r="AD659" s="9" t="s">
        <v>1788</v>
      </c>
      <c r="AE659" s="49">
        <v>40527.0</v>
      </c>
      <c r="AF659" s="79">
        <f t="shared" si="2"/>
        <v>13</v>
      </c>
      <c r="AG659" s="79"/>
      <c r="AH659" s="79"/>
      <c r="AI659" s="28">
        <v>6.66812226E8</v>
      </c>
      <c r="AJ659" s="9" t="s">
        <v>1586</v>
      </c>
      <c r="AK659" s="59">
        <v>94116.0</v>
      </c>
    </row>
    <row r="660">
      <c r="A660" s="28">
        <v>6.66674737E8</v>
      </c>
      <c r="B660" s="9" t="s">
        <v>1420</v>
      </c>
      <c r="C660" s="33">
        <v>3.0</v>
      </c>
      <c r="D660" s="14">
        <v>53353.0</v>
      </c>
      <c r="E660" s="82" t="s">
        <v>35</v>
      </c>
      <c r="F660" s="33">
        <v>0.0</v>
      </c>
      <c r="G660" s="83">
        <f t="shared" si="1"/>
        <v>0.025</v>
      </c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28">
        <v>6.6636903E8</v>
      </c>
      <c r="AD660" s="9" t="s">
        <v>1202</v>
      </c>
      <c r="AE660" s="49">
        <v>36775.0</v>
      </c>
      <c r="AF660" s="79">
        <f t="shared" si="2"/>
        <v>23</v>
      </c>
      <c r="AG660" s="79"/>
      <c r="AH660" s="79"/>
      <c r="AI660" s="28">
        <v>6.66812933E8</v>
      </c>
      <c r="AJ660" s="9" t="s">
        <v>1600</v>
      </c>
      <c r="AK660" s="59">
        <v>109380.0</v>
      </c>
    </row>
    <row r="661">
      <c r="A661" s="28">
        <v>9.3276E8</v>
      </c>
      <c r="B661" s="9" t="s">
        <v>1512</v>
      </c>
      <c r="C661" s="33">
        <v>2.0</v>
      </c>
      <c r="D661" s="14">
        <v>106727.0</v>
      </c>
      <c r="E661" s="82" t="s">
        <v>12</v>
      </c>
      <c r="F661" s="33">
        <v>4.0</v>
      </c>
      <c r="G661" s="83">
        <f t="shared" si="1"/>
        <v>0.055</v>
      </c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28">
        <v>5.97009853E8</v>
      </c>
      <c r="AD661" s="9" t="s">
        <v>932</v>
      </c>
      <c r="AE661" s="49">
        <v>40282.0</v>
      </c>
      <c r="AF661" s="79">
        <f t="shared" si="2"/>
        <v>13</v>
      </c>
      <c r="AG661" s="79"/>
      <c r="AH661" s="79"/>
      <c r="AI661" s="28">
        <v>6.66824323E8</v>
      </c>
      <c r="AJ661" s="9" t="s">
        <v>1600</v>
      </c>
      <c r="AK661" s="59">
        <v>89311.0</v>
      </c>
    </row>
    <row r="662">
      <c r="A662" s="28">
        <v>3.9627E8</v>
      </c>
      <c r="B662" s="9" t="s">
        <v>1510</v>
      </c>
      <c r="C662" s="33">
        <v>5.0</v>
      </c>
      <c r="D662" s="14">
        <v>112486.0</v>
      </c>
      <c r="E662" s="82" t="s">
        <v>12</v>
      </c>
      <c r="F662" s="33">
        <v>6.0</v>
      </c>
      <c r="G662" s="83">
        <f t="shared" si="1"/>
        <v>0.055</v>
      </c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28">
        <v>6.66997321E8</v>
      </c>
      <c r="AD662" s="9" t="s">
        <v>1789</v>
      </c>
      <c r="AE662" s="49">
        <v>37759.0</v>
      </c>
      <c r="AF662" s="79">
        <f t="shared" si="2"/>
        <v>20</v>
      </c>
      <c r="AG662" s="79"/>
      <c r="AH662" s="79"/>
      <c r="AI662" s="28">
        <v>6.66825186E8</v>
      </c>
      <c r="AJ662" s="9" t="s">
        <v>1622</v>
      </c>
      <c r="AK662" s="59">
        <v>145137.0</v>
      </c>
    </row>
    <row r="663">
      <c r="A663" s="28">
        <v>3.8392E8</v>
      </c>
      <c r="B663" s="9" t="s">
        <v>1503</v>
      </c>
      <c r="C663" s="33">
        <v>2.0</v>
      </c>
      <c r="D663" s="14">
        <v>43940.0</v>
      </c>
      <c r="E663" s="82" t="s">
        <v>20</v>
      </c>
      <c r="F663" s="33">
        <v>7.0</v>
      </c>
      <c r="G663" s="83">
        <f t="shared" si="1"/>
        <v>0.02</v>
      </c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28">
        <v>5.0600625E8</v>
      </c>
      <c r="AD663" s="9" t="s">
        <v>1479</v>
      </c>
      <c r="AE663" s="49">
        <v>39348.0</v>
      </c>
      <c r="AF663" s="79">
        <f t="shared" si="2"/>
        <v>16</v>
      </c>
      <c r="AG663" s="79"/>
      <c r="AH663" s="79"/>
      <c r="AI663" s="28">
        <v>6.66853155E8</v>
      </c>
      <c r="AJ663" s="9" t="s">
        <v>1600</v>
      </c>
      <c r="AK663" s="59">
        <v>129427.0</v>
      </c>
    </row>
    <row r="664">
      <c r="A664" s="28">
        <v>3.7200186E8</v>
      </c>
      <c r="B664" s="9" t="s">
        <v>1463</v>
      </c>
      <c r="C664" s="33">
        <v>4.0</v>
      </c>
      <c r="D664" s="14">
        <v>92962.0</v>
      </c>
      <c r="E664" s="82" t="s">
        <v>16</v>
      </c>
      <c r="F664" s="33">
        <v>2.0</v>
      </c>
      <c r="G664" s="83">
        <f t="shared" si="1"/>
        <v>0.045</v>
      </c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28">
        <v>6.1126E8</v>
      </c>
      <c r="AD664" s="9" t="s">
        <v>1790</v>
      </c>
      <c r="AE664" s="49">
        <v>38150.0</v>
      </c>
      <c r="AF664" s="79">
        <f t="shared" si="2"/>
        <v>19</v>
      </c>
      <c r="AG664" s="79"/>
      <c r="AH664" s="79"/>
      <c r="AI664" s="28">
        <v>6.66854216E8</v>
      </c>
      <c r="AJ664" s="9" t="s">
        <v>1600</v>
      </c>
      <c r="AK664" s="59">
        <v>100040.0</v>
      </c>
    </row>
    <row r="665">
      <c r="A665" s="28">
        <v>8.38004006E8</v>
      </c>
      <c r="B665" s="9" t="s">
        <v>1445</v>
      </c>
      <c r="C665" s="33">
        <v>2.0</v>
      </c>
      <c r="D665" s="14">
        <v>45981.0</v>
      </c>
      <c r="E665" s="82" t="s">
        <v>27</v>
      </c>
      <c r="F665" s="33">
        <v>1.0</v>
      </c>
      <c r="G665" s="83">
        <f t="shared" si="1"/>
        <v>0.025</v>
      </c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28">
        <v>7.96001676E8</v>
      </c>
      <c r="AD665" s="9" t="s">
        <v>329</v>
      </c>
      <c r="AE665" s="49">
        <v>43316.0</v>
      </c>
      <c r="AF665" s="79">
        <f t="shared" si="2"/>
        <v>5</v>
      </c>
      <c r="AG665" s="79"/>
      <c r="AH665" s="79"/>
      <c r="AI665" s="28">
        <v>6.66858245E8</v>
      </c>
      <c r="AJ665" s="9" t="s">
        <v>1607</v>
      </c>
      <c r="AK665" s="59">
        <v>44132.0</v>
      </c>
    </row>
    <row r="666">
      <c r="A666" s="28">
        <v>6.490026E8</v>
      </c>
      <c r="B666" s="9" t="s">
        <v>1535</v>
      </c>
      <c r="C666" s="33">
        <v>3.0</v>
      </c>
      <c r="D666" s="14">
        <v>52842.0</v>
      </c>
      <c r="E666" s="82" t="s">
        <v>20</v>
      </c>
      <c r="F666" s="33">
        <v>6.0</v>
      </c>
      <c r="G666" s="83">
        <f t="shared" si="1"/>
        <v>0.025</v>
      </c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28">
        <v>3.61006761E8</v>
      </c>
      <c r="AD666" s="9" t="s">
        <v>330</v>
      </c>
      <c r="AE666" s="49">
        <v>38563.0</v>
      </c>
      <c r="AF666" s="79">
        <f t="shared" si="2"/>
        <v>18</v>
      </c>
      <c r="AG666" s="79"/>
      <c r="AH666" s="79"/>
      <c r="AI666" s="28">
        <v>6.66864722E8</v>
      </c>
      <c r="AJ666" s="9" t="s">
        <v>1597</v>
      </c>
      <c r="AK666" s="59">
        <v>40239.0</v>
      </c>
    </row>
    <row r="667">
      <c r="A667" s="28">
        <v>1.60003384E8</v>
      </c>
      <c r="B667" s="9" t="s">
        <v>1490</v>
      </c>
      <c r="C667" s="33">
        <v>4.0</v>
      </c>
      <c r="D667" s="14">
        <v>125788.0</v>
      </c>
      <c r="E667" s="82" t="s">
        <v>36</v>
      </c>
      <c r="F667" s="33">
        <v>3.0</v>
      </c>
      <c r="G667" s="83">
        <f t="shared" si="1"/>
        <v>0.065</v>
      </c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28">
        <v>2.0166E8</v>
      </c>
      <c r="AD667" s="9" t="s">
        <v>981</v>
      </c>
      <c r="AE667" s="49">
        <v>43340.0</v>
      </c>
      <c r="AF667" s="79">
        <f t="shared" si="2"/>
        <v>5</v>
      </c>
      <c r="AG667" s="79"/>
      <c r="AH667" s="79"/>
      <c r="AI667" s="28">
        <v>6.66864968E8</v>
      </c>
      <c r="AJ667" s="9" t="s">
        <v>1588</v>
      </c>
      <c r="AK667" s="59">
        <v>150934.0</v>
      </c>
    </row>
    <row r="668">
      <c r="A668" s="28">
        <v>1.57001631E8</v>
      </c>
      <c r="B668" s="9" t="s">
        <v>1468</v>
      </c>
      <c r="C668" s="33">
        <v>4.0</v>
      </c>
      <c r="D668" s="14">
        <v>125339.0</v>
      </c>
      <c r="E668" s="82" t="s">
        <v>20</v>
      </c>
      <c r="F668" s="33">
        <v>5.0</v>
      </c>
      <c r="G668" s="83">
        <f t="shared" si="1"/>
        <v>0.065</v>
      </c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28">
        <v>4.8742E8</v>
      </c>
      <c r="AD668" s="9" t="s">
        <v>1509</v>
      </c>
      <c r="AE668" s="49">
        <v>43732.0</v>
      </c>
      <c r="AF668" s="79">
        <f t="shared" si="2"/>
        <v>4</v>
      </c>
      <c r="AG668" s="79"/>
      <c r="AH668" s="79"/>
      <c r="AI668" s="28">
        <v>6.6686612E8</v>
      </c>
      <c r="AJ668" s="9" t="s">
        <v>1594</v>
      </c>
      <c r="AK668" s="59">
        <v>128608.0</v>
      </c>
    </row>
    <row r="669">
      <c r="A669" s="28">
        <v>1.17004851E8</v>
      </c>
      <c r="B669" s="9" t="s">
        <v>1517</v>
      </c>
      <c r="C669" s="33">
        <v>3.0</v>
      </c>
      <c r="D669" s="14">
        <v>46564.0</v>
      </c>
      <c r="E669" s="82" t="s">
        <v>31</v>
      </c>
      <c r="F669" s="33">
        <v>3.0</v>
      </c>
      <c r="G669" s="83">
        <f t="shared" si="1"/>
        <v>0.025</v>
      </c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28">
        <v>6.66907835E8</v>
      </c>
      <c r="AD669" s="9" t="s">
        <v>1494</v>
      </c>
      <c r="AE669" s="49">
        <v>36455.0</v>
      </c>
      <c r="AF669" s="79">
        <f t="shared" si="2"/>
        <v>24</v>
      </c>
      <c r="AG669" s="79"/>
      <c r="AH669" s="79"/>
      <c r="AI669" s="28">
        <v>6.66869857E8</v>
      </c>
      <c r="AJ669" s="9" t="s">
        <v>1603</v>
      </c>
      <c r="AK669" s="59">
        <v>101468.0</v>
      </c>
    </row>
    <row r="670">
      <c r="A670" s="28">
        <v>8.33002443E8</v>
      </c>
      <c r="B670" s="9" t="s">
        <v>1502</v>
      </c>
      <c r="C670" s="33">
        <v>5.0</v>
      </c>
      <c r="D670" s="14">
        <v>59750.0</v>
      </c>
      <c r="E670" s="82" t="s">
        <v>20</v>
      </c>
      <c r="F670" s="33">
        <v>1.0</v>
      </c>
      <c r="G670" s="83">
        <f t="shared" si="1"/>
        <v>0.03</v>
      </c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28">
        <v>5.143E8</v>
      </c>
      <c r="AD670" s="9" t="s">
        <v>1791</v>
      </c>
      <c r="AE670" s="49">
        <v>40959.0</v>
      </c>
      <c r="AF670" s="79">
        <f t="shared" si="2"/>
        <v>11</v>
      </c>
      <c r="AG670" s="79"/>
      <c r="AH670" s="79"/>
      <c r="AI670" s="28">
        <v>6.66879481E8</v>
      </c>
      <c r="AJ670" s="9" t="s">
        <v>1588</v>
      </c>
      <c r="AK670" s="59">
        <v>59691.0</v>
      </c>
    </row>
    <row r="671">
      <c r="A671" s="28">
        <v>6.9934E8</v>
      </c>
      <c r="B671" s="9" t="s">
        <v>1525</v>
      </c>
      <c r="C671" s="33">
        <v>4.0</v>
      </c>
      <c r="D671" s="14">
        <v>48436.0</v>
      </c>
      <c r="E671" s="82" t="s">
        <v>36</v>
      </c>
      <c r="F671" s="33">
        <v>6.0</v>
      </c>
      <c r="G671" s="83">
        <f t="shared" si="1"/>
        <v>0.025</v>
      </c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28">
        <v>4.564E8</v>
      </c>
      <c r="AD671" s="9" t="s">
        <v>331</v>
      </c>
      <c r="AE671" s="49">
        <v>39924.0</v>
      </c>
      <c r="AF671" s="79">
        <f t="shared" si="2"/>
        <v>14</v>
      </c>
      <c r="AG671" s="79"/>
      <c r="AH671" s="79"/>
      <c r="AI671" s="28">
        <v>6.66879764E8</v>
      </c>
      <c r="AJ671" s="9" t="s">
        <v>1585</v>
      </c>
      <c r="AK671" s="59">
        <v>42665.0</v>
      </c>
    </row>
    <row r="672">
      <c r="A672" s="28">
        <v>5.4959E8</v>
      </c>
      <c r="B672" s="9" t="s">
        <v>1511</v>
      </c>
      <c r="C672" s="33">
        <v>5.0</v>
      </c>
      <c r="D672" s="14">
        <v>90823.0</v>
      </c>
      <c r="E672" s="82" t="s">
        <v>35</v>
      </c>
      <c r="F672" s="33">
        <v>2.0</v>
      </c>
      <c r="G672" s="83">
        <f t="shared" si="1"/>
        <v>0.045</v>
      </c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28">
        <v>4.7636E8</v>
      </c>
      <c r="AD672" s="9" t="s">
        <v>332</v>
      </c>
      <c r="AE672" s="49">
        <v>43009.0</v>
      </c>
      <c r="AF672" s="79">
        <f t="shared" si="2"/>
        <v>6</v>
      </c>
      <c r="AG672" s="79"/>
      <c r="AH672" s="79"/>
      <c r="AI672" s="28">
        <v>6.66883411E8</v>
      </c>
      <c r="AJ672" s="9" t="s">
        <v>1607</v>
      </c>
      <c r="AK672" s="59">
        <v>127232.0</v>
      </c>
    </row>
    <row r="673">
      <c r="A673" s="28">
        <v>6.66735986E8</v>
      </c>
      <c r="B673" s="9" t="s">
        <v>1539</v>
      </c>
      <c r="C673" s="33">
        <v>2.0</v>
      </c>
      <c r="D673" s="14">
        <v>111002.0</v>
      </c>
      <c r="E673" s="82" t="s">
        <v>31</v>
      </c>
      <c r="F673" s="33">
        <v>6.0</v>
      </c>
      <c r="G673" s="83">
        <f t="shared" si="1"/>
        <v>0.055</v>
      </c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28">
        <v>6.66598939E8</v>
      </c>
      <c r="AD673" s="9" t="s">
        <v>1371</v>
      </c>
      <c r="AE673" s="49">
        <v>42574.0</v>
      </c>
      <c r="AF673" s="79">
        <f t="shared" si="2"/>
        <v>7</v>
      </c>
      <c r="AG673" s="79"/>
      <c r="AH673" s="79"/>
      <c r="AI673" s="28">
        <v>6.66891799E8</v>
      </c>
      <c r="AJ673" s="9" t="s">
        <v>1597</v>
      </c>
      <c r="AK673" s="59">
        <v>60295.0</v>
      </c>
    </row>
    <row r="674">
      <c r="A674" s="28">
        <v>6.66295167E8</v>
      </c>
      <c r="B674" s="9" t="s">
        <v>1425</v>
      </c>
      <c r="C674" s="33">
        <v>5.0</v>
      </c>
      <c r="D674" s="14">
        <v>86169.0</v>
      </c>
      <c r="E674" s="82" t="s">
        <v>20</v>
      </c>
      <c r="F674" s="33">
        <v>1.0</v>
      </c>
      <c r="G674" s="83">
        <f t="shared" si="1"/>
        <v>0.045</v>
      </c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28">
        <v>1.24001985E8</v>
      </c>
      <c r="AD674" s="9" t="s">
        <v>1792</v>
      </c>
      <c r="AE674" s="49">
        <v>41971.0</v>
      </c>
      <c r="AF674" s="79">
        <f t="shared" si="2"/>
        <v>9</v>
      </c>
      <c r="AG674" s="79"/>
      <c r="AH674" s="79"/>
      <c r="AI674" s="28">
        <v>6.66907835E8</v>
      </c>
      <c r="AJ674" s="9" t="s">
        <v>1603</v>
      </c>
      <c r="AK674" s="59">
        <v>107501.0</v>
      </c>
    </row>
    <row r="675">
      <c r="A675" s="28">
        <v>2.2311E8</v>
      </c>
      <c r="B675" s="9" t="s">
        <v>1509</v>
      </c>
      <c r="C675" s="33">
        <v>5.0</v>
      </c>
      <c r="D675" s="14">
        <v>55058.0</v>
      </c>
      <c r="E675" s="82" t="s">
        <v>36</v>
      </c>
      <c r="F675" s="33">
        <v>0.0</v>
      </c>
      <c r="G675" s="83">
        <f t="shared" si="1"/>
        <v>0.03</v>
      </c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28">
        <v>6.00007694E8</v>
      </c>
      <c r="AD675" s="9" t="s">
        <v>333</v>
      </c>
      <c r="AE675" s="49">
        <v>43785.0</v>
      </c>
      <c r="AF675" s="79">
        <f t="shared" si="2"/>
        <v>4</v>
      </c>
      <c r="AG675" s="79"/>
      <c r="AH675" s="79"/>
      <c r="AI675" s="28">
        <v>6.66909451E8</v>
      </c>
      <c r="AJ675" s="9" t="s">
        <v>1585</v>
      </c>
      <c r="AK675" s="59">
        <v>67701.0</v>
      </c>
    </row>
    <row r="676">
      <c r="A676" s="28">
        <v>8.71002339E8</v>
      </c>
      <c r="B676" s="9" t="s">
        <v>1432</v>
      </c>
      <c r="C676" s="33">
        <v>3.0</v>
      </c>
      <c r="D676" s="14">
        <v>59922.0</v>
      </c>
      <c r="E676" s="82" t="s">
        <v>20</v>
      </c>
      <c r="F676" s="33">
        <v>7.0</v>
      </c>
      <c r="G676" s="83">
        <f t="shared" si="1"/>
        <v>0.03</v>
      </c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28">
        <v>6.66864968E8</v>
      </c>
      <c r="AD676" s="9" t="s">
        <v>983</v>
      </c>
      <c r="AE676" s="49">
        <v>38517.0</v>
      </c>
      <c r="AF676" s="79">
        <f t="shared" si="2"/>
        <v>18</v>
      </c>
      <c r="AG676" s="79"/>
      <c r="AH676" s="79"/>
      <c r="AI676" s="28">
        <v>6.66925947E8</v>
      </c>
      <c r="AJ676" s="9" t="s">
        <v>1600</v>
      </c>
      <c r="AK676" s="59">
        <v>90311.0</v>
      </c>
    </row>
    <row r="677">
      <c r="A677" s="28">
        <v>1.53008559E8</v>
      </c>
      <c r="B677" s="9" t="s">
        <v>1518</v>
      </c>
      <c r="C677" s="33">
        <v>1.0</v>
      </c>
      <c r="D677" s="14">
        <v>80964.0</v>
      </c>
      <c r="E677" s="82" t="s">
        <v>27</v>
      </c>
      <c r="F677" s="33">
        <v>1.0</v>
      </c>
      <c r="G677" s="83">
        <f t="shared" si="1"/>
        <v>0.04</v>
      </c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28">
        <v>7.05005148E8</v>
      </c>
      <c r="AD677" s="9" t="s">
        <v>1183</v>
      </c>
      <c r="AE677" s="49">
        <v>43221.0</v>
      </c>
      <c r="AF677" s="79">
        <f t="shared" si="2"/>
        <v>5</v>
      </c>
      <c r="AG677" s="79"/>
      <c r="AH677" s="79"/>
      <c r="AI677" s="28">
        <v>6.66939567E8</v>
      </c>
      <c r="AJ677" s="9" t="s">
        <v>1584</v>
      </c>
      <c r="AK677" s="59">
        <v>121393.0</v>
      </c>
    </row>
    <row r="678">
      <c r="A678" s="28">
        <v>4.0636E8</v>
      </c>
      <c r="B678" s="9" t="s">
        <v>1670</v>
      </c>
      <c r="C678" s="33">
        <v>4.0</v>
      </c>
      <c r="D678" s="14">
        <v>68347.0</v>
      </c>
      <c r="E678" s="82" t="s">
        <v>12</v>
      </c>
      <c r="F678" s="33">
        <v>2.0</v>
      </c>
      <c r="G678" s="83">
        <f t="shared" si="1"/>
        <v>0.035</v>
      </c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28">
        <v>1.30005123E8</v>
      </c>
      <c r="AD678" s="9" t="s">
        <v>1123</v>
      </c>
      <c r="AE678" s="49">
        <v>43896.0</v>
      </c>
      <c r="AF678" s="79">
        <f t="shared" si="2"/>
        <v>3</v>
      </c>
      <c r="AG678" s="79"/>
      <c r="AH678" s="79"/>
      <c r="AI678" s="28">
        <v>6.6694532E8</v>
      </c>
      <c r="AJ678" s="9" t="s">
        <v>1595</v>
      </c>
      <c r="AK678" s="59">
        <v>132302.0</v>
      </c>
    </row>
    <row r="679">
      <c r="A679" s="28">
        <v>5.6074E8</v>
      </c>
      <c r="B679" s="9" t="s">
        <v>1459</v>
      </c>
      <c r="C679" s="33">
        <v>2.0</v>
      </c>
      <c r="D679" s="14">
        <v>90273.0</v>
      </c>
      <c r="E679" s="82" t="s">
        <v>35</v>
      </c>
      <c r="F679" s="33">
        <v>6.0</v>
      </c>
      <c r="G679" s="83">
        <f t="shared" si="1"/>
        <v>0.045</v>
      </c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28">
        <v>3.738E8</v>
      </c>
      <c r="AD679" s="9" t="s">
        <v>1793</v>
      </c>
      <c r="AE679" s="49">
        <v>40624.0</v>
      </c>
      <c r="AF679" s="79">
        <f t="shared" si="2"/>
        <v>12</v>
      </c>
      <c r="AG679" s="79"/>
      <c r="AH679" s="79"/>
      <c r="AI679" s="28">
        <v>6.66955144E8</v>
      </c>
      <c r="AJ679" s="9" t="s">
        <v>1600</v>
      </c>
      <c r="AK679" s="59">
        <v>51207.0</v>
      </c>
    </row>
    <row r="680">
      <c r="A680" s="28">
        <v>1.20004902E8</v>
      </c>
      <c r="B680" s="9" t="s">
        <v>1543</v>
      </c>
      <c r="C680" s="33">
        <v>5.0</v>
      </c>
      <c r="D680" s="14">
        <v>79612.0</v>
      </c>
      <c r="E680" s="82" t="s">
        <v>27</v>
      </c>
      <c r="F680" s="33">
        <v>5.0</v>
      </c>
      <c r="G680" s="83">
        <f t="shared" si="1"/>
        <v>0.04</v>
      </c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28">
        <v>4.3466E8</v>
      </c>
      <c r="AD680" s="9" t="s">
        <v>1456</v>
      </c>
      <c r="AE680" s="49">
        <v>36835.0</v>
      </c>
      <c r="AF680" s="79">
        <f t="shared" si="2"/>
        <v>23</v>
      </c>
      <c r="AG680" s="79"/>
      <c r="AH680" s="79"/>
      <c r="AI680" s="28">
        <v>6.66957987E8</v>
      </c>
      <c r="AJ680" s="9" t="s">
        <v>1607</v>
      </c>
      <c r="AK680" s="59">
        <v>69862.0</v>
      </c>
    </row>
    <row r="681">
      <c r="A681" s="28">
        <v>5.68008365E8</v>
      </c>
      <c r="B681" s="9" t="s">
        <v>1685</v>
      </c>
      <c r="C681" s="33">
        <v>5.0</v>
      </c>
      <c r="D681" s="14">
        <v>101128.0</v>
      </c>
      <c r="E681" s="82" t="s">
        <v>12</v>
      </c>
      <c r="F681" s="33">
        <v>6.0</v>
      </c>
      <c r="G681" s="83">
        <f t="shared" si="1"/>
        <v>0.05</v>
      </c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28">
        <v>3.2094E8</v>
      </c>
      <c r="AD681" s="9" t="s">
        <v>334</v>
      </c>
      <c r="AE681" s="49">
        <v>40732.0</v>
      </c>
      <c r="AF681" s="79">
        <f t="shared" si="2"/>
        <v>12</v>
      </c>
      <c r="AG681" s="79"/>
      <c r="AH681" s="79"/>
      <c r="AI681" s="28">
        <v>6.66962626E8</v>
      </c>
      <c r="AJ681" s="9" t="s">
        <v>1603</v>
      </c>
      <c r="AK681" s="59">
        <v>132478.0</v>
      </c>
    </row>
    <row r="682">
      <c r="A682" s="28">
        <v>1.8513E8</v>
      </c>
      <c r="B682" s="9" t="s">
        <v>1506</v>
      </c>
      <c r="C682" s="33">
        <v>1.0</v>
      </c>
      <c r="D682" s="14">
        <v>117261.0</v>
      </c>
      <c r="E682" s="82" t="s">
        <v>35</v>
      </c>
      <c r="F682" s="33">
        <v>6.0</v>
      </c>
      <c r="G682" s="83">
        <f t="shared" si="1"/>
        <v>0.06</v>
      </c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28">
        <v>5.01005369E8</v>
      </c>
      <c r="AD682" s="9" t="s">
        <v>335</v>
      </c>
      <c r="AE682" s="49">
        <v>39457.0</v>
      </c>
      <c r="AF682" s="79">
        <f t="shared" si="2"/>
        <v>15</v>
      </c>
      <c r="AG682" s="79"/>
      <c r="AH682" s="79"/>
      <c r="AI682" s="28">
        <v>6.66974933E8</v>
      </c>
      <c r="AJ682" s="9" t="s">
        <v>1584</v>
      </c>
      <c r="AK682" s="59">
        <v>130012.0</v>
      </c>
    </row>
    <row r="683">
      <c r="A683" s="28">
        <v>4.6141E8</v>
      </c>
      <c r="B683" s="9" t="s">
        <v>1493</v>
      </c>
      <c r="C683" s="33">
        <v>4.0</v>
      </c>
      <c r="D683" s="14">
        <v>69745.0</v>
      </c>
      <c r="E683" s="82" t="s">
        <v>16</v>
      </c>
      <c r="F683" s="33">
        <v>1.0</v>
      </c>
      <c r="G683" s="83">
        <f t="shared" si="1"/>
        <v>0.035</v>
      </c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28">
        <v>5.4388E8</v>
      </c>
      <c r="AD683" s="9" t="s">
        <v>1794</v>
      </c>
      <c r="AE683" s="49">
        <v>39732.0</v>
      </c>
      <c r="AF683" s="79">
        <f t="shared" si="2"/>
        <v>15</v>
      </c>
      <c r="AG683" s="79"/>
      <c r="AH683" s="79"/>
      <c r="AI683" s="28">
        <v>6.66977973E8</v>
      </c>
      <c r="AJ683" s="9" t="s">
        <v>1601</v>
      </c>
      <c r="AK683" s="59">
        <v>46576.0</v>
      </c>
    </row>
    <row r="684">
      <c r="A684" s="28">
        <v>7.73001878E8</v>
      </c>
      <c r="B684" s="9" t="s">
        <v>1438</v>
      </c>
      <c r="C684" s="33">
        <v>3.0</v>
      </c>
      <c r="D684" s="14">
        <v>84580.0</v>
      </c>
      <c r="E684" s="82" t="s">
        <v>16</v>
      </c>
      <c r="F684" s="33">
        <v>3.0</v>
      </c>
      <c r="G684" s="83">
        <f t="shared" si="1"/>
        <v>0.04</v>
      </c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28">
        <v>7.438E8</v>
      </c>
      <c r="AD684" s="9" t="s">
        <v>1465</v>
      </c>
      <c r="AE684" s="49">
        <v>42940.0</v>
      </c>
      <c r="AF684" s="79">
        <f t="shared" si="2"/>
        <v>6</v>
      </c>
      <c r="AG684" s="79"/>
      <c r="AH684" s="79"/>
      <c r="AI684" s="28">
        <v>6.66978325E8</v>
      </c>
      <c r="AJ684" s="9" t="s">
        <v>1585</v>
      </c>
      <c r="AK684" s="59">
        <v>79261.0</v>
      </c>
    </row>
    <row r="685">
      <c r="A685" s="28">
        <v>4.23006299E8</v>
      </c>
      <c r="B685" s="9" t="s">
        <v>1431</v>
      </c>
      <c r="C685" s="33">
        <v>2.0</v>
      </c>
      <c r="D685" s="14">
        <v>125113.0</v>
      </c>
      <c r="E685" s="82" t="s">
        <v>36</v>
      </c>
      <c r="F685" s="33">
        <v>7.0</v>
      </c>
      <c r="G685" s="83">
        <f t="shared" si="1"/>
        <v>0.065</v>
      </c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28">
        <v>8.71002339E8</v>
      </c>
      <c r="AD685" s="9" t="s">
        <v>1334</v>
      </c>
      <c r="AE685" s="49">
        <v>42174.0</v>
      </c>
      <c r="AF685" s="79">
        <f t="shared" si="2"/>
        <v>8</v>
      </c>
      <c r="AG685" s="79"/>
      <c r="AH685" s="79"/>
      <c r="AI685" s="28">
        <v>6.66988324E8</v>
      </c>
      <c r="AJ685" s="9" t="s">
        <v>1597</v>
      </c>
      <c r="AK685" s="59">
        <v>108380.0</v>
      </c>
    </row>
    <row r="686">
      <c r="A686" s="28">
        <v>8.7439E8</v>
      </c>
      <c r="B686" s="9" t="s">
        <v>1537</v>
      </c>
      <c r="C686" s="33">
        <v>3.0</v>
      </c>
      <c r="D686" s="14">
        <v>70130.0</v>
      </c>
      <c r="E686" s="82" t="s">
        <v>27</v>
      </c>
      <c r="F686" s="33">
        <v>7.0</v>
      </c>
      <c r="G686" s="83">
        <f t="shared" si="1"/>
        <v>0.035</v>
      </c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28">
        <v>6.45003465E8</v>
      </c>
      <c r="AD686" s="9" t="s">
        <v>1324</v>
      </c>
      <c r="AE686" s="49">
        <v>43967.0</v>
      </c>
      <c r="AF686" s="79">
        <f t="shared" si="2"/>
        <v>3</v>
      </c>
      <c r="AG686" s="79"/>
      <c r="AH686" s="79"/>
      <c r="AI686" s="28">
        <v>6.66994402E8</v>
      </c>
      <c r="AJ686" s="9" t="s">
        <v>1613</v>
      </c>
      <c r="AK686" s="59">
        <v>122559.0</v>
      </c>
    </row>
    <row r="687">
      <c r="A687" s="28">
        <v>6.66485754E8</v>
      </c>
      <c r="B687" s="9" t="s">
        <v>1520</v>
      </c>
      <c r="C687" s="33">
        <v>1.0</v>
      </c>
      <c r="D687" s="14">
        <v>66946.0</v>
      </c>
      <c r="E687" s="82" t="s">
        <v>12</v>
      </c>
      <c r="F687" s="33">
        <v>6.0</v>
      </c>
      <c r="G687" s="83">
        <f t="shared" si="1"/>
        <v>0.035</v>
      </c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28">
        <v>2.9848E8</v>
      </c>
      <c r="AD687" s="9" t="s">
        <v>1795</v>
      </c>
      <c r="AE687" s="49">
        <v>41025.0</v>
      </c>
      <c r="AF687" s="79">
        <f t="shared" si="2"/>
        <v>11</v>
      </c>
      <c r="AG687" s="79"/>
      <c r="AH687" s="79"/>
      <c r="AI687" s="28">
        <v>6.66997321E8</v>
      </c>
      <c r="AJ687" s="9" t="s">
        <v>1600</v>
      </c>
      <c r="AK687" s="59">
        <v>42101.0</v>
      </c>
    </row>
    <row r="688">
      <c r="A688" s="28">
        <v>5.778E8</v>
      </c>
      <c r="B688" s="9" t="s">
        <v>1524</v>
      </c>
      <c r="C688" s="33">
        <v>3.0</v>
      </c>
      <c r="D688" s="14">
        <v>52272.0</v>
      </c>
      <c r="E688" s="82" t="s">
        <v>27</v>
      </c>
      <c r="F688" s="33">
        <v>2.0</v>
      </c>
      <c r="G688" s="83">
        <f t="shared" si="1"/>
        <v>0.025</v>
      </c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28">
        <v>6.7328E8</v>
      </c>
      <c r="AD688" s="9" t="s">
        <v>336</v>
      </c>
      <c r="AE688" s="49">
        <v>36798.0</v>
      </c>
      <c r="AF688" s="79">
        <f t="shared" si="2"/>
        <v>23</v>
      </c>
      <c r="AG688" s="79"/>
      <c r="AH688" s="79"/>
      <c r="AI688" s="28">
        <v>6.6700163E8</v>
      </c>
      <c r="AJ688" s="9" t="s">
        <v>1613</v>
      </c>
      <c r="AK688" s="59">
        <v>45934.0</v>
      </c>
    </row>
    <row r="689">
      <c r="A689" s="28">
        <v>6.66723183E8</v>
      </c>
      <c r="B689" s="9" t="s">
        <v>1449</v>
      </c>
      <c r="C689" s="33">
        <v>5.0</v>
      </c>
      <c r="D689" s="14">
        <v>107695.0</v>
      </c>
      <c r="E689" s="82" t="s">
        <v>31</v>
      </c>
      <c r="F689" s="33">
        <v>5.0</v>
      </c>
      <c r="G689" s="83">
        <f t="shared" si="1"/>
        <v>0.055</v>
      </c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28">
        <v>3.55008206E8</v>
      </c>
      <c r="AD689" s="9" t="s">
        <v>1250</v>
      </c>
      <c r="AE689" s="49">
        <v>38332.0</v>
      </c>
      <c r="AF689" s="79">
        <f t="shared" si="2"/>
        <v>19</v>
      </c>
      <c r="AG689" s="79"/>
      <c r="AH689" s="79"/>
      <c r="AI689" s="28">
        <v>6.678E8</v>
      </c>
      <c r="AJ689" s="9" t="s">
        <v>1600</v>
      </c>
      <c r="AK689" s="59">
        <v>75459.0</v>
      </c>
    </row>
    <row r="690">
      <c r="A690" s="28">
        <v>4.48009514E8</v>
      </c>
      <c r="B690" s="9" t="s">
        <v>1457</v>
      </c>
      <c r="C690" s="33">
        <v>2.0</v>
      </c>
      <c r="D690" s="14">
        <v>60730.0</v>
      </c>
      <c r="E690" s="82" t="s">
        <v>27</v>
      </c>
      <c r="F690" s="33">
        <v>5.0</v>
      </c>
      <c r="G690" s="83">
        <f t="shared" si="1"/>
        <v>0.03</v>
      </c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28">
        <v>6.66721309E8</v>
      </c>
      <c r="AD690" s="9" t="s">
        <v>1796</v>
      </c>
      <c r="AE690" s="49">
        <v>37955.0</v>
      </c>
      <c r="AF690" s="79">
        <f t="shared" si="2"/>
        <v>20</v>
      </c>
      <c r="AG690" s="79"/>
      <c r="AH690" s="79"/>
      <c r="AI690" s="28">
        <v>6.68007415E8</v>
      </c>
      <c r="AJ690" s="9" t="s">
        <v>1588</v>
      </c>
      <c r="AK690" s="59">
        <v>53894.0</v>
      </c>
    </row>
    <row r="691">
      <c r="A691" s="28">
        <v>6.5600452E8</v>
      </c>
      <c r="B691" s="9" t="s">
        <v>1465</v>
      </c>
      <c r="C691" s="33">
        <v>2.0</v>
      </c>
      <c r="D691" s="14">
        <v>65753.0</v>
      </c>
      <c r="E691" s="82" t="s">
        <v>16</v>
      </c>
      <c r="F691" s="33">
        <v>6.0</v>
      </c>
      <c r="G691" s="83">
        <f t="shared" si="1"/>
        <v>0.035</v>
      </c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28">
        <v>6.66809638E8</v>
      </c>
      <c r="AD691" s="9" t="s">
        <v>1527</v>
      </c>
      <c r="AE691" s="49">
        <v>39829.0</v>
      </c>
      <c r="AF691" s="79">
        <f t="shared" si="2"/>
        <v>14</v>
      </c>
      <c r="AG691" s="79"/>
      <c r="AH691" s="79"/>
      <c r="AI691" s="28">
        <v>6.6823E8</v>
      </c>
      <c r="AJ691" s="9" t="s">
        <v>1585</v>
      </c>
      <c r="AK691" s="59">
        <v>56936.0</v>
      </c>
    </row>
    <row r="692">
      <c r="A692" s="28">
        <v>6.30005439E8</v>
      </c>
      <c r="B692" s="9" t="s">
        <v>1422</v>
      </c>
      <c r="C692" s="33">
        <v>5.0</v>
      </c>
      <c r="D692" s="14">
        <v>92000.0</v>
      </c>
      <c r="E692" s="82" t="s">
        <v>16</v>
      </c>
      <c r="F692" s="33">
        <v>3.0</v>
      </c>
      <c r="G692" s="83">
        <f t="shared" si="1"/>
        <v>0.045</v>
      </c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28">
        <v>1.67002281E8</v>
      </c>
      <c r="AD692" s="9" t="s">
        <v>337</v>
      </c>
      <c r="AE692" s="49">
        <v>39633.0</v>
      </c>
      <c r="AF692" s="79">
        <f t="shared" si="2"/>
        <v>15</v>
      </c>
      <c r="AG692" s="79"/>
      <c r="AH692" s="79"/>
      <c r="AI692" s="28">
        <v>6.69003183E8</v>
      </c>
      <c r="AJ692" s="9" t="s">
        <v>1600</v>
      </c>
      <c r="AK692" s="59">
        <v>128300.0</v>
      </c>
    </row>
    <row r="693">
      <c r="A693" s="28">
        <v>8.997E8</v>
      </c>
      <c r="B693" s="9" t="s">
        <v>1415</v>
      </c>
      <c r="C693" s="33">
        <v>4.0</v>
      </c>
      <c r="D693" s="14">
        <v>120325.0</v>
      </c>
      <c r="E693" s="82" t="s">
        <v>35</v>
      </c>
      <c r="F693" s="33">
        <v>1.0</v>
      </c>
      <c r="G693" s="83">
        <f t="shared" si="1"/>
        <v>0.06</v>
      </c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28">
        <v>4.3768E8</v>
      </c>
      <c r="AD693" s="9" t="s">
        <v>967</v>
      </c>
      <c r="AE693" s="49">
        <v>38605.0</v>
      </c>
      <c r="AF693" s="79">
        <f t="shared" si="2"/>
        <v>18</v>
      </c>
      <c r="AG693" s="79"/>
      <c r="AH693" s="79"/>
      <c r="AI693" s="28">
        <v>6.70007186E8</v>
      </c>
      <c r="AJ693" s="9" t="s">
        <v>1597</v>
      </c>
      <c r="AK693" s="59">
        <v>98645.0</v>
      </c>
    </row>
    <row r="694">
      <c r="A694" s="28">
        <v>1.55001296E8</v>
      </c>
      <c r="B694" s="9" t="s">
        <v>1529</v>
      </c>
      <c r="C694" s="33">
        <v>3.0</v>
      </c>
      <c r="D694" s="14">
        <v>109251.0</v>
      </c>
      <c r="E694" s="82" t="s">
        <v>12</v>
      </c>
      <c r="F694" s="33">
        <v>6.0</v>
      </c>
      <c r="G694" s="83">
        <f t="shared" si="1"/>
        <v>0.055</v>
      </c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28">
        <v>2.3212E8</v>
      </c>
      <c r="AD694" s="9" t="s">
        <v>1797</v>
      </c>
      <c r="AE694" s="49">
        <v>43602.0</v>
      </c>
      <c r="AF694" s="79">
        <f t="shared" si="2"/>
        <v>4</v>
      </c>
      <c r="AG694" s="79"/>
      <c r="AH694" s="79"/>
      <c r="AI694" s="28">
        <v>6.7328E8</v>
      </c>
      <c r="AJ694" s="9" t="s">
        <v>1600</v>
      </c>
      <c r="AK694" s="59">
        <v>137786.0</v>
      </c>
    </row>
    <row r="695">
      <c r="A695" s="28">
        <v>7.4000599E8</v>
      </c>
      <c r="B695" s="9" t="s">
        <v>1521</v>
      </c>
      <c r="C695" s="33">
        <v>3.0</v>
      </c>
      <c r="D695" s="14">
        <v>98485.0</v>
      </c>
      <c r="E695" s="82" t="s">
        <v>35</v>
      </c>
      <c r="F695" s="33">
        <v>3.0</v>
      </c>
      <c r="G695" s="83">
        <f t="shared" si="1"/>
        <v>0.05</v>
      </c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28">
        <v>2.47008414E8</v>
      </c>
      <c r="AD695" s="9" t="s">
        <v>1213</v>
      </c>
      <c r="AE695" s="49">
        <v>38805.0</v>
      </c>
      <c r="AF695" s="79">
        <f t="shared" si="2"/>
        <v>17</v>
      </c>
      <c r="AG695" s="79"/>
      <c r="AH695" s="79"/>
      <c r="AI695" s="28">
        <v>6.74002618E8</v>
      </c>
      <c r="AJ695" s="9" t="s">
        <v>1595</v>
      </c>
      <c r="AK695" s="59">
        <v>66654.0</v>
      </c>
    </row>
    <row r="696">
      <c r="A696" s="28">
        <v>9.71001832E8</v>
      </c>
      <c r="B696" s="9" t="s">
        <v>1430</v>
      </c>
      <c r="C696" s="33">
        <v>3.0</v>
      </c>
      <c r="D696" s="14">
        <v>121824.0</v>
      </c>
      <c r="E696" s="82" t="s">
        <v>31</v>
      </c>
      <c r="F696" s="33">
        <v>3.0</v>
      </c>
      <c r="G696" s="83">
        <f t="shared" si="1"/>
        <v>0.06</v>
      </c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28">
        <v>1.83005282E8</v>
      </c>
      <c r="AD696" s="9" t="s">
        <v>338</v>
      </c>
      <c r="AE696" s="49">
        <v>37059.0</v>
      </c>
      <c r="AF696" s="79">
        <f t="shared" si="2"/>
        <v>22</v>
      </c>
      <c r="AG696" s="79"/>
      <c r="AH696" s="79"/>
      <c r="AI696" s="28">
        <v>6.7424E8</v>
      </c>
      <c r="AJ696" s="9" t="s">
        <v>1621</v>
      </c>
      <c r="AK696" s="59">
        <v>115613.0</v>
      </c>
    </row>
    <row r="697">
      <c r="A697" s="28">
        <v>1.77008193E8</v>
      </c>
      <c r="B697" s="9" t="s">
        <v>1466</v>
      </c>
      <c r="C697" s="33">
        <v>3.0</v>
      </c>
      <c r="D697" s="14">
        <v>87932.0</v>
      </c>
      <c r="E697" s="82" t="s">
        <v>27</v>
      </c>
      <c r="F697" s="33">
        <v>0.0</v>
      </c>
      <c r="G697" s="83">
        <f t="shared" si="1"/>
        <v>0.045</v>
      </c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28">
        <v>1.40006784E8</v>
      </c>
      <c r="AD697" s="9" t="s">
        <v>1141</v>
      </c>
      <c r="AE697" s="49">
        <v>38047.0</v>
      </c>
      <c r="AF697" s="79">
        <f t="shared" si="2"/>
        <v>19</v>
      </c>
      <c r="AG697" s="79"/>
      <c r="AH697" s="79"/>
      <c r="AI697" s="28">
        <v>6.7445E8</v>
      </c>
      <c r="AJ697" s="9" t="s">
        <v>1600</v>
      </c>
      <c r="AK697" s="59">
        <v>41760.0</v>
      </c>
    </row>
    <row r="698">
      <c r="A698" s="28">
        <v>4.8545E8</v>
      </c>
      <c r="B698" s="9" t="s">
        <v>1451</v>
      </c>
      <c r="C698" s="33">
        <v>5.0</v>
      </c>
      <c r="D698" s="14">
        <v>78997.0</v>
      </c>
      <c r="E698" s="82" t="s">
        <v>31</v>
      </c>
      <c r="F698" s="33">
        <v>5.0</v>
      </c>
      <c r="G698" s="83">
        <f t="shared" si="1"/>
        <v>0.04</v>
      </c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28">
        <v>3.72005232E8</v>
      </c>
      <c r="AD698" s="9" t="s">
        <v>1445</v>
      </c>
      <c r="AE698" s="49">
        <v>38780.0</v>
      </c>
      <c r="AF698" s="79">
        <f t="shared" si="2"/>
        <v>17</v>
      </c>
      <c r="AG698" s="79"/>
      <c r="AH698" s="79"/>
      <c r="AI698" s="28">
        <v>6.75005393E8</v>
      </c>
      <c r="AJ698" s="9" t="s">
        <v>1600</v>
      </c>
      <c r="AK698" s="59">
        <v>44548.0</v>
      </c>
    </row>
    <row r="699">
      <c r="A699" s="28">
        <v>3.3278E8</v>
      </c>
      <c r="B699" s="9" t="s">
        <v>1496</v>
      </c>
      <c r="C699" s="33">
        <v>2.0</v>
      </c>
      <c r="D699" s="14">
        <v>45391.0</v>
      </c>
      <c r="E699" s="82" t="s">
        <v>36</v>
      </c>
      <c r="F699" s="33">
        <v>0.0</v>
      </c>
      <c r="G699" s="83">
        <f t="shared" si="1"/>
        <v>0.025</v>
      </c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28">
        <v>7.4658E8</v>
      </c>
      <c r="AD699" s="9" t="s">
        <v>339</v>
      </c>
      <c r="AE699" s="49">
        <v>36789.0</v>
      </c>
      <c r="AF699" s="79">
        <f t="shared" si="2"/>
        <v>23</v>
      </c>
      <c r="AG699" s="79"/>
      <c r="AH699" s="79"/>
      <c r="AI699" s="28">
        <v>6.76003978E8</v>
      </c>
      <c r="AJ699" s="9" t="s">
        <v>1603</v>
      </c>
      <c r="AK699" s="59">
        <v>89148.0</v>
      </c>
    </row>
    <row r="700">
      <c r="A700" s="28">
        <v>2.4224E8</v>
      </c>
      <c r="B700" s="9" t="s">
        <v>1505</v>
      </c>
      <c r="C700" s="33">
        <v>4.0</v>
      </c>
      <c r="D700" s="14">
        <v>43394.0</v>
      </c>
      <c r="E700" s="82" t="s">
        <v>31</v>
      </c>
      <c r="F700" s="33">
        <v>3.0</v>
      </c>
      <c r="G700" s="83">
        <f t="shared" si="1"/>
        <v>0.02</v>
      </c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28">
        <v>5.778E8</v>
      </c>
      <c r="AD700" s="9" t="s">
        <v>1798</v>
      </c>
      <c r="AE700" s="49">
        <v>39323.0</v>
      </c>
      <c r="AF700" s="79">
        <f t="shared" si="2"/>
        <v>16</v>
      </c>
      <c r="AG700" s="79"/>
      <c r="AH700" s="79"/>
      <c r="AI700" s="28">
        <v>6.79002552E8</v>
      </c>
      <c r="AJ700" s="9" t="s">
        <v>1619</v>
      </c>
      <c r="AK700" s="59">
        <v>64815.0</v>
      </c>
    </row>
    <row r="701">
      <c r="A701" s="28">
        <v>4.0643E8</v>
      </c>
      <c r="B701" s="9" t="s">
        <v>1516</v>
      </c>
      <c r="C701" s="33">
        <v>5.0</v>
      </c>
      <c r="D701" s="14">
        <v>107900.0</v>
      </c>
      <c r="E701" s="82" t="s">
        <v>12</v>
      </c>
      <c r="F701" s="33">
        <v>6.0</v>
      </c>
      <c r="G701" s="83">
        <f t="shared" si="1"/>
        <v>0.055</v>
      </c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28">
        <v>7.7293E8</v>
      </c>
      <c r="AD701" s="9" t="s">
        <v>1136</v>
      </c>
      <c r="AE701" s="49">
        <v>39433.0</v>
      </c>
      <c r="AF701" s="79">
        <f t="shared" si="2"/>
        <v>16</v>
      </c>
      <c r="AG701" s="79"/>
      <c r="AH701" s="79"/>
      <c r="AI701" s="28">
        <v>6.7965E8</v>
      </c>
      <c r="AJ701" s="9" t="s">
        <v>1584</v>
      </c>
      <c r="AK701" s="59">
        <v>32184.0</v>
      </c>
    </row>
    <row r="702">
      <c r="A702" s="28">
        <v>8.4171E8</v>
      </c>
      <c r="B702" s="9" t="s">
        <v>1780</v>
      </c>
      <c r="C702" s="33">
        <v>2.0</v>
      </c>
      <c r="D702" s="14">
        <v>61685.0</v>
      </c>
      <c r="E702" s="82" t="s">
        <v>36</v>
      </c>
      <c r="F702" s="33">
        <v>7.0</v>
      </c>
      <c r="G702" s="83">
        <f t="shared" si="1"/>
        <v>0.03</v>
      </c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28">
        <v>2.60005521E8</v>
      </c>
      <c r="AD702" s="9" t="s">
        <v>1799</v>
      </c>
      <c r="AE702" s="49">
        <v>42542.0</v>
      </c>
      <c r="AF702" s="79">
        <f t="shared" si="2"/>
        <v>7</v>
      </c>
      <c r="AG702" s="79"/>
      <c r="AH702" s="79"/>
      <c r="AI702" s="28">
        <v>6.80004232E8</v>
      </c>
      <c r="AJ702" s="9" t="s">
        <v>1600</v>
      </c>
      <c r="AK702" s="59">
        <v>90094.0</v>
      </c>
    </row>
    <row r="703">
      <c r="A703" s="28">
        <v>3.72005232E8</v>
      </c>
      <c r="B703" s="9" t="s">
        <v>1542</v>
      </c>
      <c r="C703" s="33">
        <v>5.0</v>
      </c>
      <c r="D703" s="14">
        <v>89144.0</v>
      </c>
      <c r="E703" s="82" t="s">
        <v>20</v>
      </c>
      <c r="F703" s="33">
        <v>4.0</v>
      </c>
      <c r="G703" s="83">
        <f t="shared" si="1"/>
        <v>0.045</v>
      </c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28">
        <v>5.47006478E8</v>
      </c>
      <c r="AD703" s="9" t="s">
        <v>1069</v>
      </c>
      <c r="AE703" s="49">
        <v>37081.0</v>
      </c>
      <c r="AF703" s="79">
        <f t="shared" si="2"/>
        <v>22</v>
      </c>
      <c r="AG703" s="79"/>
      <c r="AH703" s="79"/>
      <c r="AI703" s="28">
        <v>6.80004453E8</v>
      </c>
      <c r="AJ703" s="9" t="s">
        <v>1584</v>
      </c>
      <c r="AK703" s="59">
        <v>65192.0</v>
      </c>
    </row>
    <row r="704">
      <c r="A704" s="28">
        <v>8.70006602E8</v>
      </c>
      <c r="B704" s="9" t="s">
        <v>1492</v>
      </c>
      <c r="C704" s="33">
        <v>4.0</v>
      </c>
      <c r="D704" s="14">
        <v>113344.0</v>
      </c>
      <c r="E704" s="82" t="s">
        <v>35</v>
      </c>
      <c r="F704" s="33">
        <v>7.0</v>
      </c>
      <c r="G704" s="83">
        <f t="shared" si="1"/>
        <v>0.055</v>
      </c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28">
        <v>2.2795E8</v>
      </c>
      <c r="AD704" s="9" t="s">
        <v>1800</v>
      </c>
      <c r="AE704" s="49">
        <v>39364.0</v>
      </c>
      <c r="AF704" s="79">
        <f t="shared" si="2"/>
        <v>16</v>
      </c>
      <c r="AG704" s="79"/>
      <c r="AH704" s="79"/>
      <c r="AI704" s="28">
        <v>6.81002081E8</v>
      </c>
      <c r="AJ704" s="9" t="s">
        <v>1620</v>
      </c>
      <c r="AK704" s="59">
        <v>113918.0</v>
      </c>
    </row>
    <row r="705">
      <c r="A705" s="28">
        <v>6.66307222E8</v>
      </c>
      <c r="B705" s="9" t="s">
        <v>1519</v>
      </c>
      <c r="C705" s="33">
        <v>5.0</v>
      </c>
      <c r="D705" s="14">
        <v>81059.0</v>
      </c>
      <c r="E705" s="82" t="s">
        <v>12</v>
      </c>
      <c r="F705" s="33">
        <v>3.0</v>
      </c>
      <c r="G705" s="83">
        <f t="shared" si="1"/>
        <v>0.04</v>
      </c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28">
        <v>5.1355E8</v>
      </c>
      <c r="AD705" s="9" t="s">
        <v>1218</v>
      </c>
      <c r="AE705" s="49">
        <v>40403.0</v>
      </c>
      <c r="AF705" s="79">
        <f t="shared" si="2"/>
        <v>13</v>
      </c>
      <c r="AG705" s="79"/>
      <c r="AH705" s="79"/>
      <c r="AI705" s="28">
        <v>6.81006488E8</v>
      </c>
      <c r="AJ705" s="9" t="s">
        <v>1601</v>
      </c>
      <c r="AK705" s="59">
        <v>41135.0</v>
      </c>
    </row>
    <row r="706">
      <c r="A706" s="28">
        <v>1.42002426E8</v>
      </c>
      <c r="B706" s="9" t="s">
        <v>1507</v>
      </c>
      <c r="C706" s="33">
        <v>4.0</v>
      </c>
      <c r="D706" s="14">
        <v>85067.0</v>
      </c>
      <c r="E706" s="82" t="s">
        <v>35</v>
      </c>
      <c r="F706" s="33">
        <v>4.0</v>
      </c>
      <c r="G706" s="83">
        <f t="shared" si="1"/>
        <v>0.045</v>
      </c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28">
        <v>6.52001232E8</v>
      </c>
      <c r="AD706" s="9" t="s">
        <v>1801</v>
      </c>
      <c r="AE706" s="49">
        <v>42472.0</v>
      </c>
      <c r="AF706" s="79">
        <f t="shared" si="2"/>
        <v>7</v>
      </c>
      <c r="AG706" s="79"/>
      <c r="AH706" s="79"/>
      <c r="AI706" s="28">
        <v>6.829E8</v>
      </c>
      <c r="AJ706" s="9" t="s">
        <v>1607</v>
      </c>
      <c r="AK706" s="59">
        <v>83367.0</v>
      </c>
    </row>
    <row r="707">
      <c r="A707" s="28">
        <v>5.48006413E8</v>
      </c>
      <c r="B707" s="9" t="s">
        <v>1494</v>
      </c>
      <c r="C707" s="33">
        <v>4.0</v>
      </c>
      <c r="D707" s="14">
        <v>107127.0</v>
      </c>
      <c r="E707" s="82" t="s">
        <v>27</v>
      </c>
      <c r="F707" s="33">
        <v>3.0</v>
      </c>
      <c r="G707" s="83">
        <f t="shared" si="1"/>
        <v>0.055</v>
      </c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28">
        <v>6.66812226E8</v>
      </c>
      <c r="AD707" s="9" t="s">
        <v>340</v>
      </c>
      <c r="AE707" s="49">
        <v>37176.0</v>
      </c>
      <c r="AF707" s="79">
        <f t="shared" si="2"/>
        <v>22</v>
      </c>
      <c r="AG707" s="79"/>
      <c r="AH707" s="79"/>
      <c r="AI707" s="28">
        <v>6.8642E8</v>
      </c>
      <c r="AJ707" s="9" t="s">
        <v>1600</v>
      </c>
      <c r="AK707" s="59">
        <v>135014.0</v>
      </c>
    </row>
    <row r="708">
      <c r="A708" s="28">
        <v>3.89009544E8</v>
      </c>
      <c r="B708" s="9" t="s">
        <v>1484</v>
      </c>
      <c r="C708" s="33">
        <v>2.0</v>
      </c>
      <c r="D708" s="14">
        <v>99340.0</v>
      </c>
      <c r="E708" s="82" t="s">
        <v>31</v>
      </c>
      <c r="F708" s="33">
        <v>5.0</v>
      </c>
      <c r="G708" s="83">
        <f t="shared" si="1"/>
        <v>0.05</v>
      </c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28">
        <v>9.24001772E8</v>
      </c>
      <c r="AD708" s="9" t="s">
        <v>1802</v>
      </c>
      <c r="AE708" s="49">
        <v>40210.0</v>
      </c>
      <c r="AF708" s="79">
        <f t="shared" si="2"/>
        <v>13</v>
      </c>
      <c r="AG708" s="79"/>
      <c r="AH708" s="79"/>
      <c r="AI708" s="28">
        <v>6.8711E8</v>
      </c>
      <c r="AJ708" s="9" t="s">
        <v>1607</v>
      </c>
      <c r="AK708" s="59">
        <v>60233.0</v>
      </c>
    </row>
    <row r="709">
      <c r="A709" s="28">
        <v>2.3841E8</v>
      </c>
      <c r="B709" s="9" t="s">
        <v>1508</v>
      </c>
      <c r="C709" s="33">
        <v>5.0</v>
      </c>
      <c r="D709" s="14">
        <v>49683.0</v>
      </c>
      <c r="E709" s="82" t="s">
        <v>31</v>
      </c>
      <c r="F709" s="33">
        <v>7.0</v>
      </c>
      <c r="G709" s="83">
        <f t="shared" si="1"/>
        <v>0.025</v>
      </c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28">
        <v>5.83003359E8</v>
      </c>
      <c r="AD709" s="9" t="s">
        <v>951</v>
      </c>
      <c r="AE709" s="49">
        <v>41161.0</v>
      </c>
      <c r="AF709" s="79">
        <f t="shared" si="2"/>
        <v>11</v>
      </c>
      <c r="AG709" s="79"/>
      <c r="AH709" s="79"/>
      <c r="AI709" s="28">
        <v>6.8746E8</v>
      </c>
      <c r="AJ709" s="9" t="s">
        <v>1620</v>
      </c>
      <c r="AK709" s="59">
        <v>111337.0</v>
      </c>
    </row>
    <row r="710">
      <c r="A710" s="28">
        <v>6.66273059E8</v>
      </c>
      <c r="B710" s="9" t="s">
        <v>1478</v>
      </c>
      <c r="C710" s="33">
        <v>3.0</v>
      </c>
      <c r="D710" s="14">
        <v>71758.0</v>
      </c>
      <c r="E710" s="82" t="s">
        <v>36</v>
      </c>
      <c r="F710" s="33">
        <v>0.0</v>
      </c>
      <c r="G710" s="83">
        <f t="shared" si="1"/>
        <v>0.035</v>
      </c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28">
        <v>7.0768E8</v>
      </c>
      <c r="AD710" s="9" t="s">
        <v>1803</v>
      </c>
      <c r="AE710" s="49">
        <v>42193.0</v>
      </c>
      <c r="AF710" s="79">
        <f t="shared" si="2"/>
        <v>8</v>
      </c>
      <c r="AG710" s="79"/>
      <c r="AH710" s="79"/>
      <c r="AI710" s="28">
        <v>6.89009586E8</v>
      </c>
      <c r="AJ710" s="9" t="s">
        <v>1595</v>
      </c>
      <c r="AK710" s="59">
        <v>80867.0</v>
      </c>
    </row>
    <row r="711">
      <c r="A711" s="28">
        <v>1.9442E8</v>
      </c>
      <c r="B711" s="9" t="s">
        <v>1428</v>
      </c>
      <c r="C711" s="33">
        <v>5.0</v>
      </c>
      <c r="D711" s="14">
        <v>94817.0</v>
      </c>
      <c r="E711" s="82" t="s">
        <v>20</v>
      </c>
      <c r="F711" s="33">
        <v>2.0</v>
      </c>
      <c r="G711" s="83">
        <f t="shared" si="1"/>
        <v>0.045</v>
      </c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28">
        <v>4.80001821E8</v>
      </c>
      <c r="AD711" s="9" t="s">
        <v>1327</v>
      </c>
      <c r="AE711" s="49">
        <v>39254.0</v>
      </c>
      <c r="AF711" s="79">
        <f t="shared" si="2"/>
        <v>16</v>
      </c>
      <c r="AG711" s="79"/>
      <c r="AH711" s="79"/>
      <c r="AI711" s="28">
        <v>6.9100196E8</v>
      </c>
      <c r="AJ711" s="9" t="s">
        <v>1619</v>
      </c>
      <c r="AK711" s="59">
        <v>48443.0</v>
      </c>
    </row>
    <row r="712">
      <c r="A712" s="28">
        <v>6.7328E8</v>
      </c>
      <c r="B712" s="9" t="s">
        <v>1548</v>
      </c>
      <c r="C712" s="33">
        <v>5.0</v>
      </c>
      <c r="D712" s="14">
        <v>95259.0</v>
      </c>
      <c r="E712" s="82" t="s">
        <v>12</v>
      </c>
      <c r="F712" s="33">
        <v>0.0</v>
      </c>
      <c r="G712" s="83">
        <f t="shared" si="1"/>
        <v>0.05</v>
      </c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28">
        <v>7.88001544E8</v>
      </c>
      <c r="AD712" s="9" t="s">
        <v>1804</v>
      </c>
      <c r="AE712" s="49">
        <v>39471.0</v>
      </c>
      <c r="AF712" s="79">
        <f t="shared" si="2"/>
        <v>15</v>
      </c>
      <c r="AG712" s="79"/>
      <c r="AH712" s="79"/>
      <c r="AI712" s="28">
        <v>6.91003425E8</v>
      </c>
      <c r="AJ712" s="9" t="s">
        <v>1588</v>
      </c>
      <c r="AK712" s="59">
        <v>51453.0</v>
      </c>
    </row>
    <row r="713">
      <c r="A713" s="28">
        <v>2.71003019E8</v>
      </c>
      <c r="B713" s="9" t="s">
        <v>1433</v>
      </c>
      <c r="C713" s="33">
        <v>2.0</v>
      </c>
      <c r="D713" s="14">
        <v>122620.0</v>
      </c>
      <c r="E713" s="82" t="s">
        <v>16</v>
      </c>
      <c r="F713" s="33">
        <v>0.0</v>
      </c>
      <c r="G713" s="83">
        <f t="shared" si="1"/>
        <v>0.06</v>
      </c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28">
        <v>9.25002071E8</v>
      </c>
      <c r="AD713" s="9" t="s">
        <v>1359</v>
      </c>
      <c r="AE713" s="49">
        <v>37008.0</v>
      </c>
      <c r="AF713" s="79">
        <f t="shared" si="2"/>
        <v>22</v>
      </c>
      <c r="AG713" s="79"/>
      <c r="AH713" s="79"/>
      <c r="AI713" s="28">
        <v>6.9133E8</v>
      </c>
      <c r="AJ713" s="9" t="s">
        <v>1588</v>
      </c>
      <c r="AK713" s="59">
        <v>92240.0</v>
      </c>
    </row>
    <row r="714">
      <c r="A714" s="28">
        <v>3.8364E8</v>
      </c>
      <c r="B714" s="9" t="s">
        <v>1426</v>
      </c>
      <c r="C714" s="33">
        <v>5.0</v>
      </c>
      <c r="D714" s="14">
        <v>84005.0</v>
      </c>
      <c r="E714" s="82" t="s">
        <v>20</v>
      </c>
      <c r="F714" s="33">
        <v>1.0</v>
      </c>
      <c r="G714" s="83">
        <f t="shared" si="1"/>
        <v>0.04</v>
      </c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28">
        <v>2.74003803E8</v>
      </c>
      <c r="AD714" s="9" t="s">
        <v>1268</v>
      </c>
      <c r="AE714" s="49">
        <v>37988.0</v>
      </c>
      <c r="AF714" s="79">
        <f t="shared" si="2"/>
        <v>20</v>
      </c>
      <c r="AG714" s="79"/>
      <c r="AH714" s="79"/>
      <c r="AI714" s="28">
        <v>6.92009819E8</v>
      </c>
      <c r="AJ714" s="9" t="s">
        <v>1601</v>
      </c>
      <c r="AK714" s="59">
        <v>134541.0</v>
      </c>
    </row>
    <row r="715">
      <c r="A715" s="28">
        <v>8.3275E8</v>
      </c>
      <c r="B715" s="9" t="s">
        <v>1437</v>
      </c>
      <c r="C715" s="33">
        <v>2.0</v>
      </c>
      <c r="D715" s="14">
        <v>88801.0</v>
      </c>
      <c r="E715" s="82" t="s">
        <v>16</v>
      </c>
      <c r="F715" s="33">
        <v>2.0</v>
      </c>
      <c r="G715" s="83">
        <f t="shared" si="1"/>
        <v>0.045</v>
      </c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28">
        <v>4.5264E8</v>
      </c>
      <c r="AD715" s="9" t="s">
        <v>1080</v>
      </c>
      <c r="AE715" s="49">
        <v>36975.0</v>
      </c>
      <c r="AF715" s="79">
        <f t="shared" si="2"/>
        <v>22</v>
      </c>
      <c r="AG715" s="79"/>
      <c r="AH715" s="79"/>
      <c r="AI715" s="28">
        <v>6.93009152E8</v>
      </c>
      <c r="AJ715" s="9" t="s">
        <v>1607</v>
      </c>
      <c r="AK715" s="59">
        <v>125956.0</v>
      </c>
    </row>
    <row r="716">
      <c r="A716" s="28">
        <v>3.98009975E8</v>
      </c>
      <c r="B716" s="9" t="s">
        <v>1435</v>
      </c>
      <c r="C716" s="33">
        <v>2.0</v>
      </c>
      <c r="D716" s="14">
        <v>74122.0</v>
      </c>
      <c r="E716" s="82" t="s">
        <v>36</v>
      </c>
      <c r="F716" s="33">
        <v>1.0</v>
      </c>
      <c r="G716" s="83">
        <f t="shared" si="1"/>
        <v>0.035</v>
      </c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28">
        <v>1.9442E8</v>
      </c>
      <c r="AD716" s="9" t="s">
        <v>1194</v>
      </c>
      <c r="AE716" s="49">
        <v>43778.0</v>
      </c>
      <c r="AF716" s="79">
        <f t="shared" si="2"/>
        <v>4</v>
      </c>
      <c r="AG716" s="79"/>
      <c r="AH716" s="79"/>
      <c r="AI716" s="28">
        <v>6.9382E8</v>
      </c>
      <c r="AJ716" s="9" t="s">
        <v>1603</v>
      </c>
      <c r="AK716" s="59">
        <v>118292.0</v>
      </c>
    </row>
    <row r="717">
      <c r="A717" s="28">
        <v>2.61006511E8</v>
      </c>
      <c r="B717" s="9" t="s">
        <v>1513</v>
      </c>
      <c r="C717" s="33">
        <v>5.0</v>
      </c>
      <c r="D717" s="14">
        <v>70695.0</v>
      </c>
      <c r="E717" s="82" t="s">
        <v>35</v>
      </c>
      <c r="F717" s="33">
        <v>2.0</v>
      </c>
      <c r="G717" s="83">
        <f t="shared" si="1"/>
        <v>0.035</v>
      </c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28">
        <v>1.1541E8</v>
      </c>
      <c r="AD717" s="9" t="s">
        <v>1805</v>
      </c>
      <c r="AE717" s="49">
        <v>41075.0</v>
      </c>
      <c r="AF717" s="79">
        <f t="shared" si="2"/>
        <v>11</v>
      </c>
      <c r="AG717" s="79"/>
      <c r="AH717" s="79"/>
      <c r="AI717" s="28">
        <v>6.9535E8</v>
      </c>
      <c r="AJ717" s="9" t="s">
        <v>1594</v>
      </c>
      <c r="AK717" s="59">
        <v>130727.0</v>
      </c>
    </row>
    <row r="718">
      <c r="A718" s="28">
        <v>6.38008002E8</v>
      </c>
      <c r="B718" s="9" t="s">
        <v>1481</v>
      </c>
      <c r="C718" s="33">
        <v>5.0</v>
      </c>
      <c r="D718" s="14">
        <v>68996.0</v>
      </c>
      <c r="E718" s="82" t="s">
        <v>27</v>
      </c>
      <c r="F718" s="33">
        <v>1.0</v>
      </c>
      <c r="G718" s="83">
        <f t="shared" si="1"/>
        <v>0.035</v>
      </c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28">
        <v>4.82009729E8</v>
      </c>
      <c r="AD718" s="9" t="s">
        <v>1247</v>
      </c>
      <c r="AE718" s="49">
        <v>39622.0</v>
      </c>
      <c r="AF718" s="79">
        <f t="shared" si="2"/>
        <v>15</v>
      </c>
      <c r="AG718" s="79"/>
      <c r="AH718" s="79"/>
      <c r="AI718" s="28">
        <v>6.9586E8</v>
      </c>
      <c r="AJ718" s="9" t="s">
        <v>1584</v>
      </c>
      <c r="AK718" s="59">
        <v>99119.0</v>
      </c>
    </row>
    <row r="719">
      <c r="A719" s="28">
        <v>6.6694532E8</v>
      </c>
      <c r="B719" s="9" t="s">
        <v>1522</v>
      </c>
      <c r="C719" s="33">
        <v>5.0</v>
      </c>
      <c r="D719" s="14">
        <v>60068.0</v>
      </c>
      <c r="E719" s="82" t="s">
        <v>36</v>
      </c>
      <c r="F719" s="33">
        <v>5.0</v>
      </c>
      <c r="G719" s="83">
        <f t="shared" si="1"/>
        <v>0.03</v>
      </c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28">
        <v>7.0700543E8</v>
      </c>
      <c r="AD719" s="9" t="s">
        <v>341</v>
      </c>
      <c r="AE719" s="49">
        <v>41044.0</v>
      </c>
      <c r="AF719" s="79">
        <f t="shared" si="2"/>
        <v>11</v>
      </c>
      <c r="AG719" s="79"/>
      <c r="AH719" s="79"/>
      <c r="AI719" s="28">
        <v>6.96006349E8</v>
      </c>
      <c r="AJ719" s="9" t="s">
        <v>1601</v>
      </c>
      <c r="AK719" s="59">
        <v>137008.0</v>
      </c>
    </row>
    <row r="720">
      <c r="A720" s="28">
        <v>5.40002417E8</v>
      </c>
      <c r="B720" s="9" t="s">
        <v>1487</v>
      </c>
      <c r="C720" s="33">
        <v>1.0</v>
      </c>
      <c r="D720" s="14">
        <v>107735.0</v>
      </c>
      <c r="E720" s="82" t="s">
        <v>27</v>
      </c>
      <c r="F720" s="33">
        <v>1.0</v>
      </c>
      <c r="G720" s="83">
        <f t="shared" si="1"/>
        <v>0.055</v>
      </c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28">
        <v>2.68005711E8</v>
      </c>
      <c r="AD720" s="9" t="s">
        <v>1806</v>
      </c>
      <c r="AE720" s="49">
        <v>43043.0</v>
      </c>
      <c r="AF720" s="79">
        <f t="shared" si="2"/>
        <v>6</v>
      </c>
      <c r="AG720" s="79"/>
      <c r="AH720" s="79"/>
      <c r="AI720" s="28">
        <v>6.9697E8</v>
      </c>
      <c r="AJ720" s="9" t="s">
        <v>1585</v>
      </c>
      <c r="AK720" s="59">
        <v>93627.0</v>
      </c>
    </row>
    <row r="721">
      <c r="A721" s="28">
        <v>3.1342E8</v>
      </c>
      <c r="B721" s="9" t="s">
        <v>1533</v>
      </c>
      <c r="C721" s="33">
        <v>3.0</v>
      </c>
      <c r="D721" s="14">
        <v>58374.0</v>
      </c>
      <c r="E721" s="82" t="s">
        <v>16</v>
      </c>
      <c r="F721" s="33">
        <v>1.0</v>
      </c>
      <c r="G721" s="83">
        <f t="shared" si="1"/>
        <v>0.03</v>
      </c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28">
        <v>2.17006578E8</v>
      </c>
      <c r="AD721" s="9" t="s">
        <v>1244</v>
      </c>
      <c r="AE721" s="49">
        <v>39511.0</v>
      </c>
      <c r="AF721" s="79">
        <f t="shared" si="2"/>
        <v>15</v>
      </c>
      <c r="AG721" s="79"/>
      <c r="AH721" s="79"/>
      <c r="AI721" s="28">
        <v>6.98003928E8</v>
      </c>
      <c r="AJ721" s="9" t="s">
        <v>1594</v>
      </c>
      <c r="AK721" s="59">
        <v>121695.0</v>
      </c>
    </row>
    <row r="722">
      <c r="A722" s="28">
        <v>8.2194E8</v>
      </c>
      <c r="B722" s="9" t="s">
        <v>1464</v>
      </c>
      <c r="C722" s="33">
        <v>1.0</v>
      </c>
      <c r="D722" s="14">
        <v>46272.0</v>
      </c>
      <c r="E722" s="82" t="s">
        <v>36</v>
      </c>
      <c r="F722" s="33">
        <v>2.0</v>
      </c>
      <c r="G722" s="83">
        <f t="shared" si="1"/>
        <v>0.025</v>
      </c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28">
        <v>1.81001253E8</v>
      </c>
      <c r="AD722" s="9" t="s">
        <v>1288</v>
      </c>
      <c r="AE722" s="49">
        <v>42703.0</v>
      </c>
      <c r="AF722" s="79">
        <f t="shared" si="2"/>
        <v>7</v>
      </c>
      <c r="AG722" s="79"/>
      <c r="AH722" s="79"/>
      <c r="AI722" s="28">
        <v>6.9854E8</v>
      </c>
      <c r="AJ722" s="9" t="s">
        <v>1592</v>
      </c>
      <c r="AK722" s="59">
        <v>69391.0</v>
      </c>
    </row>
    <row r="723">
      <c r="A723" s="28">
        <v>3.21007544E8</v>
      </c>
      <c r="B723" s="9" t="s">
        <v>1434</v>
      </c>
      <c r="C723" s="33">
        <v>3.0</v>
      </c>
      <c r="D723" s="14">
        <v>121308.0</v>
      </c>
      <c r="E723" s="82" t="s">
        <v>12</v>
      </c>
      <c r="F723" s="33">
        <v>2.0</v>
      </c>
      <c r="G723" s="83">
        <f t="shared" si="1"/>
        <v>0.06</v>
      </c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28">
        <v>2.69001274E8</v>
      </c>
      <c r="AD723" s="9" t="s">
        <v>1333</v>
      </c>
      <c r="AE723" s="49">
        <v>36722.0</v>
      </c>
      <c r="AF723" s="79">
        <f t="shared" si="2"/>
        <v>23</v>
      </c>
      <c r="AG723" s="79"/>
      <c r="AH723" s="79"/>
      <c r="AI723" s="28">
        <v>6.9934E8</v>
      </c>
      <c r="AJ723" s="9" t="s">
        <v>1648</v>
      </c>
      <c r="AK723" s="59">
        <v>144593.0</v>
      </c>
    </row>
    <row r="724">
      <c r="A724" s="28">
        <v>4.1462E8</v>
      </c>
      <c r="B724" s="9" t="s">
        <v>1488</v>
      </c>
      <c r="C724" s="33">
        <v>3.0</v>
      </c>
      <c r="D724" s="14">
        <v>94823.0</v>
      </c>
      <c r="E724" s="82" t="s">
        <v>35</v>
      </c>
      <c r="F724" s="33">
        <v>6.0</v>
      </c>
      <c r="G724" s="83">
        <f t="shared" si="1"/>
        <v>0.045</v>
      </c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28">
        <v>5.76003778E8</v>
      </c>
      <c r="AD724" s="9" t="s">
        <v>1070</v>
      </c>
      <c r="AE724" s="49">
        <v>36772.0</v>
      </c>
      <c r="AF724" s="79">
        <f t="shared" si="2"/>
        <v>23</v>
      </c>
      <c r="AG724" s="79"/>
      <c r="AH724" s="79"/>
      <c r="AI724" s="28">
        <v>7.00006078E8</v>
      </c>
      <c r="AJ724" s="9" t="s">
        <v>1601</v>
      </c>
      <c r="AK724" s="59">
        <v>35256.0</v>
      </c>
    </row>
    <row r="725">
      <c r="A725" s="28">
        <v>1.8445E8</v>
      </c>
      <c r="B725" s="9" t="s">
        <v>1443</v>
      </c>
      <c r="C725" s="33">
        <v>5.0</v>
      </c>
      <c r="D725" s="14">
        <v>66256.0</v>
      </c>
      <c r="E725" s="82" t="s">
        <v>27</v>
      </c>
      <c r="F725" s="33">
        <v>6.0</v>
      </c>
      <c r="G725" s="83">
        <f t="shared" si="1"/>
        <v>0.035</v>
      </c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28">
        <v>6.66658214E8</v>
      </c>
      <c r="AD725" s="9" t="s">
        <v>1157</v>
      </c>
      <c r="AE725" s="49">
        <v>38721.0</v>
      </c>
      <c r="AF725" s="79">
        <f t="shared" si="2"/>
        <v>18</v>
      </c>
      <c r="AG725" s="79"/>
      <c r="AH725" s="79"/>
      <c r="AI725" s="28">
        <v>7.02006287E8</v>
      </c>
      <c r="AJ725" s="9" t="s">
        <v>1588</v>
      </c>
      <c r="AK725" s="59">
        <v>68546.0</v>
      </c>
    </row>
    <row r="726">
      <c r="A726" s="28">
        <v>6.66339975E8</v>
      </c>
      <c r="B726" s="9" t="s">
        <v>1439</v>
      </c>
      <c r="C726" s="33">
        <v>5.0</v>
      </c>
      <c r="D726" s="14">
        <v>124666.0</v>
      </c>
      <c r="E726" s="82" t="s">
        <v>16</v>
      </c>
      <c r="F726" s="33">
        <v>6.0</v>
      </c>
      <c r="G726" s="83">
        <f t="shared" si="1"/>
        <v>0.06</v>
      </c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28">
        <v>1.3255E8</v>
      </c>
      <c r="AD726" s="9" t="s">
        <v>1807</v>
      </c>
      <c r="AE726" s="49">
        <v>37713.0</v>
      </c>
      <c r="AF726" s="79">
        <f t="shared" si="2"/>
        <v>20</v>
      </c>
      <c r="AG726" s="79"/>
      <c r="AH726" s="79"/>
      <c r="AI726" s="28">
        <v>7.0232E8</v>
      </c>
      <c r="AJ726" s="9" t="s">
        <v>1695</v>
      </c>
      <c r="AK726" s="59">
        <v>80926.0</v>
      </c>
    </row>
    <row r="727">
      <c r="A727" s="28">
        <v>6.9100196E8</v>
      </c>
      <c r="B727" s="9" t="s">
        <v>1418</v>
      </c>
      <c r="C727" s="33">
        <v>4.0</v>
      </c>
      <c r="D727" s="14">
        <v>66573.0</v>
      </c>
      <c r="E727" s="82" t="s">
        <v>16</v>
      </c>
      <c r="F727" s="33">
        <v>7.0</v>
      </c>
      <c r="G727" s="83">
        <f t="shared" si="1"/>
        <v>0.035</v>
      </c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28">
        <v>6.66339975E8</v>
      </c>
      <c r="AD727" s="9" t="s">
        <v>1300</v>
      </c>
      <c r="AE727" s="49">
        <v>36964.0</v>
      </c>
      <c r="AF727" s="79">
        <f t="shared" si="2"/>
        <v>22</v>
      </c>
      <c r="AG727" s="79"/>
      <c r="AH727" s="79"/>
      <c r="AI727" s="28">
        <v>7.0235E8</v>
      </c>
      <c r="AJ727" s="9" t="s">
        <v>1597</v>
      </c>
      <c r="AK727" s="59">
        <v>73211.0</v>
      </c>
    </row>
    <row r="728">
      <c r="A728" s="28">
        <v>4.93008818E8</v>
      </c>
      <c r="B728" s="9" t="s">
        <v>1504</v>
      </c>
      <c r="C728" s="33">
        <v>4.0</v>
      </c>
      <c r="D728" s="14">
        <v>100635.0</v>
      </c>
      <c r="E728" s="82" t="s">
        <v>27</v>
      </c>
      <c r="F728" s="33">
        <v>1.0</v>
      </c>
      <c r="G728" s="83">
        <f t="shared" si="1"/>
        <v>0.05</v>
      </c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28">
        <v>1.8624E8</v>
      </c>
      <c r="AD728" s="9" t="s">
        <v>1132</v>
      </c>
      <c r="AE728" s="49">
        <v>39183.0</v>
      </c>
      <c r="AF728" s="79">
        <f t="shared" si="2"/>
        <v>16</v>
      </c>
      <c r="AG728" s="79"/>
      <c r="AH728" s="79"/>
      <c r="AI728" s="28">
        <v>7.03008574E8</v>
      </c>
      <c r="AJ728" s="9" t="s">
        <v>1607</v>
      </c>
      <c r="AK728" s="59">
        <v>80005.0</v>
      </c>
    </row>
    <row r="729">
      <c r="A729" s="28">
        <v>6.40005085E8</v>
      </c>
      <c r="B729" s="9" t="s">
        <v>1473</v>
      </c>
      <c r="C729" s="33">
        <v>2.0</v>
      </c>
      <c r="D729" s="14">
        <v>124180.0</v>
      </c>
      <c r="E729" s="82" t="s">
        <v>31</v>
      </c>
      <c r="F729" s="33">
        <v>0.0</v>
      </c>
      <c r="G729" s="83">
        <f t="shared" si="1"/>
        <v>0.06</v>
      </c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28">
        <v>5.362E8</v>
      </c>
      <c r="AD729" s="9" t="s">
        <v>993</v>
      </c>
      <c r="AE729" s="49">
        <v>37085.0</v>
      </c>
      <c r="AF729" s="79">
        <f t="shared" si="2"/>
        <v>22</v>
      </c>
      <c r="AG729" s="79"/>
      <c r="AH729" s="79"/>
      <c r="AI729" s="28">
        <v>7.0343E8</v>
      </c>
      <c r="AJ729" s="9" t="s">
        <v>1584</v>
      </c>
      <c r="AK729" s="59">
        <v>38921.0</v>
      </c>
    </row>
    <row r="730">
      <c r="A730" s="28">
        <v>6.6239E8</v>
      </c>
      <c r="B730" s="9" t="s">
        <v>1531</v>
      </c>
      <c r="C730" s="33">
        <v>2.0</v>
      </c>
      <c r="D730" s="14">
        <v>79440.0</v>
      </c>
      <c r="E730" s="82" t="s">
        <v>35</v>
      </c>
      <c r="F730" s="33">
        <v>0.0</v>
      </c>
      <c r="G730" s="83">
        <f t="shared" si="1"/>
        <v>0.04</v>
      </c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28">
        <v>4.42009272E8</v>
      </c>
      <c r="AD730" s="9" t="s">
        <v>1117</v>
      </c>
      <c r="AE730" s="49">
        <v>38944.0</v>
      </c>
      <c r="AF730" s="79">
        <f t="shared" si="2"/>
        <v>17</v>
      </c>
      <c r="AG730" s="79"/>
      <c r="AH730" s="79"/>
      <c r="AI730" s="28">
        <v>7.0481E8</v>
      </c>
      <c r="AJ730" s="9" t="s">
        <v>1592</v>
      </c>
      <c r="AK730" s="59">
        <v>82340.0</v>
      </c>
    </row>
    <row r="731">
      <c r="A731" s="28">
        <v>6.66211664E8</v>
      </c>
      <c r="B731" s="9" t="s">
        <v>1497</v>
      </c>
      <c r="C731" s="33">
        <v>4.0</v>
      </c>
      <c r="D731" s="14">
        <v>125922.0</v>
      </c>
      <c r="E731" s="82" t="s">
        <v>20</v>
      </c>
      <c r="F731" s="33">
        <v>7.0</v>
      </c>
      <c r="G731" s="83">
        <f t="shared" si="1"/>
        <v>0.065</v>
      </c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28">
        <v>3.5767E8</v>
      </c>
      <c r="AD731" s="9" t="s">
        <v>1477</v>
      </c>
      <c r="AE731" s="49">
        <v>42652.0</v>
      </c>
      <c r="AF731" s="79">
        <f t="shared" si="2"/>
        <v>7</v>
      </c>
      <c r="AG731" s="79"/>
      <c r="AH731" s="79"/>
      <c r="AI731" s="28">
        <v>7.05005148E8</v>
      </c>
      <c r="AJ731" s="9" t="s">
        <v>1592</v>
      </c>
      <c r="AK731" s="59">
        <v>134287.0</v>
      </c>
    </row>
    <row r="732">
      <c r="A732" s="28">
        <v>6.66514885E8</v>
      </c>
      <c r="B732" s="9" t="s">
        <v>1446</v>
      </c>
      <c r="C732" s="33">
        <v>1.0</v>
      </c>
      <c r="D732" s="14">
        <v>86894.0</v>
      </c>
      <c r="E732" s="82" t="s">
        <v>12</v>
      </c>
      <c r="F732" s="33">
        <v>5.0</v>
      </c>
      <c r="G732" s="83">
        <f t="shared" si="1"/>
        <v>0.045</v>
      </c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28">
        <v>3.79003424E8</v>
      </c>
      <c r="AD732" s="9" t="s">
        <v>1808</v>
      </c>
      <c r="AE732" s="49">
        <v>38011.0</v>
      </c>
      <c r="AF732" s="79">
        <f t="shared" si="2"/>
        <v>19</v>
      </c>
      <c r="AG732" s="79"/>
      <c r="AH732" s="79"/>
      <c r="AI732" s="28">
        <v>7.07001618E8</v>
      </c>
      <c r="AJ732" s="9" t="s">
        <v>1585</v>
      </c>
      <c r="AK732" s="59">
        <v>37873.0</v>
      </c>
    </row>
    <row r="733">
      <c r="A733" s="28">
        <v>6.42007241E8</v>
      </c>
      <c r="B733" s="9" t="s">
        <v>1476</v>
      </c>
      <c r="C733" s="33">
        <v>5.0</v>
      </c>
      <c r="D733" s="14">
        <v>104593.0</v>
      </c>
      <c r="E733" s="82" t="s">
        <v>36</v>
      </c>
      <c r="F733" s="33">
        <v>4.0</v>
      </c>
      <c r="G733" s="83">
        <f t="shared" si="1"/>
        <v>0.05</v>
      </c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28">
        <v>7.3987E8</v>
      </c>
      <c r="AD733" s="9" t="s">
        <v>1376</v>
      </c>
      <c r="AE733" s="49">
        <v>39273.0</v>
      </c>
      <c r="AF733" s="79">
        <f t="shared" si="2"/>
        <v>16</v>
      </c>
      <c r="AG733" s="79"/>
      <c r="AH733" s="79"/>
      <c r="AI733" s="28">
        <v>7.0700543E8</v>
      </c>
      <c r="AJ733" s="9" t="s">
        <v>1595</v>
      </c>
      <c r="AK733" s="59">
        <v>29973.0</v>
      </c>
    </row>
    <row r="734">
      <c r="A734" s="28">
        <v>7.9881E8</v>
      </c>
      <c r="B734" s="9" t="s">
        <v>1442</v>
      </c>
      <c r="C734" s="33">
        <v>5.0</v>
      </c>
      <c r="D734" s="14">
        <v>88072.0</v>
      </c>
      <c r="E734" s="82" t="s">
        <v>31</v>
      </c>
      <c r="F734" s="33">
        <v>1.0</v>
      </c>
      <c r="G734" s="83">
        <f t="shared" si="1"/>
        <v>0.045</v>
      </c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28">
        <v>6.66883411E8</v>
      </c>
      <c r="AD734" s="9" t="s">
        <v>1809</v>
      </c>
      <c r="AE734" s="49">
        <v>43917.0</v>
      </c>
      <c r="AF734" s="79">
        <f t="shared" si="2"/>
        <v>3</v>
      </c>
      <c r="AG734" s="79"/>
      <c r="AH734" s="79"/>
      <c r="AI734" s="28">
        <v>7.0768E8</v>
      </c>
      <c r="AJ734" s="9" t="s">
        <v>1597</v>
      </c>
      <c r="AK734" s="59">
        <v>39696.0</v>
      </c>
    </row>
    <row r="735">
      <c r="A735" s="28">
        <v>2.8631E8</v>
      </c>
      <c r="B735" s="9" t="s">
        <v>1541</v>
      </c>
      <c r="C735" s="33">
        <v>4.0</v>
      </c>
      <c r="D735" s="14">
        <v>66922.0</v>
      </c>
      <c r="E735" s="82" t="s">
        <v>27</v>
      </c>
      <c r="F735" s="33">
        <v>5.0</v>
      </c>
      <c r="G735" s="83">
        <f t="shared" si="1"/>
        <v>0.035</v>
      </c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28">
        <v>2.65005557E8</v>
      </c>
      <c r="AD735" s="9" t="s">
        <v>929</v>
      </c>
      <c r="AE735" s="49">
        <v>39642.0</v>
      </c>
      <c r="AF735" s="79">
        <f t="shared" si="2"/>
        <v>15</v>
      </c>
      <c r="AG735" s="79"/>
      <c r="AH735" s="79"/>
      <c r="AI735" s="28">
        <v>7.08006968E8</v>
      </c>
      <c r="AJ735" s="9" t="s">
        <v>1597</v>
      </c>
      <c r="AK735" s="59">
        <v>116559.0</v>
      </c>
    </row>
    <row r="736">
      <c r="A736" s="28">
        <v>5.27001261E8</v>
      </c>
      <c r="B736" s="9" t="s">
        <v>1527</v>
      </c>
      <c r="C736" s="33">
        <v>4.0</v>
      </c>
      <c r="D736" s="14">
        <v>119199.0</v>
      </c>
      <c r="E736" s="82" t="s">
        <v>27</v>
      </c>
      <c r="F736" s="33">
        <v>3.0</v>
      </c>
      <c r="G736" s="83">
        <f t="shared" si="1"/>
        <v>0.06</v>
      </c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28">
        <v>6.7965E8</v>
      </c>
      <c r="AD736" s="9" t="s">
        <v>342</v>
      </c>
      <c r="AE736" s="49">
        <v>43805.0</v>
      </c>
      <c r="AF736" s="79">
        <f t="shared" si="2"/>
        <v>4</v>
      </c>
      <c r="AG736" s="79"/>
      <c r="AH736" s="79"/>
      <c r="AI736" s="28">
        <v>7.09002386E8</v>
      </c>
      <c r="AJ736" s="9" t="s">
        <v>1810</v>
      </c>
      <c r="AK736" s="59">
        <v>119584.0</v>
      </c>
    </row>
    <row r="737">
      <c r="A737" s="28">
        <v>4.79006982E8</v>
      </c>
      <c r="B737" s="9" t="s">
        <v>1448</v>
      </c>
      <c r="C737" s="33">
        <v>5.0</v>
      </c>
      <c r="D737" s="14">
        <v>61387.0</v>
      </c>
      <c r="E737" s="82" t="s">
        <v>31</v>
      </c>
      <c r="F737" s="33">
        <v>5.0</v>
      </c>
      <c r="G737" s="83">
        <f t="shared" si="1"/>
        <v>0.03</v>
      </c>
      <c r="H737" s="9"/>
      <c r="I737" s="9"/>
      <c r="J737" s="9"/>
      <c r="K737" s="9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9"/>
      <c r="AB737" s="9"/>
      <c r="AC737" s="28">
        <v>5.9392E8</v>
      </c>
      <c r="AD737" s="9" t="s">
        <v>343</v>
      </c>
      <c r="AE737" s="49">
        <v>40850.0</v>
      </c>
      <c r="AF737" s="79">
        <f t="shared" si="2"/>
        <v>12</v>
      </c>
      <c r="AG737" s="79"/>
      <c r="AH737" s="79"/>
      <c r="AI737" s="28">
        <v>7.0941E8</v>
      </c>
      <c r="AJ737" s="9" t="s">
        <v>1588</v>
      </c>
      <c r="AK737" s="59">
        <v>81255.0</v>
      </c>
    </row>
    <row r="738">
      <c r="A738" s="28">
        <v>8.94002076E8</v>
      </c>
      <c r="B738" s="9" t="s">
        <v>1479</v>
      </c>
      <c r="C738" s="33">
        <v>2.0</v>
      </c>
      <c r="D738" s="14">
        <v>126954.0</v>
      </c>
      <c r="E738" s="82" t="s">
        <v>12</v>
      </c>
      <c r="F738" s="33">
        <v>4.0</v>
      </c>
      <c r="G738" s="83">
        <f t="shared" si="1"/>
        <v>0.065</v>
      </c>
      <c r="H738" s="9"/>
      <c r="I738" s="9"/>
      <c r="J738" s="9"/>
      <c r="K738" s="9"/>
      <c r="L738" s="84"/>
      <c r="M738" s="84"/>
      <c r="N738" s="84"/>
      <c r="O738" s="84"/>
      <c r="P738" s="84"/>
      <c r="Q738" s="84"/>
      <c r="R738" s="84"/>
      <c r="S738" s="84"/>
      <c r="T738" s="84"/>
      <c r="U738" s="9"/>
      <c r="V738" s="9"/>
      <c r="W738" s="9"/>
      <c r="X738" s="9"/>
      <c r="Y738" s="9"/>
      <c r="Z738" s="9"/>
      <c r="AA738" s="9"/>
      <c r="AB738" s="9"/>
      <c r="AC738" s="28">
        <v>5.3483E8</v>
      </c>
      <c r="AD738" s="9" t="s">
        <v>1811</v>
      </c>
      <c r="AE738" s="49">
        <v>43822.0</v>
      </c>
      <c r="AF738" s="79">
        <f t="shared" si="2"/>
        <v>4</v>
      </c>
      <c r="AG738" s="79"/>
      <c r="AH738" s="79"/>
      <c r="AI738" s="28">
        <v>7.0999E8</v>
      </c>
      <c r="AJ738" s="9" t="s">
        <v>1584</v>
      </c>
      <c r="AK738" s="59">
        <v>95739.0</v>
      </c>
    </row>
    <row r="739">
      <c r="A739" s="28">
        <v>6.92009819E8</v>
      </c>
      <c r="B739" s="9" t="s">
        <v>1500</v>
      </c>
      <c r="C739" s="33">
        <v>2.0</v>
      </c>
      <c r="D739" s="14">
        <v>54080.0</v>
      </c>
      <c r="E739" s="82" t="s">
        <v>27</v>
      </c>
      <c r="F739" s="33">
        <v>1.0</v>
      </c>
      <c r="G739" s="83">
        <f t="shared" si="1"/>
        <v>0.025</v>
      </c>
      <c r="H739" s="9"/>
      <c r="I739" s="9"/>
      <c r="J739" s="9"/>
      <c r="K739" s="9"/>
      <c r="L739" s="84"/>
      <c r="M739" s="84"/>
      <c r="N739" s="84"/>
      <c r="O739" s="84"/>
      <c r="P739" s="84"/>
      <c r="Q739" s="84"/>
      <c r="R739" s="84"/>
      <c r="S739" s="84"/>
      <c r="T739" s="84"/>
      <c r="U739" s="9"/>
      <c r="V739" s="9"/>
      <c r="W739" s="9"/>
      <c r="X739" s="9"/>
      <c r="Y739" s="9"/>
      <c r="Z739" s="9"/>
      <c r="AA739" s="9"/>
      <c r="AB739" s="9"/>
      <c r="AC739" s="28">
        <v>9.5496E8</v>
      </c>
      <c r="AD739" s="9" t="s">
        <v>1337</v>
      </c>
      <c r="AE739" s="49">
        <v>43185.0</v>
      </c>
      <c r="AF739" s="79">
        <f t="shared" si="2"/>
        <v>5</v>
      </c>
      <c r="AG739" s="79"/>
      <c r="AH739" s="79"/>
      <c r="AI739" s="28">
        <v>7.1100601E8</v>
      </c>
      <c r="AJ739" s="9" t="s">
        <v>1584</v>
      </c>
      <c r="AK739" s="59">
        <v>66871.0</v>
      </c>
    </row>
    <row r="740">
      <c r="A740" s="28">
        <v>5.4312E8</v>
      </c>
      <c r="B740" s="9" t="s">
        <v>1536</v>
      </c>
      <c r="C740" s="33">
        <v>5.0</v>
      </c>
      <c r="D740" s="14">
        <v>122888.0</v>
      </c>
      <c r="E740" s="82" t="s">
        <v>16</v>
      </c>
      <c r="F740" s="33">
        <v>7.0</v>
      </c>
      <c r="G740" s="83">
        <f t="shared" si="1"/>
        <v>0.06</v>
      </c>
      <c r="H740" s="9"/>
      <c r="I740" s="9"/>
      <c r="J740" s="9"/>
      <c r="K740" s="9"/>
      <c r="L740" s="84"/>
      <c r="M740" s="84"/>
      <c r="N740" s="84"/>
      <c r="O740" s="84"/>
      <c r="P740" s="84"/>
      <c r="Q740" s="84"/>
      <c r="R740" s="84"/>
      <c r="S740" s="84"/>
      <c r="T740" s="84"/>
      <c r="U740" s="9"/>
      <c r="V740" s="9"/>
      <c r="W740" s="9"/>
      <c r="X740" s="9"/>
      <c r="Y740" s="9"/>
      <c r="Z740" s="9"/>
      <c r="AA740" s="9"/>
      <c r="AB740" s="9"/>
      <c r="AC740" s="28">
        <v>6.66962626E8</v>
      </c>
      <c r="AD740" s="9" t="s">
        <v>1812</v>
      </c>
      <c r="AE740" s="49">
        <v>36207.0</v>
      </c>
      <c r="AF740" s="79">
        <f t="shared" si="2"/>
        <v>24</v>
      </c>
      <c r="AG740" s="79"/>
      <c r="AH740" s="79"/>
      <c r="AI740" s="28">
        <v>7.12007693E8</v>
      </c>
      <c r="AJ740" s="9" t="s">
        <v>1695</v>
      </c>
      <c r="AK740" s="59">
        <v>49010.0</v>
      </c>
    </row>
    <row r="741">
      <c r="A741" s="28">
        <v>6.66457685E8</v>
      </c>
      <c r="B741" s="9" t="s">
        <v>1419</v>
      </c>
      <c r="C741" s="33">
        <v>1.0</v>
      </c>
      <c r="D741" s="14">
        <v>110404.0</v>
      </c>
      <c r="E741" s="82" t="s">
        <v>35</v>
      </c>
      <c r="F741" s="33">
        <v>5.0</v>
      </c>
      <c r="G741" s="83">
        <f t="shared" si="1"/>
        <v>0.055</v>
      </c>
      <c r="H741" s="9"/>
      <c r="I741" s="9"/>
      <c r="J741" s="9"/>
      <c r="K741" s="9"/>
      <c r="L741" s="84"/>
      <c r="M741" s="84"/>
      <c r="N741" s="84"/>
      <c r="O741" s="84"/>
      <c r="P741" s="84"/>
      <c r="Q741" s="84"/>
      <c r="R741" s="84"/>
      <c r="S741" s="84"/>
      <c r="T741" s="84"/>
      <c r="U741" s="9"/>
      <c r="V741" s="9"/>
      <c r="W741" s="9"/>
      <c r="X741" s="9"/>
      <c r="Y741" s="9"/>
      <c r="Z741" s="9"/>
      <c r="AA741" s="9"/>
      <c r="AB741" s="9"/>
      <c r="AC741" s="28">
        <v>7.8100163E8</v>
      </c>
      <c r="AD741" s="9" t="s">
        <v>906</v>
      </c>
      <c r="AE741" s="49">
        <v>38977.0</v>
      </c>
      <c r="AF741" s="79">
        <f t="shared" si="2"/>
        <v>17</v>
      </c>
      <c r="AG741" s="79"/>
      <c r="AH741" s="79"/>
      <c r="AI741" s="28">
        <v>7.15007454E8</v>
      </c>
      <c r="AJ741" s="9" t="s">
        <v>1584</v>
      </c>
      <c r="AK741" s="59">
        <v>145881.0</v>
      </c>
    </row>
    <row r="742">
      <c r="A742" s="28">
        <v>7.53009035E8</v>
      </c>
      <c r="B742" s="9" t="s">
        <v>1538</v>
      </c>
      <c r="C742" s="33">
        <v>1.0</v>
      </c>
      <c r="D742" s="14">
        <v>90253.0</v>
      </c>
      <c r="E742" s="82" t="s">
        <v>12</v>
      </c>
      <c r="F742" s="33">
        <v>1.0</v>
      </c>
      <c r="G742" s="83">
        <f t="shared" si="1"/>
        <v>0.045</v>
      </c>
      <c r="H742" s="9"/>
      <c r="I742" s="9"/>
      <c r="J742" s="9"/>
      <c r="K742" s="9"/>
      <c r="L742" s="84"/>
      <c r="M742" s="84"/>
      <c r="N742" s="84"/>
      <c r="O742" s="84"/>
      <c r="P742" s="84"/>
      <c r="Q742" s="84"/>
      <c r="R742" s="84"/>
      <c r="S742" s="84"/>
      <c r="T742" s="84"/>
      <c r="U742" s="9"/>
      <c r="V742" s="9"/>
      <c r="W742" s="9"/>
      <c r="X742" s="9"/>
      <c r="Y742" s="9"/>
      <c r="Z742" s="9"/>
      <c r="AA742" s="9"/>
      <c r="AB742" s="9"/>
      <c r="AC742" s="28">
        <v>2.84004861E8</v>
      </c>
      <c r="AD742" s="9" t="s">
        <v>1048</v>
      </c>
      <c r="AE742" s="49">
        <v>39083.0</v>
      </c>
      <c r="AF742" s="79">
        <f t="shared" si="2"/>
        <v>17</v>
      </c>
      <c r="AG742" s="79"/>
      <c r="AH742" s="79"/>
      <c r="AI742" s="28">
        <v>7.16006223E8</v>
      </c>
      <c r="AJ742" s="9" t="s">
        <v>1585</v>
      </c>
      <c r="AK742" s="59">
        <v>76622.0</v>
      </c>
    </row>
    <row r="743">
      <c r="A743" s="9"/>
      <c r="B743" s="9"/>
      <c r="C743" s="9"/>
      <c r="D743" s="14"/>
      <c r="E743" s="82"/>
      <c r="F743" s="82"/>
      <c r="G743" s="94"/>
      <c r="H743" s="9"/>
      <c r="I743" s="9"/>
      <c r="J743" s="9"/>
      <c r="K743" s="9"/>
      <c r="L743" s="84"/>
      <c r="M743" s="84"/>
      <c r="N743" s="84"/>
      <c r="O743" s="84"/>
      <c r="P743" s="84"/>
      <c r="Q743" s="84"/>
      <c r="R743" s="84"/>
      <c r="S743" s="84"/>
      <c r="T743" s="84"/>
      <c r="U743" s="9"/>
      <c r="V743" s="9"/>
      <c r="W743" s="9"/>
      <c r="X743" s="9"/>
      <c r="Y743" s="9"/>
      <c r="Z743" s="9"/>
      <c r="AA743" s="9"/>
      <c r="AB743" s="9"/>
      <c r="AC743" s="28">
        <v>4.0643E8</v>
      </c>
      <c r="AD743" s="9" t="s">
        <v>1030</v>
      </c>
      <c r="AE743" s="49">
        <v>36875.0</v>
      </c>
      <c r="AF743" s="79">
        <f t="shared" si="2"/>
        <v>23</v>
      </c>
      <c r="AG743" s="79"/>
      <c r="AH743" s="79"/>
      <c r="AI743" s="28">
        <v>7.17002161E8</v>
      </c>
      <c r="AJ743" s="9" t="s">
        <v>1594</v>
      </c>
      <c r="AK743" s="59">
        <v>83802.0</v>
      </c>
    </row>
    <row r="744">
      <c r="A744" s="9"/>
      <c r="B744" s="9"/>
      <c r="C744" s="9"/>
      <c r="D744" s="14"/>
      <c r="E744" s="82"/>
      <c r="F744" s="82"/>
      <c r="G744" s="94"/>
      <c r="H744" s="9"/>
      <c r="I744" s="9"/>
      <c r="J744" s="9"/>
      <c r="K744" s="9"/>
      <c r="L744" s="84"/>
      <c r="M744" s="84"/>
      <c r="N744" s="84"/>
      <c r="O744" s="84"/>
      <c r="P744" s="84"/>
      <c r="Q744" s="84"/>
      <c r="R744" s="84"/>
      <c r="S744" s="84"/>
      <c r="T744" s="84"/>
      <c r="U744" s="9"/>
      <c r="V744" s="9"/>
      <c r="W744" s="9"/>
      <c r="X744" s="9"/>
      <c r="Y744" s="9"/>
      <c r="Z744" s="9"/>
      <c r="AA744" s="9"/>
      <c r="AB744" s="9"/>
      <c r="AC744" s="28">
        <v>6.6823E8</v>
      </c>
      <c r="AD744" s="9" t="s">
        <v>344</v>
      </c>
      <c r="AE744" s="49">
        <v>37402.0</v>
      </c>
      <c r="AF744" s="79">
        <f t="shared" si="2"/>
        <v>21</v>
      </c>
      <c r="AG744" s="79"/>
      <c r="AH744" s="79"/>
      <c r="AI744" s="28">
        <v>7.18003887E8</v>
      </c>
      <c r="AJ744" s="9" t="s">
        <v>1584</v>
      </c>
      <c r="AK744" s="59">
        <v>126851.0</v>
      </c>
    </row>
    <row r="745">
      <c r="A745" s="9"/>
      <c r="B745" s="9"/>
      <c r="C745" s="9"/>
      <c r="D745" s="14"/>
      <c r="E745" s="82"/>
      <c r="F745" s="82"/>
      <c r="G745" s="94"/>
      <c r="H745" s="9"/>
      <c r="I745" s="9"/>
      <c r="J745" s="9"/>
      <c r="K745" s="9"/>
      <c r="L745" s="84"/>
      <c r="M745" s="84"/>
      <c r="N745" s="84"/>
      <c r="O745" s="84"/>
      <c r="P745" s="84"/>
      <c r="Q745" s="84"/>
      <c r="R745" s="84"/>
      <c r="S745" s="84"/>
      <c r="T745" s="84"/>
      <c r="U745" s="9"/>
      <c r="V745" s="9"/>
      <c r="W745" s="9"/>
      <c r="X745" s="9"/>
      <c r="Y745" s="9"/>
      <c r="Z745" s="9"/>
      <c r="AA745" s="9"/>
      <c r="AB745" s="9"/>
      <c r="AC745" s="28">
        <v>2.4561E8</v>
      </c>
      <c r="AD745" s="9" t="s">
        <v>1813</v>
      </c>
      <c r="AE745" s="49">
        <v>43388.0</v>
      </c>
      <c r="AF745" s="79">
        <f t="shared" si="2"/>
        <v>5</v>
      </c>
      <c r="AG745" s="79"/>
      <c r="AH745" s="79"/>
      <c r="AI745" s="28">
        <v>7.18009132E8</v>
      </c>
      <c r="AJ745" s="9" t="s">
        <v>1588</v>
      </c>
      <c r="AK745" s="59">
        <v>143398.0</v>
      </c>
    </row>
    <row r="746">
      <c r="A746" s="9"/>
      <c r="B746" s="9"/>
      <c r="C746" s="9"/>
      <c r="D746" s="14"/>
      <c r="E746" s="82"/>
      <c r="F746" s="82"/>
      <c r="G746" s="94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28">
        <v>1.6026E8</v>
      </c>
      <c r="AD746" s="9" t="s">
        <v>972</v>
      </c>
      <c r="AE746" s="49">
        <v>38482.0</v>
      </c>
      <c r="AF746" s="79">
        <f t="shared" si="2"/>
        <v>18</v>
      </c>
      <c r="AG746" s="79"/>
      <c r="AH746" s="79"/>
      <c r="AI746" s="28">
        <v>7.2045E8</v>
      </c>
      <c r="AJ746" s="9" t="s">
        <v>1600</v>
      </c>
      <c r="AK746" s="59">
        <v>124621.0</v>
      </c>
    </row>
    <row r="747">
      <c r="A747" s="9"/>
      <c r="B747" s="9"/>
      <c r="C747" s="9"/>
      <c r="D747" s="14"/>
      <c r="E747" s="82"/>
      <c r="F747" s="82"/>
      <c r="G747" s="94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28">
        <v>7.36008636E8</v>
      </c>
      <c r="AD747" s="9" t="s">
        <v>1170</v>
      </c>
      <c r="AE747" s="49">
        <v>43470.0</v>
      </c>
      <c r="AF747" s="79">
        <f t="shared" si="2"/>
        <v>4</v>
      </c>
      <c r="AG747" s="79"/>
      <c r="AH747" s="79"/>
      <c r="AI747" s="28">
        <v>7.2195E8</v>
      </c>
      <c r="AJ747" s="9" t="s">
        <v>1584</v>
      </c>
      <c r="AK747" s="59">
        <v>98003.0</v>
      </c>
    </row>
    <row r="748">
      <c r="A748" s="9"/>
      <c r="B748" s="9"/>
      <c r="C748" s="9"/>
      <c r="D748" s="14"/>
      <c r="E748" s="82"/>
      <c r="F748" s="82"/>
      <c r="G748" s="94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28">
        <v>8.32005968E8</v>
      </c>
      <c r="AD748" s="9" t="s">
        <v>1814</v>
      </c>
      <c r="AE748" s="49">
        <v>41204.0</v>
      </c>
      <c r="AF748" s="79">
        <f t="shared" si="2"/>
        <v>11</v>
      </c>
      <c r="AG748" s="79"/>
      <c r="AH748" s="79"/>
      <c r="AI748" s="28">
        <v>7.2200488E8</v>
      </c>
      <c r="AJ748" s="9" t="s">
        <v>1585</v>
      </c>
      <c r="AK748" s="59">
        <v>29186.0</v>
      </c>
    </row>
    <row r="749">
      <c r="A749" s="9"/>
      <c r="B749" s="9"/>
      <c r="C749" s="9"/>
      <c r="D749" s="14"/>
      <c r="E749" s="82"/>
      <c r="F749" s="82"/>
      <c r="G749" s="94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28">
        <v>6.66977973E8</v>
      </c>
      <c r="AD749" s="9" t="s">
        <v>1293</v>
      </c>
      <c r="AE749" s="49">
        <v>42178.0</v>
      </c>
      <c r="AF749" s="79">
        <f t="shared" si="2"/>
        <v>8</v>
      </c>
      <c r="AG749" s="79"/>
      <c r="AH749" s="79"/>
      <c r="AI749" s="28">
        <v>7.2335E8</v>
      </c>
      <c r="AJ749" s="9" t="s">
        <v>1585</v>
      </c>
      <c r="AK749" s="59">
        <v>70591.0</v>
      </c>
    </row>
    <row r="750">
      <c r="A750" s="9"/>
      <c r="B750" s="9"/>
      <c r="C750" s="9"/>
      <c r="D750" s="14"/>
      <c r="E750" s="82"/>
      <c r="F750" s="82"/>
      <c r="G750" s="94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28">
        <v>4.7265E8</v>
      </c>
      <c r="AD750" s="9" t="s">
        <v>1001</v>
      </c>
      <c r="AE750" s="49">
        <v>38606.0</v>
      </c>
      <c r="AF750" s="79">
        <f t="shared" si="2"/>
        <v>18</v>
      </c>
      <c r="AG750" s="79"/>
      <c r="AH750" s="79"/>
      <c r="AI750" s="28">
        <v>7.235E8</v>
      </c>
      <c r="AJ750" s="9" t="s">
        <v>1584</v>
      </c>
      <c r="AK750" s="59">
        <v>64118.0</v>
      </c>
    </row>
    <row r="751">
      <c r="A751" s="9"/>
      <c r="B751" s="9"/>
      <c r="C751" s="9"/>
      <c r="D751" s="14"/>
      <c r="E751" s="82"/>
      <c r="F751" s="82"/>
      <c r="G751" s="94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28">
        <v>6.6667585E8</v>
      </c>
      <c r="AD751" s="9" t="s">
        <v>1815</v>
      </c>
      <c r="AE751" s="49">
        <v>40867.0</v>
      </c>
      <c r="AF751" s="79">
        <f t="shared" si="2"/>
        <v>12</v>
      </c>
      <c r="AG751" s="79"/>
      <c r="AH751" s="79"/>
      <c r="AI751" s="28">
        <v>7.24008056E8</v>
      </c>
      <c r="AJ751" s="9" t="s">
        <v>1585</v>
      </c>
      <c r="AK751" s="59">
        <v>76489.0</v>
      </c>
    </row>
    <row r="752">
      <c r="A752" s="9"/>
      <c r="B752" s="9"/>
      <c r="C752" s="9"/>
      <c r="D752" s="14"/>
      <c r="E752" s="82"/>
      <c r="F752" s="82"/>
      <c r="G752" s="94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28">
        <v>3.89009544E8</v>
      </c>
      <c r="AD752" s="9" t="s">
        <v>345</v>
      </c>
      <c r="AE752" s="49">
        <v>43575.0</v>
      </c>
      <c r="AF752" s="79">
        <f t="shared" si="2"/>
        <v>4</v>
      </c>
      <c r="AG752" s="79"/>
      <c r="AH752" s="79"/>
      <c r="AI752" s="28">
        <v>7.249E8</v>
      </c>
      <c r="AJ752" s="9" t="s">
        <v>1601</v>
      </c>
      <c r="AK752" s="59">
        <v>103648.0</v>
      </c>
    </row>
    <row r="753">
      <c r="A753" s="9"/>
      <c r="B753" s="9"/>
      <c r="C753" s="9"/>
      <c r="D753" s="14"/>
      <c r="E753" s="82"/>
      <c r="F753" s="82"/>
      <c r="G753" s="94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28">
        <v>2.29007566E8</v>
      </c>
      <c r="AD753" s="9" t="s">
        <v>924</v>
      </c>
      <c r="AE753" s="49">
        <v>43646.0</v>
      </c>
      <c r="AF753" s="79">
        <f t="shared" si="2"/>
        <v>4</v>
      </c>
      <c r="AG753" s="79"/>
      <c r="AH753" s="79"/>
      <c r="AI753" s="28">
        <v>7.2500291E8</v>
      </c>
      <c r="AJ753" s="9" t="s">
        <v>1603</v>
      </c>
      <c r="AK753" s="59">
        <v>121596.0</v>
      </c>
    </row>
    <row r="754">
      <c r="A754" s="9"/>
      <c r="B754" s="9"/>
      <c r="C754" s="9"/>
      <c r="D754" s="14"/>
      <c r="E754" s="82"/>
      <c r="F754" s="82"/>
      <c r="G754" s="94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28">
        <v>6.66633433E8</v>
      </c>
      <c r="AD754" s="9" t="s">
        <v>1816</v>
      </c>
      <c r="AE754" s="49">
        <v>41288.0</v>
      </c>
      <c r="AF754" s="79">
        <f t="shared" si="2"/>
        <v>10</v>
      </c>
      <c r="AG754" s="79"/>
      <c r="AH754" s="79"/>
      <c r="AI754" s="28">
        <v>7.25009844E8</v>
      </c>
      <c r="AJ754" s="9" t="s">
        <v>1595</v>
      </c>
      <c r="AK754" s="59">
        <v>129076.0</v>
      </c>
    </row>
    <row r="755">
      <c r="A755" s="9"/>
      <c r="B755" s="9"/>
      <c r="C755" s="9"/>
      <c r="D755" s="14"/>
      <c r="E755" s="82"/>
      <c r="F755" s="82"/>
      <c r="G755" s="94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28">
        <v>1.2573E8</v>
      </c>
      <c r="AD755" s="9" t="s">
        <v>1287</v>
      </c>
      <c r="AE755" s="49">
        <v>39669.0</v>
      </c>
      <c r="AF755" s="79">
        <f t="shared" si="2"/>
        <v>15</v>
      </c>
      <c r="AG755" s="79"/>
      <c r="AH755" s="79"/>
      <c r="AI755" s="28">
        <v>7.2567E8</v>
      </c>
      <c r="AJ755" s="9" t="s">
        <v>1619</v>
      </c>
      <c r="AK755" s="59">
        <v>100251.0</v>
      </c>
    </row>
    <row r="756">
      <c r="A756" s="9"/>
      <c r="B756" s="9"/>
      <c r="C756" s="9"/>
      <c r="D756" s="14"/>
      <c r="E756" s="82"/>
      <c r="F756" s="82"/>
      <c r="G756" s="94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28">
        <v>9.74001136E8</v>
      </c>
      <c r="AD756" s="9" t="s">
        <v>1102</v>
      </c>
      <c r="AE756" s="49">
        <v>39444.0</v>
      </c>
      <c r="AF756" s="79">
        <f t="shared" si="2"/>
        <v>16</v>
      </c>
      <c r="AG756" s="79"/>
      <c r="AH756" s="79"/>
      <c r="AI756" s="28">
        <v>7.2596E8</v>
      </c>
      <c r="AJ756" s="9" t="s">
        <v>1588</v>
      </c>
      <c r="AK756" s="59">
        <v>90336.0</v>
      </c>
    </row>
    <row r="757">
      <c r="A757" s="9"/>
      <c r="B757" s="9"/>
      <c r="C757" s="9"/>
      <c r="D757" s="14"/>
      <c r="E757" s="82"/>
      <c r="F757" s="82"/>
      <c r="G757" s="94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28">
        <v>6.66978325E8</v>
      </c>
      <c r="AD757" s="9" t="s">
        <v>1817</v>
      </c>
      <c r="AE757" s="49">
        <v>43467.0</v>
      </c>
      <c r="AF757" s="79">
        <f t="shared" si="2"/>
        <v>5</v>
      </c>
      <c r="AG757" s="79"/>
      <c r="AH757" s="79"/>
      <c r="AI757" s="28">
        <v>7.28006349E8</v>
      </c>
      <c r="AJ757" s="9" t="s">
        <v>1617</v>
      </c>
      <c r="AK757" s="59">
        <v>110069.0</v>
      </c>
    </row>
    <row r="758">
      <c r="A758" s="9"/>
      <c r="B758" s="9"/>
      <c r="C758" s="9"/>
      <c r="D758" s="14"/>
      <c r="E758" s="82"/>
      <c r="F758" s="82"/>
      <c r="G758" s="94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28">
        <v>9.90007201E8</v>
      </c>
      <c r="AD758" s="9" t="s">
        <v>1419</v>
      </c>
      <c r="AE758" s="49">
        <v>36518.0</v>
      </c>
      <c r="AF758" s="79">
        <f t="shared" si="2"/>
        <v>24</v>
      </c>
      <c r="AG758" s="79"/>
      <c r="AH758" s="79"/>
      <c r="AI758" s="28">
        <v>7.3114E8</v>
      </c>
      <c r="AJ758" s="9" t="s">
        <v>1695</v>
      </c>
      <c r="AK758" s="59">
        <v>129606.0</v>
      </c>
    </row>
    <row r="759">
      <c r="A759" s="9"/>
      <c r="B759" s="9"/>
      <c r="C759" s="9"/>
      <c r="D759" s="14"/>
      <c r="E759" s="82"/>
      <c r="F759" s="82"/>
      <c r="G759" s="94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28">
        <v>4.1700318E8</v>
      </c>
      <c r="AD759" s="9" t="s">
        <v>1818</v>
      </c>
      <c r="AE759" s="49">
        <v>38105.0</v>
      </c>
      <c r="AF759" s="79">
        <f t="shared" si="2"/>
        <v>19</v>
      </c>
      <c r="AG759" s="79"/>
      <c r="AH759" s="79"/>
      <c r="AI759" s="28">
        <v>7.3417E8</v>
      </c>
      <c r="AJ759" s="9" t="s">
        <v>1607</v>
      </c>
      <c r="AK759" s="59">
        <v>83706.0</v>
      </c>
    </row>
    <row r="760">
      <c r="A760" s="9"/>
      <c r="B760" s="9"/>
      <c r="C760" s="9"/>
      <c r="D760" s="14"/>
      <c r="E760" s="82"/>
      <c r="F760" s="82"/>
      <c r="G760" s="94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28">
        <v>6.66775356E8</v>
      </c>
      <c r="AD760" s="9" t="s">
        <v>948</v>
      </c>
      <c r="AE760" s="49">
        <v>41089.0</v>
      </c>
      <c r="AF760" s="79">
        <f t="shared" si="2"/>
        <v>11</v>
      </c>
      <c r="AG760" s="79"/>
      <c r="AH760" s="79"/>
      <c r="AI760" s="28">
        <v>7.3451E8</v>
      </c>
      <c r="AJ760" s="9" t="s">
        <v>1584</v>
      </c>
      <c r="AK760" s="59">
        <v>54249.0</v>
      </c>
    </row>
    <row r="761">
      <c r="A761" s="9"/>
      <c r="B761" s="9"/>
      <c r="C761" s="9"/>
      <c r="D761" s="14"/>
      <c r="E761" s="82"/>
      <c r="F761" s="82"/>
      <c r="G761" s="94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28">
        <v>5.01007252E8</v>
      </c>
      <c r="AD761" s="9" t="s">
        <v>1542</v>
      </c>
      <c r="AE761" s="49">
        <v>39201.0</v>
      </c>
      <c r="AF761" s="79">
        <f t="shared" si="2"/>
        <v>16</v>
      </c>
      <c r="AG761" s="79"/>
      <c r="AH761" s="79"/>
      <c r="AI761" s="28">
        <v>7.3471E8</v>
      </c>
      <c r="AJ761" s="9" t="s">
        <v>1588</v>
      </c>
      <c r="AK761" s="59">
        <v>116114.0</v>
      </c>
    </row>
    <row r="762">
      <c r="A762" s="9"/>
      <c r="B762" s="9"/>
      <c r="C762" s="9"/>
      <c r="D762" s="14"/>
      <c r="E762" s="82"/>
      <c r="F762" s="82"/>
      <c r="G762" s="94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28">
        <v>4.88007538E8</v>
      </c>
      <c r="AD762" s="9" t="s">
        <v>1819</v>
      </c>
      <c r="AE762" s="49">
        <v>39879.0</v>
      </c>
      <c r="AF762" s="79">
        <f t="shared" si="2"/>
        <v>14</v>
      </c>
      <c r="AG762" s="79"/>
      <c r="AH762" s="79"/>
      <c r="AI762" s="28">
        <v>7.36008636E8</v>
      </c>
      <c r="AJ762" s="9" t="s">
        <v>1600</v>
      </c>
      <c r="AK762" s="59">
        <v>128018.0</v>
      </c>
    </row>
    <row r="763">
      <c r="A763" s="9"/>
      <c r="B763" s="9"/>
      <c r="C763" s="9"/>
      <c r="D763" s="14"/>
      <c r="E763" s="82"/>
      <c r="F763" s="82"/>
      <c r="G763" s="94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28">
        <v>6.66674737E8</v>
      </c>
      <c r="AD763" s="9" t="s">
        <v>1356</v>
      </c>
      <c r="AE763" s="49">
        <v>41799.0</v>
      </c>
      <c r="AF763" s="79">
        <f t="shared" si="2"/>
        <v>9</v>
      </c>
      <c r="AG763" s="79"/>
      <c r="AH763" s="79"/>
      <c r="AI763" s="28">
        <v>7.39007533E8</v>
      </c>
      <c r="AJ763" s="9" t="s">
        <v>1595</v>
      </c>
      <c r="AK763" s="59">
        <v>104070.0</v>
      </c>
    </row>
    <row r="764">
      <c r="A764" s="9"/>
      <c r="B764" s="9"/>
      <c r="C764" s="9"/>
      <c r="D764" s="14"/>
      <c r="E764" s="82"/>
      <c r="F764" s="82"/>
      <c r="G764" s="94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28">
        <v>8.48002864E8</v>
      </c>
      <c r="AD764" s="9" t="s">
        <v>992</v>
      </c>
      <c r="AE764" s="49">
        <v>41072.0</v>
      </c>
      <c r="AF764" s="79">
        <f t="shared" si="2"/>
        <v>11</v>
      </c>
      <c r="AG764" s="79"/>
      <c r="AH764" s="79"/>
      <c r="AI764" s="28">
        <v>7.3987E8</v>
      </c>
      <c r="AJ764" s="9" t="s">
        <v>1584</v>
      </c>
      <c r="AK764" s="59">
        <v>76135.0</v>
      </c>
    </row>
    <row r="765">
      <c r="A765" s="9"/>
      <c r="B765" s="9"/>
      <c r="C765" s="9"/>
      <c r="D765" s="14"/>
      <c r="E765" s="82"/>
      <c r="F765" s="82"/>
      <c r="G765" s="94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28">
        <v>6.66639811E8</v>
      </c>
      <c r="AD765" s="9" t="s">
        <v>1298</v>
      </c>
      <c r="AE765" s="49">
        <v>37272.0</v>
      </c>
      <c r="AF765" s="79">
        <f t="shared" si="2"/>
        <v>21</v>
      </c>
      <c r="AG765" s="79"/>
      <c r="AH765" s="79"/>
      <c r="AI765" s="28">
        <v>7.4000599E8</v>
      </c>
      <c r="AJ765" s="9" t="s">
        <v>1648</v>
      </c>
      <c r="AK765" s="59">
        <v>52846.0</v>
      </c>
    </row>
    <row r="766">
      <c r="A766" s="9"/>
      <c r="B766" s="9"/>
      <c r="C766" s="9"/>
      <c r="D766" s="14"/>
      <c r="E766" s="82"/>
      <c r="F766" s="82"/>
      <c r="G766" s="94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28">
        <v>5.08008182E8</v>
      </c>
      <c r="AD766" s="9" t="s">
        <v>1319</v>
      </c>
      <c r="AE766" s="49">
        <v>43882.0</v>
      </c>
      <c r="AF766" s="79">
        <f t="shared" si="2"/>
        <v>3</v>
      </c>
      <c r="AG766" s="79"/>
      <c r="AH766" s="79"/>
      <c r="AI766" s="28">
        <v>7.4077E8</v>
      </c>
      <c r="AJ766" s="9" t="s">
        <v>1586</v>
      </c>
      <c r="AK766" s="59">
        <v>120311.0</v>
      </c>
    </row>
    <row r="767">
      <c r="A767" s="9"/>
      <c r="B767" s="9"/>
      <c r="C767" s="9"/>
      <c r="D767" s="14"/>
      <c r="E767" s="82"/>
      <c r="F767" s="82"/>
      <c r="G767" s="94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28">
        <v>7.5679E8</v>
      </c>
      <c r="AD767" s="9" t="s">
        <v>1820</v>
      </c>
      <c r="AE767" s="49">
        <v>36852.0</v>
      </c>
      <c r="AF767" s="79">
        <f t="shared" si="2"/>
        <v>23</v>
      </c>
      <c r="AG767" s="79"/>
      <c r="AH767" s="79"/>
      <c r="AI767" s="28">
        <v>7.41008738E8</v>
      </c>
      <c r="AJ767" s="9" t="s">
        <v>1595</v>
      </c>
      <c r="AK767" s="59">
        <v>86595.0</v>
      </c>
    </row>
    <row r="768">
      <c r="A768" s="9"/>
      <c r="B768" s="9"/>
      <c r="C768" s="9"/>
      <c r="D768" s="14"/>
      <c r="E768" s="82"/>
      <c r="F768" s="82"/>
      <c r="G768" s="94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28">
        <v>4.72003596E8</v>
      </c>
      <c r="AD768" s="9" t="s">
        <v>346</v>
      </c>
      <c r="AE768" s="49">
        <v>41208.0</v>
      </c>
      <c r="AF768" s="79">
        <f t="shared" si="2"/>
        <v>11</v>
      </c>
      <c r="AG768" s="79"/>
      <c r="AH768" s="79"/>
      <c r="AI768" s="28">
        <v>7.43006632E8</v>
      </c>
      <c r="AJ768" s="9" t="s">
        <v>1588</v>
      </c>
      <c r="AK768" s="59">
        <v>112526.0</v>
      </c>
    </row>
    <row r="769">
      <c r="A769" s="9"/>
      <c r="B769" s="9"/>
      <c r="C769" s="9"/>
      <c r="D769" s="14"/>
      <c r="E769" s="82"/>
      <c r="F769" s="82"/>
      <c r="G769" s="94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28">
        <v>6.66364177E8</v>
      </c>
      <c r="AD769" s="9" t="s">
        <v>1821</v>
      </c>
      <c r="AE769" s="49">
        <v>38919.0</v>
      </c>
      <c r="AF769" s="79">
        <f t="shared" si="2"/>
        <v>17</v>
      </c>
      <c r="AG769" s="79"/>
      <c r="AH769" s="79"/>
      <c r="AI769" s="28">
        <v>7.438E8</v>
      </c>
      <c r="AJ769" s="9" t="s">
        <v>1585</v>
      </c>
      <c r="AK769" s="59">
        <v>135352.0</v>
      </c>
    </row>
    <row r="770">
      <c r="A770" s="9"/>
      <c r="B770" s="9"/>
      <c r="C770" s="9"/>
      <c r="D770" s="14"/>
      <c r="E770" s="82"/>
      <c r="F770" s="82"/>
      <c r="G770" s="94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28">
        <v>6.66357118E8</v>
      </c>
      <c r="AD770" s="9" t="s">
        <v>1261</v>
      </c>
      <c r="AE770" s="49">
        <v>39092.0</v>
      </c>
      <c r="AF770" s="79">
        <f t="shared" si="2"/>
        <v>16</v>
      </c>
      <c r="AG770" s="79"/>
      <c r="AH770" s="79"/>
      <c r="AI770" s="28">
        <v>7.446E8</v>
      </c>
      <c r="AJ770" s="9" t="s">
        <v>1695</v>
      </c>
      <c r="AK770" s="59">
        <v>50016.0</v>
      </c>
    </row>
    <row r="771">
      <c r="A771" s="9"/>
      <c r="B771" s="9"/>
      <c r="C771" s="9"/>
      <c r="D771" s="14"/>
      <c r="E771" s="82"/>
      <c r="F771" s="82"/>
      <c r="G771" s="94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28">
        <v>6.66202015E8</v>
      </c>
      <c r="AD771" s="9" t="s">
        <v>1822</v>
      </c>
      <c r="AE771" s="49">
        <v>37104.0</v>
      </c>
      <c r="AF771" s="79">
        <f t="shared" si="2"/>
        <v>22</v>
      </c>
      <c r="AG771" s="79"/>
      <c r="AH771" s="79"/>
      <c r="AI771" s="28">
        <v>7.4658E8</v>
      </c>
      <c r="AJ771" s="9" t="s">
        <v>1600</v>
      </c>
      <c r="AK771" s="59">
        <v>145205.0</v>
      </c>
    </row>
    <row r="772">
      <c r="A772" s="9"/>
      <c r="B772" s="9"/>
      <c r="C772" s="9"/>
      <c r="D772" s="14"/>
      <c r="E772" s="82"/>
      <c r="F772" s="82"/>
      <c r="G772" s="94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28">
        <v>4.1000953E8</v>
      </c>
      <c r="AD772" s="9" t="s">
        <v>1223</v>
      </c>
      <c r="AE772" s="49">
        <v>38710.0</v>
      </c>
      <c r="AF772" s="79">
        <f t="shared" si="2"/>
        <v>18</v>
      </c>
      <c r="AG772" s="79"/>
      <c r="AH772" s="79"/>
      <c r="AI772" s="28">
        <v>7.4661E8</v>
      </c>
      <c r="AJ772" s="9" t="s">
        <v>1600</v>
      </c>
      <c r="AK772" s="59">
        <v>42994.0</v>
      </c>
    </row>
    <row r="773">
      <c r="A773" s="9"/>
      <c r="B773" s="9"/>
      <c r="C773" s="9"/>
      <c r="D773" s="14"/>
      <c r="E773" s="82"/>
      <c r="F773" s="82"/>
      <c r="G773" s="94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28">
        <v>6.1594E8</v>
      </c>
      <c r="AD773" s="9" t="s">
        <v>1111</v>
      </c>
      <c r="AE773" s="49">
        <v>40160.0</v>
      </c>
      <c r="AF773" s="79">
        <f t="shared" si="2"/>
        <v>14</v>
      </c>
      <c r="AG773" s="79"/>
      <c r="AH773" s="79"/>
      <c r="AI773" s="28">
        <v>7.489E8</v>
      </c>
      <c r="AJ773" s="9" t="s">
        <v>1600</v>
      </c>
      <c r="AK773" s="59">
        <v>111388.0</v>
      </c>
    </row>
    <row r="774">
      <c r="A774" s="9"/>
      <c r="B774" s="9"/>
      <c r="C774" s="9"/>
      <c r="D774" s="14"/>
      <c r="E774" s="82"/>
      <c r="F774" s="82"/>
      <c r="G774" s="94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28">
        <v>1.7636E8</v>
      </c>
      <c r="AD774" s="9" t="s">
        <v>1823</v>
      </c>
      <c r="AE774" s="49">
        <v>43625.0</v>
      </c>
      <c r="AF774" s="79">
        <f t="shared" si="2"/>
        <v>4</v>
      </c>
      <c r="AG774" s="79"/>
      <c r="AH774" s="79"/>
      <c r="AI774" s="28">
        <v>7.4939E8</v>
      </c>
      <c r="AJ774" s="9" t="s">
        <v>1607</v>
      </c>
      <c r="AK774" s="59">
        <v>82050.0</v>
      </c>
    </row>
    <row r="775">
      <c r="A775" s="9"/>
      <c r="B775" s="9"/>
      <c r="C775" s="9"/>
      <c r="D775" s="14"/>
      <c r="E775" s="82"/>
      <c r="F775" s="82"/>
      <c r="G775" s="94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28">
        <v>9.0685E8</v>
      </c>
      <c r="AD775" s="9" t="s">
        <v>1192</v>
      </c>
      <c r="AE775" s="49">
        <v>37211.0</v>
      </c>
      <c r="AF775" s="79">
        <f t="shared" si="2"/>
        <v>22</v>
      </c>
      <c r="AG775" s="79"/>
      <c r="AH775" s="79"/>
      <c r="AI775" s="28">
        <v>7.4953E8</v>
      </c>
      <c r="AJ775" s="9" t="s">
        <v>1584</v>
      </c>
      <c r="AK775" s="59">
        <v>121224.0</v>
      </c>
    </row>
    <row r="776">
      <c r="A776" s="9"/>
      <c r="B776" s="9"/>
      <c r="C776" s="9"/>
      <c r="D776" s="14"/>
      <c r="E776" s="82"/>
      <c r="F776" s="82"/>
      <c r="G776" s="94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28">
        <v>9.65005243E8</v>
      </c>
      <c r="AD776" s="9" t="s">
        <v>1185</v>
      </c>
      <c r="AE776" s="49">
        <v>39788.0</v>
      </c>
      <c r="AF776" s="79">
        <f t="shared" si="2"/>
        <v>15</v>
      </c>
      <c r="AG776" s="79"/>
      <c r="AH776" s="79"/>
      <c r="AI776" s="28">
        <v>7.520078E8</v>
      </c>
      <c r="AJ776" s="9" t="s">
        <v>1592</v>
      </c>
      <c r="AK776" s="59">
        <v>108954.0</v>
      </c>
    </row>
    <row r="777">
      <c r="A777" s="9"/>
      <c r="B777" s="9"/>
      <c r="C777" s="9"/>
      <c r="D777" s="14"/>
      <c r="E777" s="82"/>
      <c r="F777" s="82"/>
      <c r="G777" s="94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28">
        <v>1.7931E8</v>
      </c>
      <c r="AD777" s="9" t="s">
        <v>1272</v>
      </c>
      <c r="AE777" s="49">
        <v>39819.0</v>
      </c>
      <c r="AF777" s="79">
        <f t="shared" si="2"/>
        <v>14</v>
      </c>
      <c r="AG777" s="79"/>
      <c r="AH777" s="79"/>
      <c r="AI777" s="28">
        <v>7.53009035E8</v>
      </c>
      <c r="AJ777" s="9" t="s">
        <v>1601</v>
      </c>
      <c r="AK777" s="59">
        <v>141621.0</v>
      </c>
    </row>
    <row r="778">
      <c r="A778" s="9"/>
      <c r="B778" s="9"/>
      <c r="C778" s="9"/>
      <c r="D778" s="14"/>
      <c r="E778" s="82"/>
      <c r="F778" s="82"/>
      <c r="G778" s="94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28">
        <v>5.33007417E8</v>
      </c>
      <c r="AD778" s="9" t="s">
        <v>1824</v>
      </c>
      <c r="AE778" s="49">
        <v>38346.0</v>
      </c>
      <c r="AF778" s="79">
        <f t="shared" si="2"/>
        <v>19</v>
      </c>
      <c r="AG778" s="79"/>
      <c r="AH778" s="79"/>
      <c r="AI778" s="28">
        <v>7.5483E8</v>
      </c>
      <c r="AJ778" s="9" t="s">
        <v>1600</v>
      </c>
      <c r="AK778" s="59">
        <v>82371.0</v>
      </c>
    </row>
    <row r="779">
      <c r="A779" s="9"/>
      <c r="B779" s="9"/>
      <c r="C779" s="9"/>
      <c r="D779" s="14"/>
      <c r="E779" s="82"/>
      <c r="F779" s="82"/>
      <c r="G779" s="94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28">
        <v>6.4258E8</v>
      </c>
      <c r="AD779" s="9" t="s">
        <v>1331</v>
      </c>
      <c r="AE779" s="49">
        <v>39899.0</v>
      </c>
      <c r="AF779" s="79">
        <f t="shared" si="2"/>
        <v>14</v>
      </c>
      <c r="AG779" s="79"/>
      <c r="AH779" s="79"/>
      <c r="AI779" s="28">
        <v>7.5679E8</v>
      </c>
      <c r="AJ779" s="9" t="s">
        <v>1600</v>
      </c>
      <c r="AK779" s="59">
        <v>94882.0</v>
      </c>
    </row>
    <row r="780">
      <c r="A780" s="9"/>
      <c r="B780" s="9"/>
      <c r="C780" s="9"/>
      <c r="D780" s="14"/>
      <c r="E780" s="82"/>
      <c r="F780" s="82"/>
      <c r="G780" s="94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28">
        <v>9.31008724E8</v>
      </c>
      <c r="AD780" s="9" t="s">
        <v>348</v>
      </c>
      <c r="AE780" s="49">
        <v>40973.0</v>
      </c>
      <c r="AF780" s="79">
        <f t="shared" si="2"/>
        <v>11</v>
      </c>
      <c r="AG780" s="79"/>
      <c r="AH780" s="79"/>
      <c r="AI780" s="28">
        <v>7.5794E8</v>
      </c>
      <c r="AJ780" s="9" t="s">
        <v>1600</v>
      </c>
      <c r="AK780" s="59">
        <v>87016.0</v>
      </c>
    </row>
    <row r="781">
      <c r="A781" s="9"/>
      <c r="B781" s="9"/>
      <c r="C781" s="9"/>
      <c r="D781" s="14"/>
      <c r="E781" s="82"/>
      <c r="F781" s="82"/>
      <c r="G781" s="94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28">
        <v>6.66568762E8</v>
      </c>
      <c r="AD781" s="9" t="s">
        <v>1119</v>
      </c>
      <c r="AE781" s="49">
        <v>39068.0</v>
      </c>
      <c r="AF781" s="79">
        <f t="shared" si="2"/>
        <v>17</v>
      </c>
      <c r="AG781" s="79"/>
      <c r="AH781" s="79"/>
      <c r="AI781" s="28">
        <v>7.58004678E8</v>
      </c>
      <c r="AJ781" s="9" t="s">
        <v>1584</v>
      </c>
      <c r="AK781" s="59">
        <v>37983.0</v>
      </c>
    </row>
    <row r="782">
      <c r="A782" s="9"/>
      <c r="B782" s="9"/>
      <c r="C782" s="9"/>
      <c r="D782" s="14"/>
      <c r="E782" s="82"/>
      <c r="F782" s="82"/>
      <c r="G782" s="94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28">
        <v>7.72009912E8</v>
      </c>
      <c r="AD782" s="9" t="s">
        <v>1825</v>
      </c>
      <c r="AE782" s="49">
        <v>42628.0</v>
      </c>
      <c r="AF782" s="79">
        <f t="shared" si="2"/>
        <v>7</v>
      </c>
      <c r="AG782" s="79"/>
      <c r="AH782" s="79"/>
      <c r="AI782" s="28">
        <v>7.60003261E8</v>
      </c>
      <c r="AJ782" s="9" t="s">
        <v>1600</v>
      </c>
      <c r="AK782" s="59">
        <v>147081.0</v>
      </c>
    </row>
    <row r="783">
      <c r="A783" s="9"/>
      <c r="B783" s="9"/>
      <c r="C783" s="9"/>
      <c r="D783" s="14"/>
      <c r="E783" s="82"/>
      <c r="F783" s="82"/>
      <c r="G783" s="94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28">
        <v>7.00006078E8</v>
      </c>
      <c r="AD783" s="9" t="s">
        <v>1826</v>
      </c>
      <c r="AE783" s="49">
        <v>40546.0</v>
      </c>
      <c r="AF783" s="79">
        <f t="shared" si="2"/>
        <v>13</v>
      </c>
      <c r="AG783" s="79"/>
      <c r="AH783" s="79"/>
      <c r="AI783" s="28">
        <v>7.61009379E8</v>
      </c>
      <c r="AJ783" s="9" t="s">
        <v>1603</v>
      </c>
      <c r="AK783" s="59">
        <v>119531.0</v>
      </c>
    </row>
    <row r="784">
      <c r="A784" s="9"/>
      <c r="B784" s="9"/>
      <c r="C784" s="9"/>
      <c r="D784" s="14"/>
      <c r="E784" s="82"/>
      <c r="F784" s="82"/>
      <c r="G784" s="94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28">
        <v>5.46009694E8</v>
      </c>
      <c r="AD784" s="9" t="s">
        <v>1533</v>
      </c>
      <c r="AE784" s="49">
        <v>40335.0</v>
      </c>
      <c r="AF784" s="79">
        <f t="shared" si="2"/>
        <v>13</v>
      </c>
      <c r="AG784" s="79"/>
      <c r="AH784" s="79"/>
      <c r="AI784" s="28">
        <v>7.63003629E8</v>
      </c>
      <c r="AJ784" s="9" t="s">
        <v>1595</v>
      </c>
      <c r="AK784" s="59">
        <v>122863.0</v>
      </c>
    </row>
    <row r="785">
      <c r="A785" s="9"/>
      <c r="B785" s="9"/>
      <c r="C785" s="9"/>
      <c r="D785" s="14"/>
      <c r="E785" s="82"/>
      <c r="F785" s="82"/>
      <c r="G785" s="94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28">
        <v>6.98003928E8</v>
      </c>
      <c r="AD785" s="9" t="s">
        <v>1253</v>
      </c>
      <c r="AE785" s="49">
        <v>41782.0</v>
      </c>
      <c r="AF785" s="79">
        <f t="shared" si="2"/>
        <v>9</v>
      </c>
      <c r="AG785" s="79"/>
      <c r="AH785" s="79"/>
      <c r="AI785" s="28">
        <v>7.6375E8</v>
      </c>
      <c r="AJ785" s="9" t="s">
        <v>1648</v>
      </c>
      <c r="AK785" s="59">
        <v>56636.0</v>
      </c>
    </row>
    <row r="786">
      <c r="A786" s="9"/>
      <c r="B786" s="9"/>
      <c r="C786" s="9"/>
      <c r="D786" s="14"/>
      <c r="E786" s="82"/>
      <c r="F786" s="82"/>
      <c r="G786" s="94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28">
        <v>6.66925947E8</v>
      </c>
      <c r="AD786" s="9" t="s">
        <v>1827</v>
      </c>
      <c r="AE786" s="49">
        <v>37433.0</v>
      </c>
      <c r="AF786" s="79">
        <f t="shared" si="2"/>
        <v>21</v>
      </c>
      <c r="AG786" s="79"/>
      <c r="AH786" s="79"/>
      <c r="AI786" s="28">
        <v>7.6612E8</v>
      </c>
      <c r="AJ786" s="9" t="s">
        <v>1584</v>
      </c>
      <c r="AK786" s="59">
        <v>103316.0</v>
      </c>
    </row>
    <row r="787">
      <c r="A787" s="9"/>
      <c r="B787" s="9"/>
      <c r="C787" s="9"/>
      <c r="D787" s="14"/>
      <c r="E787" s="82"/>
      <c r="F787" s="82"/>
      <c r="G787" s="94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28">
        <v>6.66825186E8</v>
      </c>
      <c r="AD787" s="9" t="s">
        <v>1335</v>
      </c>
      <c r="AE787" s="49">
        <v>40610.0</v>
      </c>
      <c r="AF787" s="79">
        <f t="shared" si="2"/>
        <v>12</v>
      </c>
      <c r="AG787" s="79"/>
      <c r="AH787" s="79"/>
      <c r="AI787" s="28">
        <v>7.6622E8</v>
      </c>
      <c r="AJ787" s="9" t="s">
        <v>1585</v>
      </c>
      <c r="AK787" s="59">
        <v>39110.0</v>
      </c>
    </row>
    <row r="788">
      <c r="A788" s="9"/>
      <c r="B788" s="9"/>
      <c r="C788" s="9"/>
      <c r="D788" s="14"/>
      <c r="E788" s="82"/>
      <c r="F788" s="82"/>
      <c r="G788" s="94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28">
        <v>2.89003678E8</v>
      </c>
      <c r="AD788" s="9" t="s">
        <v>1142</v>
      </c>
      <c r="AE788" s="49">
        <v>40218.0</v>
      </c>
      <c r="AF788" s="79">
        <f t="shared" si="2"/>
        <v>13</v>
      </c>
      <c r="AG788" s="79"/>
      <c r="AH788" s="79"/>
      <c r="AI788" s="28">
        <v>7.6765E8</v>
      </c>
      <c r="AJ788" s="9" t="s">
        <v>1592</v>
      </c>
      <c r="AK788" s="59">
        <v>75746.0</v>
      </c>
    </row>
    <row r="789">
      <c r="A789" s="9"/>
      <c r="B789" s="9"/>
      <c r="C789" s="9"/>
      <c r="D789" s="14"/>
      <c r="E789" s="82"/>
      <c r="F789" s="82"/>
      <c r="G789" s="94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28">
        <v>7.4000599E8</v>
      </c>
      <c r="AD789" s="9" t="s">
        <v>1503</v>
      </c>
      <c r="AE789" s="49">
        <v>39461.0</v>
      </c>
      <c r="AF789" s="79">
        <f t="shared" si="2"/>
        <v>15</v>
      </c>
      <c r="AG789" s="79"/>
      <c r="AH789" s="79"/>
      <c r="AI789" s="28">
        <v>7.6767E8</v>
      </c>
      <c r="AJ789" s="9" t="s">
        <v>1585</v>
      </c>
      <c r="AK789" s="59">
        <v>141156.0</v>
      </c>
    </row>
    <row r="790">
      <c r="A790" s="9"/>
      <c r="B790" s="9"/>
      <c r="C790" s="9"/>
      <c r="D790" s="14"/>
      <c r="E790" s="82"/>
      <c r="F790" s="82"/>
      <c r="G790" s="94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28">
        <v>6.66764373E8</v>
      </c>
      <c r="AD790" s="9" t="s">
        <v>1828</v>
      </c>
      <c r="AE790" s="49">
        <v>38587.0</v>
      </c>
      <c r="AF790" s="79">
        <f t="shared" si="2"/>
        <v>18</v>
      </c>
      <c r="AG790" s="79"/>
      <c r="AH790" s="79"/>
      <c r="AI790" s="28">
        <v>7.72009912E8</v>
      </c>
      <c r="AJ790" s="9" t="s">
        <v>1600</v>
      </c>
      <c r="AK790" s="59">
        <v>88074.0</v>
      </c>
    </row>
    <row r="791">
      <c r="A791" s="9"/>
      <c r="B791" s="9"/>
      <c r="C791" s="9"/>
      <c r="D791" s="14"/>
      <c r="E791" s="82"/>
      <c r="F791" s="82"/>
      <c r="G791" s="94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28">
        <v>6.66385815E8</v>
      </c>
      <c r="AD791" s="9" t="s">
        <v>1163</v>
      </c>
      <c r="AE791" s="49">
        <v>38399.0</v>
      </c>
      <c r="AF791" s="79">
        <f t="shared" si="2"/>
        <v>18</v>
      </c>
      <c r="AG791" s="79"/>
      <c r="AH791" s="79"/>
      <c r="AI791" s="28">
        <v>7.7257E8</v>
      </c>
      <c r="AJ791" s="9" t="s">
        <v>1594</v>
      </c>
      <c r="AK791" s="59">
        <v>97177.0</v>
      </c>
    </row>
    <row r="792">
      <c r="A792" s="9"/>
      <c r="B792" s="9"/>
      <c r="C792" s="9"/>
      <c r="D792" s="14"/>
      <c r="E792" s="82"/>
      <c r="F792" s="82"/>
      <c r="G792" s="94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28">
        <v>9.3276E8</v>
      </c>
      <c r="AD792" s="9" t="s">
        <v>1829</v>
      </c>
      <c r="AE792" s="49">
        <v>40049.0</v>
      </c>
      <c r="AF792" s="79">
        <f t="shared" si="2"/>
        <v>14</v>
      </c>
      <c r="AG792" s="79"/>
      <c r="AH792" s="79"/>
      <c r="AI792" s="28">
        <v>7.7293E8</v>
      </c>
      <c r="AJ792" s="9" t="s">
        <v>1588</v>
      </c>
      <c r="AK792" s="59">
        <v>41490.0</v>
      </c>
    </row>
    <row r="793">
      <c r="A793" s="9"/>
      <c r="B793" s="9"/>
      <c r="C793" s="9"/>
      <c r="D793" s="14"/>
      <c r="E793" s="82"/>
      <c r="F793" s="82"/>
      <c r="G793" s="94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28">
        <v>6.66368365E8</v>
      </c>
      <c r="AD793" s="9" t="s">
        <v>1830</v>
      </c>
      <c r="AE793" s="49">
        <v>37944.0</v>
      </c>
      <c r="AF793" s="79">
        <f t="shared" si="2"/>
        <v>20</v>
      </c>
      <c r="AG793" s="79"/>
      <c r="AH793" s="79"/>
      <c r="AI793" s="28">
        <v>7.73001878E8</v>
      </c>
      <c r="AJ793" s="9" t="s">
        <v>1584</v>
      </c>
      <c r="AK793" s="59">
        <v>103884.0</v>
      </c>
    </row>
    <row r="794">
      <c r="A794" s="9"/>
      <c r="B794" s="9"/>
      <c r="C794" s="9"/>
      <c r="D794" s="14"/>
      <c r="E794" s="82"/>
      <c r="F794" s="82"/>
      <c r="G794" s="94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28">
        <v>5.0900208E8</v>
      </c>
      <c r="AD794" s="9" t="s">
        <v>1050</v>
      </c>
      <c r="AE794" s="49">
        <v>41397.0</v>
      </c>
      <c r="AF794" s="79">
        <f t="shared" si="2"/>
        <v>10</v>
      </c>
      <c r="AG794" s="79"/>
      <c r="AH794" s="79"/>
      <c r="AI794" s="28">
        <v>7.7341E8</v>
      </c>
      <c r="AJ794" s="9" t="s">
        <v>1588</v>
      </c>
      <c r="AK794" s="59">
        <v>133730.0</v>
      </c>
    </row>
    <row r="795">
      <c r="A795" s="9"/>
      <c r="B795" s="9"/>
      <c r="C795" s="9"/>
      <c r="D795" s="14"/>
      <c r="E795" s="82"/>
      <c r="F795" s="82"/>
      <c r="G795" s="94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28">
        <v>9.5986E8</v>
      </c>
      <c r="AD795" s="9" t="s">
        <v>1831</v>
      </c>
      <c r="AE795" s="49">
        <v>39512.0</v>
      </c>
      <c r="AF795" s="79">
        <f t="shared" si="2"/>
        <v>15</v>
      </c>
      <c r="AG795" s="79"/>
      <c r="AH795" s="79"/>
      <c r="AI795" s="28">
        <v>7.7428E8</v>
      </c>
      <c r="AJ795" s="9" t="s">
        <v>1600</v>
      </c>
      <c r="AK795" s="59">
        <v>69932.0</v>
      </c>
    </row>
    <row r="796">
      <c r="A796" s="9"/>
      <c r="B796" s="9"/>
      <c r="C796" s="9"/>
      <c r="D796" s="14"/>
      <c r="E796" s="82"/>
      <c r="F796" s="82"/>
      <c r="G796" s="94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28">
        <v>7.0343E8</v>
      </c>
      <c r="AD796" s="9" t="s">
        <v>1366</v>
      </c>
      <c r="AE796" s="49">
        <v>43942.0</v>
      </c>
      <c r="AF796" s="79">
        <f t="shared" si="2"/>
        <v>3</v>
      </c>
      <c r="AG796" s="79"/>
      <c r="AH796" s="79"/>
      <c r="AI796" s="28">
        <v>7.76007225E8</v>
      </c>
      <c r="AJ796" s="9" t="s">
        <v>1664</v>
      </c>
      <c r="AK796" s="59">
        <v>48698.0</v>
      </c>
    </row>
    <row r="797">
      <c r="A797" s="9"/>
      <c r="B797" s="9"/>
      <c r="C797" s="9"/>
      <c r="D797" s="14"/>
      <c r="E797" s="82"/>
      <c r="F797" s="82"/>
      <c r="G797" s="94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28">
        <v>1.86006045E8</v>
      </c>
      <c r="AD797" s="9" t="s">
        <v>1832</v>
      </c>
      <c r="AE797" s="49">
        <v>42381.0</v>
      </c>
      <c r="AF797" s="79">
        <f t="shared" si="2"/>
        <v>7</v>
      </c>
      <c r="AG797" s="79"/>
      <c r="AH797" s="79"/>
      <c r="AI797" s="28">
        <v>7.77008376E8</v>
      </c>
      <c r="AJ797" s="9" t="s">
        <v>1603</v>
      </c>
      <c r="AK797" s="59">
        <v>113315.0</v>
      </c>
    </row>
    <row r="798">
      <c r="A798" s="9"/>
      <c r="B798" s="9"/>
      <c r="C798" s="9"/>
      <c r="D798" s="14"/>
      <c r="E798" s="82"/>
      <c r="F798" s="82"/>
      <c r="G798" s="94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28">
        <v>3.5067E8</v>
      </c>
      <c r="AD798" s="9" t="s">
        <v>1415</v>
      </c>
      <c r="AE798" s="49">
        <v>38296.0</v>
      </c>
      <c r="AF798" s="79">
        <f t="shared" si="2"/>
        <v>19</v>
      </c>
      <c r="AG798" s="79"/>
      <c r="AH798" s="79"/>
      <c r="AI798" s="28">
        <v>7.7728E8</v>
      </c>
      <c r="AJ798" s="9" t="s">
        <v>1601</v>
      </c>
      <c r="AK798" s="59">
        <v>70330.0</v>
      </c>
    </row>
    <row r="799">
      <c r="A799" s="9"/>
      <c r="B799" s="9"/>
      <c r="C799" s="9"/>
      <c r="D799" s="14"/>
      <c r="E799" s="82"/>
      <c r="F799" s="82"/>
      <c r="G799" s="94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28">
        <v>9.9300864E8</v>
      </c>
      <c r="AD799" s="9" t="s">
        <v>1464</v>
      </c>
      <c r="AE799" s="49">
        <v>38591.0</v>
      </c>
      <c r="AF799" s="79">
        <f t="shared" si="2"/>
        <v>18</v>
      </c>
      <c r="AG799" s="79"/>
      <c r="AH799" s="79"/>
      <c r="AI799" s="28">
        <v>7.7737E8</v>
      </c>
      <c r="AJ799" s="9" t="s">
        <v>1585</v>
      </c>
      <c r="AK799" s="59">
        <v>122966.0</v>
      </c>
    </row>
    <row r="800">
      <c r="A800" s="9"/>
      <c r="B800" s="9"/>
      <c r="C800" s="9"/>
      <c r="D800" s="14"/>
      <c r="E800" s="82"/>
      <c r="F800" s="82"/>
      <c r="G800" s="94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28">
        <v>3.35002545E8</v>
      </c>
      <c r="AD800" s="9" t="s">
        <v>1833</v>
      </c>
      <c r="AE800" s="49">
        <v>38080.0</v>
      </c>
      <c r="AF800" s="79">
        <f t="shared" si="2"/>
        <v>19</v>
      </c>
      <c r="AG800" s="79"/>
      <c r="AH800" s="79"/>
      <c r="AI800" s="28">
        <v>7.79005158E8</v>
      </c>
      <c r="AJ800" s="9" t="s">
        <v>1585</v>
      </c>
      <c r="AK800" s="59">
        <v>37401.0</v>
      </c>
    </row>
    <row r="801">
      <c r="A801" s="9"/>
      <c r="B801" s="9"/>
      <c r="C801" s="9"/>
      <c r="D801" s="14"/>
      <c r="E801" s="82"/>
      <c r="F801" s="82"/>
      <c r="G801" s="94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28">
        <v>9.210035E8</v>
      </c>
      <c r="AD801" s="9" t="s">
        <v>1428</v>
      </c>
      <c r="AE801" s="49">
        <v>36973.0</v>
      </c>
      <c r="AF801" s="79">
        <f t="shared" si="2"/>
        <v>22</v>
      </c>
      <c r="AG801" s="79"/>
      <c r="AH801" s="79"/>
      <c r="AI801" s="28">
        <v>7.7900803E8</v>
      </c>
      <c r="AJ801" s="9" t="s">
        <v>1584</v>
      </c>
      <c r="AK801" s="59">
        <v>107214.0</v>
      </c>
    </row>
    <row r="802">
      <c r="A802" s="9"/>
      <c r="B802" s="9"/>
      <c r="C802" s="9"/>
      <c r="D802" s="14"/>
      <c r="E802" s="82"/>
      <c r="F802" s="82"/>
      <c r="G802" s="94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28">
        <v>9.61009409E8</v>
      </c>
      <c r="AD802" s="9" t="s">
        <v>1834</v>
      </c>
      <c r="AE802" s="49">
        <v>41182.0</v>
      </c>
      <c r="AF802" s="79">
        <f t="shared" si="2"/>
        <v>11</v>
      </c>
      <c r="AG802" s="79"/>
      <c r="AH802" s="79"/>
      <c r="AI802" s="28">
        <v>7.7963E8</v>
      </c>
      <c r="AJ802" s="9" t="s">
        <v>1588</v>
      </c>
      <c r="AK802" s="59">
        <v>97175.0</v>
      </c>
    </row>
    <row r="803">
      <c r="A803" s="9"/>
      <c r="B803" s="9"/>
      <c r="C803" s="9"/>
      <c r="D803" s="14"/>
      <c r="E803" s="82"/>
      <c r="F803" s="82"/>
      <c r="G803" s="94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28">
        <v>8.6273E8</v>
      </c>
      <c r="AD803" s="9" t="s">
        <v>1019</v>
      </c>
      <c r="AE803" s="49">
        <v>39342.0</v>
      </c>
      <c r="AF803" s="79">
        <f t="shared" si="2"/>
        <v>16</v>
      </c>
      <c r="AG803" s="79"/>
      <c r="AH803" s="79"/>
      <c r="AI803" s="28">
        <v>7.80009259E8</v>
      </c>
      <c r="AJ803" s="9" t="s">
        <v>1595</v>
      </c>
      <c r="AK803" s="59">
        <v>92107.0</v>
      </c>
    </row>
    <row r="804">
      <c r="A804" s="9"/>
      <c r="B804" s="9"/>
      <c r="C804" s="9"/>
      <c r="D804" s="14"/>
      <c r="E804" s="82"/>
      <c r="F804" s="82"/>
      <c r="G804" s="94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28">
        <v>7.520078E8</v>
      </c>
      <c r="AD804" s="9" t="s">
        <v>1517</v>
      </c>
      <c r="AE804" s="49">
        <v>39287.0</v>
      </c>
      <c r="AF804" s="79">
        <f t="shared" si="2"/>
        <v>16</v>
      </c>
      <c r="AG804" s="79"/>
      <c r="AH804" s="79"/>
      <c r="AI804" s="28">
        <v>7.8100163E8</v>
      </c>
      <c r="AJ804" s="9" t="s">
        <v>1595</v>
      </c>
      <c r="AK804" s="59">
        <v>54283.0</v>
      </c>
    </row>
    <row r="805">
      <c r="A805" s="9"/>
      <c r="B805" s="9"/>
      <c r="C805" s="9"/>
      <c r="D805" s="14"/>
      <c r="E805" s="82"/>
      <c r="F805" s="82"/>
      <c r="G805" s="94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28">
        <v>6.12004095E8</v>
      </c>
      <c r="AD805" s="9" t="s">
        <v>1024</v>
      </c>
      <c r="AE805" s="49">
        <v>38767.0</v>
      </c>
      <c r="AF805" s="79">
        <f t="shared" si="2"/>
        <v>17</v>
      </c>
      <c r="AG805" s="79"/>
      <c r="AH805" s="79"/>
      <c r="AI805" s="28">
        <v>7.813E8</v>
      </c>
      <c r="AJ805" s="9" t="s">
        <v>1597</v>
      </c>
      <c r="AK805" s="59">
        <v>82178.0</v>
      </c>
    </row>
    <row r="806">
      <c r="A806" s="9"/>
      <c r="B806" s="9"/>
      <c r="C806" s="9"/>
      <c r="D806" s="14"/>
      <c r="E806" s="82"/>
      <c r="F806" s="82"/>
      <c r="G806" s="94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28">
        <v>8.21003656E8</v>
      </c>
      <c r="AD806" s="9" t="s">
        <v>1127</v>
      </c>
      <c r="AE806" s="49">
        <v>41888.0</v>
      </c>
      <c r="AF806" s="79">
        <f t="shared" si="2"/>
        <v>9</v>
      </c>
      <c r="AG806" s="79"/>
      <c r="AH806" s="79"/>
      <c r="AI806" s="28">
        <v>7.822E8</v>
      </c>
      <c r="AJ806" s="9" t="s">
        <v>1585</v>
      </c>
      <c r="AK806" s="59">
        <v>106926.0</v>
      </c>
    </row>
    <row r="807">
      <c r="A807" s="9"/>
      <c r="B807" s="9"/>
      <c r="C807" s="9"/>
      <c r="D807" s="14"/>
      <c r="E807" s="82"/>
      <c r="F807" s="82"/>
      <c r="G807" s="94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28">
        <v>7.93003084E8</v>
      </c>
      <c r="AD807" s="9" t="s">
        <v>1248</v>
      </c>
      <c r="AE807" s="49">
        <v>39878.0</v>
      </c>
      <c r="AF807" s="79">
        <f t="shared" si="2"/>
        <v>14</v>
      </c>
      <c r="AG807" s="79"/>
      <c r="AH807" s="79"/>
      <c r="AI807" s="28">
        <v>7.8313E8</v>
      </c>
      <c r="AJ807" s="9" t="s">
        <v>1585</v>
      </c>
      <c r="AK807" s="59">
        <v>36618.0</v>
      </c>
    </row>
    <row r="808">
      <c r="A808" s="9"/>
      <c r="B808" s="9"/>
      <c r="C808" s="9"/>
      <c r="D808" s="14"/>
      <c r="E808" s="82"/>
      <c r="F808" s="82"/>
      <c r="G808" s="94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28">
        <v>9.0599E8</v>
      </c>
      <c r="AD808" s="9" t="s">
        <v>350</v>
      </c>
      <c r="AE808" s="49">
        <v>36541.0</v>
      </c>
      <c r="AF808" s="79">
        <f t="shared" si="2"/>
        <v>23</v>
      </c>
      <c r="AG808" s="79"/>
      <c r="AH808" s="79"/>
      <c r="AI808" s="28">
        <v>7.84002004E8</v>
      </c>
      <c r="AJ808" s="9" t="s">
        <v>1655</v>
      </c>
      <c r="AK808" s="59">
        <v>72569.0</v>
      </c>
    </row>
    <row r="809">
      <c r="A809" s="9"/>
      <c r="B809" s="9"/>
      <c r="C809" s="9"/>
      <c r="D809" s="14"/>
      <c r="E809" s="82"/>
      <c r="F809" s="82"/>
      <c r="G809" s="94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28">
        <v>6.12002058E8</v>
      </c>
      <c r="AD809" s="9" t="s">
        <v>351</v>
      </c>
      <c r="AE809" s="49">
        <v>37423.0</v>
      </c>
      <c r="AF809" s="79">
        <f t="shared" si="2"/>
        <v>21</v>
      </c>
      <c r="AG809" s="79"/>
      <c r="AH809" s="79"/>
      <c r="AI809" s="28">
        <v>7.86008335E8</v>
      </c>
      <c r="AJ809" s="9" t="s">
        <v>1588</v>
      </c>
      <c r="AK809" s="59">
        <v>145779.0</v>
      </c>
    </row>
    <row r="810">
      <c r="A810" s="9"/>
      <c r="B810" s="9"/>
      <c r="C810" s="9"/>
      <c r="D810" s="14"/>
      <c r="E810" s="82"/>
      <c r="F810" s="82"/>
      <c r="G810" s="94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28">
        <v>3.9146E8</v>
      </c>
      <c r="AD810" s="9" t="s">
        <v>1835</v>
      </c>
      <c r="AE810" s="49">
        <v>43823.0</v>
      </c>
      <c r="AF810" s="79">
        <f t="shared" si="2"/>
        <v>4</v>
      </c>
      <c r="AG810" s="79"/>
      <c r="AH810" s="79"/>
      <c r="AI810" s="28">
        <v>7.87003677E8</v>
      </c>
      <c r="AJ810" s="9" t="s">
        <v>1585</v>
      </c>
      <c r="AK810" s="59">
        <v>94731.0</v>
      </c>
    </row>
    <row r="811">
      <c r="A811" s="9"/>
      <c r="B811" s="9"/>
      <c r="C811" s="9"/>
      <c r="D811" s="14"/>
      <c r="E811" s="82"/>
      <c r="F811" s="82"/>
      <c r="G811" s="94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28">
        <v>9.77006615E8</v>
      </c>
      <c r="AD811" s="9" t="s">
        <v>908</v>
      </c>
      <c r="AE811" s="49">
        <v>36667.0</v>
      </c>
      <c r="AF811" s="79">
        <f t="shared" si="2"/>
        <v>23</v>
      </c>
      <c r="AG811" s="79"/>
      <c r="AH811" s="79"/>
      <c r="AI811" s="28">
        <v>7.87004657E8</v>
      </c>
      <c r="AJ811" s="9" t="s">
        <v>1607</v>
      </c>
      <c r="AK811" s="59">
        <v>103800.0</v>
      </c>
    </row>
    <row r="812">
      <c r="A812" s="9"/>
      <c r="B812" s="9"/>
      <c r="C812" s="9"/>
      <c r="D812" s="14"/>
      <c r="E812" s="82"/>
      <c r="F812" s="82"/>
      <c r="G812" s="94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28">
        <v>3.94004238E8</v>
      </c>
      <c r="AD812" s="9" t="s">
        <v>352</v>
      </c>
      <c r="AE812" s="49">
        <v>38664.0</v>
      </c>
      <c r="AF812" s="79">
        <f t="shared" si="2"/>
        <v>18</v>
      </c>
      <c r="AG812" s="79"/>
      <c r="AH812" s="79"/>
      <c r="AI812" s="28">
        <v>7.88001506E8</v>
      </c>
      <c r="AJ812" s="9" t="s">
        <v>1601</v>
      </c>
      <c r="AK812" s="59">
        <v>82793.0</v>
      </c>
    </row>
    <row r="813">
      <c r="A813" s="9"/>
      <c r="B813" s="9"/>
      <c r="C813" s="9"/>
      <c r="D813" s="14"/>
      <c r="E813" s="82"/>
      <c r="F813" s="82"/>
      <c r="G813" s="94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28">
        <v>8.40008657E8</v>
      </c>
      <c r="AD813" s="9" t="s">
        <v>1188</v>
      </c>
      <c r="AE813" s="49">
        <v>36904.0</v>
      </c>
      <c r="AF813" s="79">
        <f t="shared" si="2"/>
        <v>22</v>
      </c>
      <c r="AG813" s="79"/>
      <c r="AH813" s="79"/>
      <c r="AI813" s="28">
        <v>7.88001544E8</v>
      </c>
      <c r="AJ813" s="9" t="s">
        <v>1594</v>
      </c>
      <c r="AK813" s="59">
        <v>72890.0</v>
      </c>
    </row>
    <row r="814">
      <c r="A814" s="9"/>
      <c r="B814" s="9"/>
      <c r="C814" s="9"/>
      <c r="D814" s="14"/>
      <c r="E814" s="82"/>
      <c r="F814" s="82"/>
      <c r="G814" s="94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28">
        <v>2.15006916E8</v>
      </c>
      <c r="AD814" s="9" t="s">
        <v>1079</v>
      </c>
      <c r="AE814" s="49">
        <v>36375.0</v>
      </c>
      <c r="AF814" s="79">
        <f t="shared" si="2"/>
        <v>24</v>
      </c>
      <c r="AG814" s="79"/>
      <c r="AH814" s="79"/>
      <c r="AI814" s="28">
        <v>7.897E8</v>
      </c>
      <c r="AJ814" s="9" t="s">
        <v>1588</v>
      </c>
      <c r="AK814" s="59">
        <v>55865.0</v>
      </c>
    </row>
    <row r="815">
      <c r="A815" s="9"/>
      <c r="B815" s="9"/>
      <c r="C815" s="9"/>
      <c r="D815" s="14"/>
      <c r="E815" s="82"/>
      <c r="F815" s="82"/>
      <c r="G815" s="94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28">
        <v>1.17004851E8</v>
      </c>
      <c r="AD815" s="9" t="s">
        <v>1511</v>
      </c>
      <c r="AE815" s="49">
        <v>38775.0</v>
      </c>
      <c r="AF815" s="79">
        <f t="shared" si="2"/>
        <v>17</v>
      </c>
      <c r="AG815" s="79"/>
      <c r="AH815" s="79"/>
      <c r="AI815" s="28">
        <v>7.93001452E8</v>
      </c>
      <c r="AJ815" s="9" t="s">
        <v>1601</v>
      </c>
      <c r="AK815" s="59">
        <v>107340.0</v>
      </c>
    </row>
    <row r="816">
      <c r="A816" s="9"/>
      <c r="B816" s="9"/>
      <c r="C816" s="9"/>
      <c r="D816" s="14"/>
      <c r="E816" s="82"/>
      <c r="F816" s="82"/>
      <c r="G816" s="94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28">
        <v>6.6694532E8</v>
      </c>
      <c r="AD816" s="9" t="s">
        <v>1836</v>
      </c>
      <c r="AE816" s="49">
        <v>40138.0</v>
      </c>
      <c r="AF816" s="79">
        <f t="shared" si="2"/>
        <v>14</v>
      </c>
      <c r="AG816" s="79"/>
      <c r="AH816" s="79"/>
      <c r="AI816" s="28">
        <v>7.93003084E8</v>
      </c>
      <c r="AJ816" s="9" t="s">
        <v>1600</v>
      </c>
      <c r="AK816" s="59">
        <v>57184.0</v>
      </c>
    </row>
    <row r="817">
      <c r="A817" s="9"/>
      <c r="B817" s="9"/>
      <c r="C817" s="9"/>
      <c r="D817" s="14"/>
      <c r="E817" s="82"/>
      <c r="F817" s="82"/>
      <c r="G817" s="94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28">
        <v>7.0232E8</v>
      </c>
      <c r="AD817" s="9" t="s">
        <v>1072</v>
      </c>
      <c r="AE817" s="49">
        <v>39356.0</v>
      </c>
      <c r="AF817" s="79">
        <f t="shared" si="2"/>
        <v>16</v>
      </c>
      <c r="AG817" s="79"/>
      <c r="AH817" s="79"/>
      <c r="AI817" s="28">
        <v>7.95001498E8</v>
      </c>
      <c r="AJ817" s="9" t="s">
        <v>1603</v>
      </c>
      <c r="AK817" s="59">
        <v>42216.0</v>
      </c>
    </row>
    <row r="818">
      <c r="A818" s="9"/>
      <c r="B818" s="9"/>
      <c r="C818" s="9"/>
      <c r="D818" s="14"/>
      <c r="E818" s="82"/>
      <c r="F818" s="82"/>
      <c r="G818" s="94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28">
        <v>1.91003334E8</v>
      </c>
      <c r="AD818" s="9" t="s">
        <v>1273</v>
      </c>
      <c r="AE818" s="49">
        <v>39531.0</v>
      </c>
      <c r="AF818" s="79">
        <f t="shared" si="2"/>
        <v>15</v>
      </c>
      <c r="AG818" s="79"/>
      <c r="AH818" s="79"/>
      <c r="AI818" s="28">
        <v>7.96001676E8</v>
      </c>
      <c r="AJ818" s="9" t="s">
        <v>1600</v>
      </c>
      <c r="AK818" s="59">
        <v>96195.0</v>
      </c>
    </row>
    <row r="819">
      <c r="A819" s="9"/>
      <c r="B819" s="9"/>
      <c r="C819" s="9"/>
      <c r="D819" s="14"/>
      <c r="E819" s="82"/>
      <c r="F819" s="82"/>
      <c r="G819" s="94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28">
        <v>4.082E8</v>
      </c>
      <c r="AD819" s="9" t="s">
        <v>934</v>
      </c>
      <c r="AE819" s="49">
        <v>39732.0</v>
      </c>
      <c r="AF819" s="79">
        <f t="shared" si="2"/>
        <v>15</v>
      </c>
      <c r="AG819" s="79"/>
      <c r="AH819" s="79"/>
      <c r="AI819" s="28">
        <v>7.96002295E8</v>
      </c>
      <c r="AJ819" s="9" t="s">
        <v>1584</v>
      </c>
      <c r="AK819" s="59">
        <v>141553.0</v>
      </c>
    </row>
    <row r="820">
      <c r="A820" s="9"/>
      <c r="B820" s="9"/>
      <c r="C820" s="9"/>
      <c r="D820" s="14"/>
      <c r="E820" s="82"/>
      <c r="F820" s="82"/>
      <c r="G820" s="94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28">
        <v>7.7428E8</v>
      </c>
      <c r="AD820" s="9" t="s">
        <v>354</v>
      </c>
      <c r="AE820" s="49">
        <v>38889.0</v>
      </c>
      <c r="AF820" s="79">
        <f t="shared" si="2"/>
        <v>17</v>
      </c>
      <c r="AG820" s="79"/>
      <c r="AH820" s="79"/>
      <c r="AI820" s="28">
        <v>7.9661E8</v>
      </c>
      <c r="AJ820" s="9" t="s">
        <v>1584</v>
      </c>
      <c r="AK820" s="59">
        <v>67161.0</v>
      </c>
    </row>
    <row r="821">
      <c r="A821" s="9"/>
      <c r="B821" s="9"/>
      <c r="C821" s="9"/>
      <c r="D821" s="14"/>
      <c r="E821" s="82"/>
      <c r="F821" s="82"/>
      <c r="G821" s="94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28">
        <v>3.53009971E8</v>
      </c>
      <c r="AD821" s="9" t="s">
        <v>1249</v>
      </c>
      <c r="AE821" s="49">
        <v>42331.0</v>
      </c>
      <c r="AF821" s="79">
        <f t="shared" si="2"/>
        <v>8</v>
      </c>
      <c r="AG821" s="79"/>
      <c r="AH821" s="79"/>
      <c r="AI821" s="28">
        <v>7.972E8</v>
      </c>
      <c r="AJ821" s="9" t="s">
        <v>1594</v>
      </c>
      <c r="AK821" s="59">
        <v>76228.0</v>
      </c>
    </row>
    <row r="822">
      <c r="A822" s="9"/>
      <c r="B822" s="9"/>
      <c r="C822" s="9"/>
      <c r="D822" s="14"/>
      <c r="E822" s="82"/>
      <c r="F822" s="82"/>
      <c r="G822" s="94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28">
        <v>3.4595E8</v>
      </c>
      <c r="AD822" s="9" t="s">
        <v>355</v>
      </c>
      <c r="AE822" s="49">
        <v>43840.0</v>
      </c>
      <c r="AF822" s="79">
        <f t="shared" si="2"/>
        <v>3</v>
      </c>
      <c r="AG822" s="79"/>
      <c r="AH822" s="79"/>
      <c r="AI822" s="28">
        <v>7.98004162E8</v>
      </c>
      <c r="AJ822" s="9" t="s">
        <v>1584</v>
      </c>
      <c r="AK822" s="59">
        <v>43506.0</v>
      </c>
    </row>
    <row r="823">
      <c r="A823" s="9"/>
      <c r="B823" s="9"/>
      <c r="C823" s="9"/>
      <c r="D823" s="14"/>
      <c r="E823" s="82"/>
      <c r="F823" s="82"/>
      <c r="G823" s="94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28">
        <v>9.7697E8</v>
      </c>
      <c r="AD823" s="9" t="s">
        <v>1384</v>
      </c>
      <c r="AE823" s="49">
        <v>38461.0</v>
      </c>
      <c r="AF823" s="79">
        <f t="shared" si="2"/>
        <v>18</v>
      </c>
      <c r="AG823" s="79"/>
      <c r="AH823" s="79"/>
      <c r="AI823" s="28">
        <v>7.9881E8</v>
      </c>
      <c r="AJ823" s="9" t="s">
        <v>1595</v>
      </c>
      <c r="AK823" s="59">
        <v>140731.0</v>
      </c>
    </row>
    <row r="824">
      <c r="A824" s="9"/>
      <c r="B824" s="9"/>
      <c r="C824" s="9"/>
      <c r="D824" s="14"/>
      <c r="E824" s="82"/>
      <c r="F824" s="82"/>
      <c r="G824" s="94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28">
        <v>4.376E8</v>
      </c>
      <c r="AD824" s="9" t="s">
        <v>1837</v>
      </c>
      <c r="AE824" s="49">
        <v>40071.0</v>
      </c>
      <c r="AF824" s="79">
        <f t="shared" si="2"/>
        <v>14</v>
      </c>
      <c r="AG824" s="79"/>
      <c r="AH824" s="79"/>
      <c r="AI824" s="28">
        <v>7.9967E8</v>
      </c>
      <c r="AJ824" s="9" t="s">
        <v>1600</v>
      </c>
      <c r="AK824" s="59">
        <v>77250.0</v>
      </c>
    </row>
    <row r="825">
      <c r="A825" s="9"/>
      <c r="B825" s="9"/>
      <c r="C825" s="9"/>
      <c r="D825" s="14"/>
      <c r="E825" s="82"/>
      <c r="F825" s="82"/>
      <c r="G825" s="94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28">
        <v>2.2211E8</v>
      </c>
      <c r="AD825" s="9" t="s">
        <v>921</v>
      </c>
      <c r="AE825" s="49">
        <v>39166.0</v>
      </c>
      <c r="AF825" s="79">
        <f t="shared" si="2"/>
        <v>16</v>
      </c>
      <c r="AG825" s="79"/>
      <c r="AH825" s="79"/>
      <c r="AI825" s="28">
        <v>8.0011E8</v>
      </c>
      <c r="AJ825" s="9" t="s">
        <v>1603</v>
      </c>
      <c r="AK825" s="59">
        <v>128474.0</v>
      </c>
    </row>
    <row r="826">
      <c r="A826" s="9"/>
      <c r="B826" s="9"/>
      <c r="C826" s="9"/>
      <c r="D826" s="14"/>
      <c r="E826" s="82"/>
      <c r="F826" s="82"/>
      <c r="G826" s="94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28">
        <v>6.678E8</v>
      </c>
      <c r="AD826" s="9" t="s">
        <v>1167</v>
      </c>
      <c r="AE826" s="49">
        <v>42708.0</v>
      </c>
      <c r="AF826" s="79">
        <f t="shared" si="2"/>
        <v>7</v>
      </c>
      <c r="AG826" s="79"/>
      <c r="AH826" s="79"/>
      <c r="AI826" s="28">
        <v>8.0047E8</v>
      </c>
      <c r="AJ826" s="9" t="s">
        <v>1584</v>
      </c>
      <c r="AK826" s="59">
        <v>33868.0</v>
      </c>
    </row>
    <row r="827">
      <c r="A827" s="9"/>
      <c r="B827" s="9"/>
      <c r="C827" s="9"/>
      <c r="D827" s="14"/>
      <c r="E827" s="82"/>
      <c r="F827" s="82"/>
      <c r="G827" s="94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28">
        <v>6.66994402E8</v>
      </c>
      <c r="AD827" s="9" t="s">
        <v>356</v>
      </c>
      <c r="AE827" s="49">
        <v>39259.0</v>
      </c>
      <c r="AF827" s="79">
        <f t="shared" si="2"/>
        <v>16</v>
      </c>
      <c r="AG827" s="79"/>
      <c r="AH827" s="79"/>
      <c r="AI827" s="28">
        <v>8.0052E8</v>
      </c>
      <c r="AJ827" s="9" t="s">
        <v>1621</v>
      </c>
      <c r="AK827" s="59">
        <v>55052.0</v>
      </c>
    </row>
    <row r="828">
      <c r="A828" s="9"/>
      <c r="B828" s="9"/>
      <c r="C828" s="9"/>
      <c r="D828" s="14"/>
      <c r="E828" s="82"/>
      <c r="F828" s="82"/>
      <c r="G828" s="94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28">
        <v>3.45005489E8</v>
      </c>
      <c r="AD828" s="9" t="s">
        <v>1459</v>
      </c>
      <c r="AE828" s="49">
        <v>38851.0</v>
      </c>
      <c r="AF828" s="79">
        <f t="shared" si="2"/>
        <v>17</v>
      </c>
      <c r="AG828" s="79"/>
      <c r="AH828" s="79"/>
      <c r="AI828" s="28">
        <v>8.01004917E8</v>
      </c>
      <c r="AJ828" s="9" t="s">
        <v>1695</v>
      </c>
      <c r="AK828" s="59">
        <v>63578.0</v>
      </c>
    </row>
    <row r="829">
      <c r="A829" s="9"/>
      <c r="B829" s="9"/>
      <c r="C829" s="9"/>
      <c r="D829" s="14"/>
      <c r="E829" s="82"/>
      <c r="F829" s="82"/>
      <c r="G829" s="94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28">
        <v>1.9092E8</v>
      </c>
      <c r="AD829" s="9" t="s">
        <v>1367</v>
      </c>
      <c r="AE829" s="49">
        <v>38381.0</v>
      </c>
      <c r="AF829" s="79">
        <f t="shared" si="2"/>
        <v>18</v>
      </c>
      <c r="AG829" s="79"/>
      <c r="AH829" s="79"/>
      <c r="AI829" s="28">
        <v>8.0354E8</v>
      </c>
      <c r="AJ829" s="9" t="s">
        <v>1586</v>
      </c>
      <c r="AK829" s="59">
        <v>63831.0</v>
      </c>
    </row>
    <row r="830">
      <c r="A830" s="9"/>
      <c r="B830" s="9"/>
      <c r="C830" s="9"/>
      <c r="D830" s="14"/>
      <c r="E830" s="82"/>
      <c r="F830" s="82"/>
      <c r="G830" s="94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28">
        <v>6.66195135E8</v>
      </c>
      <c r="AD830" s="9" t="s">
        <v>357</v>
      </c>
      <c r="AE830" s="49">
        <v>36686.0</v>
      </c>
      <c r="AF830" s="79">
        <f t="shared" si="2"/>
        <v>23</v>
      </c>
      <c r="AG830" s="79"/>
      <c r="AH830" s="79"/>
      <c r="AI830" s="28">
        <v>8.04005907E8</v>
      </c>
      <c r="AJ830" s="9" t="s">
        <v>1621</v>
      </c>
      <c r="AK830" s="59">
        <v>123083.0</v>
      </c>
    </row>
    <row r="831">
      <c r="A831" s="9"/>
      <c r="B831" s="9"/>
      <c r="C831" s="9"/>
      <c r="D831" s="14"/>
      <c r="E831" s="82"/>
      <c r="F831" s="82"/>
      <c r="G831" s="94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28">
        <v>5.40005208E8</v>
      </c>
      <c r="AD831" s="9" t="s">
        <v>1105</v>
      </c>
      <c r="AE831" s="49">
        <v>41769.0</v>
      </c>
      <c r="AF831" s="79">
        <f t="shared" si="2"/>
        <v>9</v>
      </c>
      <c r="AG831" s="79"/>
      <c r="AH831" s="79"/>
      <c r="AI831" s="28">
        <v>8.08002918E8</v>
      </c>
      <c r="AJ831" s="9" t="s">
        <v>1588</v>
      </c>
      <c r="AK831" s="59">
        <v>102684.0</v>
      </c>
    </row>
    <row r="832">
      <c r="A832" s="9"/>
      <c r="B832" s="9"/>
      <c r="C832" s="9"/>
      <c r="D832" s="14"/>
      <c r="E832" s="82"/>
      <c r="F832" s="82"/>
      <c r="G832" s="94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28">
        <v>6.9934E8</v>
      </c>
      <c r="AD832" s="9" t="s">
        <v>1838</v>
      </c>
      <c r="AE832" s="49">
        <v>39599.0</v>
      </c>
      <c r="AF832" s="79">
        <f t="shared" si="2"/>
        <v>15</v>
      </c>
      <c r="AG832" s="79"/>
      <c r="AH832" s="79"/>
      <c r="AI832" s="28">
        <v>8.08004324E8</v>
      </c>
      <c r="AJ832" s="9" t="s">
        <v>1585</v>
      </c>
      <c r="AK832" s="59">
        <v>85463.0</v>
      </c>
    </row>
    <row r="833">
      <c r="A833" s="9"/>
      <c r="B833" s="9"/>
      <c r="C833" s="9"/>
      <c r="D833" s="14"/>
      <c r="E833" s="82"/>
      <c r="F833" s="82"/>
      <c r="G833" s="94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28">
        <v>2.25005715E8</v>
      </c>
      <c r="AD833" s="9" t="s">
        <v>1159</v>
      </c>
      <c r="AE833" s="49">
        <v>43819.0</v>
      </c>
      <c r="AF833" s="79">
        <f t="shared" si="2"/>
        <v>4</v>
      </c>
      <c r="AG833" s="79"/>
      <c r="AH833" s="79"/>
      <c r="AI833" s="28">
        <v>8.0994E8</v>
      </c>
      <c r="AJ833" s="9" t="s">
        <v>1603</v>
      </c>
      <c r="AK833" s="59">
        <v>100400.0</v>
      </c>
    </row>
    <row r="834">
      <c r="A834" s="9"/>
      <c r="B834" s="9"/>
      <c r="C834" s="9"/>
      <c r="D834" s="14"/>
      <c r="E834" s="82"/>
      <c r="F834" s="82"/>
      <c r="G834" s="94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28">
        <v>6.40005085E8</v>
      </c>
      <c r="AD834" s="9" t="s">
        <v>1839</v>
      </c>
      <c r="AE834" s="49">
        <v>39803.0</v>
      </c>
      <c r="AF834" s="79">
        <f t="shared" si="2"/>
        <v>15</v>
      </c>
      <c r="AG834" s="79"/>
      <c r="AH834" s="79"/>
      <c r="AI834" s="28">
        <v>8.10009611E8</v>
      </c>
      <c r="AJ834" s="9" t="s">
        <v>1588</v>
      </c>
      <c r="AK834" s="59">
        <v>98240.0</v>
      </c>
    </row>
    <row r="835">
      <c r="A835" s="9"/>
      <c r="B835" s="9"/>
      <c r="C835" s="9"/>
      <c r="D835" s="14"/>
      <c r="E835" s="82"/>
      <c r="F835" s="82"/>
      <c r="G835" s="94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28">
        <v>2.1168E8</v>
      </c>
      <c r="AD835" s="9" t="s">
        <v>358</v>
      </c>
      <c r="AE835" s="49">
        <v>42164.0</v>
      </c>
      <c r="AF835" s="79">
        <f t="shared" si="2"/>
        <v>8</v>
      </c>
      <c r="AG835" s="79"/>
      <c r="AH835" s="79"/>
      <c r="AI835" s="28">
        <v>8.12007731E8</v>
      </c>
      <c r="AJ835" s="9" t="s">
        <v>1603</v>
      </c>
      <c r="AK835" s="59">
        <v>39343.0</v>
      </c>
    </row>
    <row r="836">
      <c r="A836" s="9"/>
      <c r="B836" s="9"/>
      <c r="C836" s="9"/>
      <c r="D836" s="14"/>
      <c r="E836" s="82"/>
      <c r="F836" s="82"/>
      <c r="G836" s="94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28">
        <v>6.66275897E8</v>
      </c>
      <c r="AD836" s="9" t="s">
        <v>945</v>
      </c>
      <c r="AE836" s="49">
        <v>38984.0</v>
      </c>
      <c r="AF836" s="79">
        <f t="shared" si="2"/>
        <v>17</v>
      </c>
      <c r="AG836" s="79"/>
      <c r="AH836" s="79"/>
      <c r="AI836" s="28">
        <v>8.12008737E8</v>
      </c>
      <c r="AJ836" s="9" t="s">
        <v>1594</v>
      </c>
      <c r="AK836" s="59">
        <v>118334.0</v>
      </c>
    </row>
    <row r="837">
      <c r="A837" s="9"/>
      <c r="B837" s="9"/>
      <c r="C837" s="9"/>
      <c r="D837" s="14"/>
      <c r="E837" s="82"/>
      <c r="F837" s="82"/>
      <c r="G837" s="94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28">
        <v>4.2664E8</v>
      </c>
      <c r="AD837" s="9" t="s">
        <v>1076</v>
      </c>
      <c r="AE837" s="49">
        <v>39460.0</v>
      </c>
      <c r="AF837" s="79">
        <f t="shared" si="2"/>
        <v>15</v>
      </c>
      <c r="AG837" s="79"/>
      <c r="AH837" s="79"/>
      <c r="AI837" s="28">
        <v>8.1351E8</v>
      </c>
      <c r="AJ837" s="9" t="s">
        <v>1603</v>
      </c>
      <c r="AK837" s="59">
        <v>122336.0</v>
      </c>
    </row>
    <row r="838">
      <c r="A838" s="9"/>
      <c r="B838" s="9"/>
      <c r="C838" s="9"/>
      <c r="D838" s="14"/>
      <c r="E838" s="82"/>
      <c r="F838" s="82"/>
      <c r="G838" s="94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28">
        <v>8.2829E8</v>
      </c>
      <c r="AD838" s="9" t="s">
        <v>1840</v>
      </c>
      <c r="AE838" s="49">
        <v>41823.0</v>
      </c>
      <c r="AF838" s="79">
        <f t="shared" si="2"/>
        <v>9</v>
      </c>
      <c r="AG838" s="79"/>
      <c r="AH838" s="79"/>
      <c r="AI838" s="28">
        <v>8.1567E8</v>
      </c>
      <c r="AJ838" s="9" t="s">
        <v>1584</v>
      </c>
      <c r="AK838" s="59">
        <v>80215.0</v>
      </c>
    </row>
    <row r="839">
      <c r="A839" s="9"/>
      <c r="B839" s="9"/>
      <c r="C839" s="9"/>
      <c r="D839" s="14"/>
      <c r="E839" s="82"/>
      <c r="F839" s="82"/>
      <c r="G839" s="94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28">
        <v>5.4312E8</v>
      </c>
      <c r="AD839" s="9" t="s">
        <v>1435</v>
      </c>
      <c r="AE839" s="49">
        <v>43347.0</v>
      </c>
      <c r="AF839" s="79">
        <f t="shared" si="2"/>
        <v>5</v>
      </c>
      <c r="AG839" s="79"/>
      <c r="AH839" s="79"/>
      <c r="AI839" s="28">
        <v>8.1571E8</v>
      </c>
      <c r="AJ839" s="9" t="s">
        <v>1603</v>
      </c>
      <c r="AK839" s="59">
        <v>88541.0</v>
      </c>
    </row>
    <row r="840">
      <c r="A840" s="9"/>
      <c r="B840" s="9"/>
      <c r="C840" s="9"/>
      <c r="D840" s="14"/>
      <c r="E840" s="82"/>
      <c r="F840" s="82"/>
      <c r="G840" s="94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28">
        <v>4.6141E8</v>
      </c>
      <c r="AD840" s="9" t="s">
        <v>1841</v>
      </c>
      <c r="AE840" s="49">
        <v>41676.0</v>
      </c>
      <c r="AF840" s="79">
        <f t="shared" si="2"/>
        <v>9</v>
      </c>
      <c r="AG840" s="79"/>
      <c r="AH840" s="79"/>
      <c r="AI840" s="28">
        <v>8.1578E8</v>
      </c>
      <c r="AJ840" s="9" t="s">
        <v>1594</v>
      </c>
      <c r="AK840" s="59">
        <v>50718.0</v>
      </c>
    </row>
    <row r="841">
      <c r="A841" s="9"/>
      <c r="B841" s="9"/>
      <c r="C841" s="9"/>
      <c r="D841" s="14"/>
      <c r="E841" s="82"/>
      <c r="F841" s="82"/>
      <c r="G841" s="94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28">
        <v>9.34003805E8</v>
      </c>
      <c r="AD841" s="9" t="s">
        <v>1004</v>
      </c>
      <c r="AE841" s="49">
        <v>43515.0</v>
      </c>
      <c r="AF841" s="79">
        <f t="shared" si="2"/>
        <v>4</v>
      </c>
      <c r="AG841" s="79"/>
      <c r="AH841" s="79"/>
      <c r="AI841" s="28">
        <v>8.1739E8</v>
      </c>
      <c r="AJ841" s="9" t="s">
        <v>1595</v>
      </c>
      <c r="AK841" s="59">
        <v>62266.0</v>
      </c>
    </row>
    <row r="842">
      <c r="A842" s="9"/>
      <c r="B842" s="9"/>
      <c r="C842" s="9"/>
      <c r="D842" s="14"/>
      <c r="E842" s="82"/>
      <c r="F842" s="82"/>
      <c r="G842" s="94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28">
        <v>8.4767E8</v>
      </c>
      <c r="AD842" s="9" t="s">
        <v>1234</v>
      </c>
      <c r="AE842" s="49">
        <v>37442.0</v>
      </c>
      <c r="AF842" s="79">
        <f t="shared" si="2"/>
        <v>21</v>
      </c>
      <c r="AG842" s="79"/>
      <c r="AH842" s="79"/>
      <c r="AI842" s="28">
        <v>8.20002964E8</v>
      </c>
      <c r="AJ842" s="9" t="s">
        <v>1600</v>
      </c>
      <c r="AK842" s="59">
        <v>132817.0</v>
      </c>
    </row>
    <row r="843">
      <c r="A843" s="9"/>
      <c r="B843" s="9"/>
      <c r="C843" s="9"/>
      <c r="D843" s="14"/>
      <c r="E843" s="82"/>
      <c r="F843" s="82"/>
      <c r="G843" s="94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28">
        <v>7.84002004E8</v>
      </c>
      <c r="AD843" s="9" t="s">
        <v>359</v>
      </c>
      <c r="AE843" s="49">
        <v>36490.0</v>
      </c>
      <c r="AF843" s="79">
        <f t="shared" si="2"/>
        <v>24</v>
      </c>
      <c r="AG843" s="79"/>
      <c r="AH843" s="79"/>
      <c r="AI843" s="28">
        <v>8.2014E8</v>
      </c>
      <c r="AJ843" s="9" t="s">
        <v>1592</v>
      </c>
      <c r="AK843" s="59">
        <v>100420.0</v>
      </c>
    </row>
    <row r="844">
      <c r="A844" s="9"/>
      <c r="B844" s="9"/>
      <c r="C844" s="9"/>
      <c r="D844" s="14"/>
      <c r="E844" s="82"/>
      <c r="F844" s="82"/>
      <c r="G844" s="94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28">
        <v>5.07003286E8</v>
      </c>
      <c r="AD844" s="9" t="s">
        <v>1068</v>
      </c>
      <c r="AE844" s="49">
        <v>38752.0</v>
      </c>
      <c r="AF844" s="79">
        <f t="shared" si="2"/>
        <v>17</v>
      </c>
      <c r="AG844" s="79"/>
      <c r="AH844" s="79"/>
      <c r="AI844" s="28">
        <v>8.21003656E8</v>
      </c>
      <c r="AJ844" s="9" t="s">
        <v>1600</v>
      </c>
      <c r="AK844" s="59">
        <v>140708.0</v>
      </c>
    </row>
    <row r="845">
      <c r="A845" s="9"/>
      <c r="B845" s="9"/>
      <c r="C845" s="9"/>
      <c r="D845" s="14"/>
      <c r="E845" s="82"/>
      <c r="F845" s="82"/>
      <c r="G845" s="94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28">
        <v>9.9431E8</v>
      </c>
      <c r="AD845" s="9" t="s">
        <v>1842</v>
      </c>
      <c r="AE845" s="49">
        <v>38907.0</v>
      </c>
      <c r="AF845" s="79">
        <f t="shared" si="2"/>
        <v>17</v>
      </c>
      <c r="AG845" s="79"/>
      <c r="AH845" s="79"/>
      <c r="AI845" s="28">
        <v>8.21007832E8</v>
      </c>
      <c r="AJ845" s="9" t="s">
        <v>1585</v>
      </c>
      <c r="AK845" s="59">
        <v>144461.0</v>
      </c>
    </row>
    <row r="846">
      <c r="A846" s="9"/>
      <c r="B846" s="9"/>
      <c r="C846" s="9"/>
      <c r="D846" s="14"/>
      <c r="E846" s="82"/>
      <c r="F846" s="82"/>
      <c r="G846" s="94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28">
        <v>9.33004163E8</v>
      </c>
      <c r="AD846" s="9" t="s">
        <v>915</v>
      </c>
      <c r="AE846" s="49">
        <v>43843.0</v>
      </c>
      <c r="AF846" s="79">
        <f t="shared" si="2"/>
        <v>3</v>
      </c>
      <c r="AG846" s="79"/>
      <c r="AH846" s="79"/>
      <c r="AI846" s="28">
        <v>8.2194E8</v>
      </c>
      <c r="AJ846" s="9" t="s">
        <v>1607</v>
      </c>
      <c r="AK846" s="59">
        <v>136152.0</v>
      </c>
    </row>
    <row r="847">
      <c r="A847" s="9"/>
      <c r="B847" s="9"/>
      <c r="C847" s="9"/>
      <c r="D847" s="14"/>
      <c r="E847" s="82"/>
      <c r="F847" s="82"/>
      <c r="G847" s="94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28">
        <v>1.8384E8</v>
      </c>
      <c r="AD847" s="9" t="s">
        <v>1264</v>
      </c>
      <c r="AE847" s="49">
        <v>42545.0</v>
      </c>
      <c r="AF847" s="79">
        <f t="shared" si="2"/>
        <v>7</v>
      </c>
      <c r="AG847" s="79"/>
      <c r="AH847" s="79"/>
      <c r="AI847" s="28">
        <v>8.236E8</v>
      </c>
      <c r="AJ847" s="9" t="s">
        <v>1613</v>
      </c>
      <c r="AK847" s="59">
        <v>106588.0</v>
      </c>
    </row>
    <row r="848">
      <c r="A848" s="9"/>
      <c r="B848" s="9"/>
      <c r="C848" s="9"/>
      <c r="D848" s="14"/>
      <c r="E848" s="82"/>
      <c r="F848" s="82"/>
      <c r="G848" s="94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28">
        <v>6.7424E8</v>
      </c>
      <c r="AD848" s="9" t="s">
        <v>1466</v>
      </c>
      <c r="AE848" s="49">
        <v>39728.0</v>
      </c>
      <c r="AF848" s="79">
        <f t="shared" si="2"/>
        <v>15</v>
      </c>
      <c r="AG848" s="79"/>
      <c r="AH848" s="79"/>
      <c r="AI848" s="28">
        <v>8.24001427E8</v>
      </c>
      <c r="AJ848" s="9" t="s">
        <v>1600</v>
      </c>
      <c r="AK848" s="59">
        <v>106555.0</v>
      </c>
    </row>
    <row r="849">
      <c r="A849" s="9"/>
      <c r="B849" s="9"/>
      <c r="C849" s="9"/>
      <c r="D849" s="14"/>
      <c r="E849" s="82"/>
      <c r="F849" s="82"/>
      <c r="G849" s="94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28">
        <v>5.207E8</v>
      </c>
      <c r="AD849" s="9" t="s">
        <v>1843</v>
      </c>
      <c r="AE849" s="49">
        <v>40020.0</v>
      </c>
      <c r="AF849" s="79">
        <f t="shared" si="2"/>
        <v>14</v>
      </c>
      <c r="AG849" s="79"/>
      <c r="AH849" s="79"/>
      <c r="AI849" s="28">
        <v>8.26004117E8</v>
      </c>
      <c r="AJ849" s="9" t="s">
        <v>1603</v>
      </c>
      <c r="AK849" s="59">
        <v>148720.0</v>
      </c>
    </row>
    <row r="850">
      <c r="A850" s="9"/>
      <c r="B850" s="9"/>
      <c r="C850" s="9"/>
      <c r="D850" s="14"/>
      <c r="E850" s="82"/>
      <c r="F850" s="82"/>
      <c r="G850" s="94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28">
        <v>8.77002518E8</v>
      </c>
      <c r="AD850" s="9" t="s">
        <v>1342</v>
      </c>
      <c r="AE850" s="49">
        <v>36983.0</v>
      </c>
      <c r="AF850" s="79">
        <f t="shared" si="2"/>
        <v>22</v>
      </c>
      <c r="AG850" s="79"/>
      <c r="AH850" s="79"/>
      <c r="AI850" s="28">
        <v>8.2829E8</v>
      </c>
      <c r="AJ850" s="9" t="s">
        <v>1586</v>
      </c>
      <c r="AK850" s="59">
        <v>41585.0</v>
      </c>
    </row>
    <row r="851">
      <c r="A851" s="9"/>
      <c r="B851" s="9"/>
      <c r="C851" s="9"/>
      <c r="D851" s="14"/>
      <c r="E851" s="82"/>
      <c r="F851" s="82"/>
      <c r="G851" s="94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28">
        <v>9.8913E8</v>
      </c>
      <c r="AD851" s="9" t="s">
        <v>1027</v>
      </c>
      <c r="AE851" s="49">
        <v>42800.0</v>
      </c>
      <c r="AF851" s="79">
        <f t="shared" si="2"/>
        <v>6</v>
      </c>
      <c r="AG851" s="79"/>
      <c r="AH851" s="79"/>
      <c r="AI851" s="28">
        <v>8.31005923E8</v>
      </c>
      <c r="AJ851" s="9" t="s">
        <v>1588</v>
      </c>
      <c r="AK851" s="59">
        <v>82303.0</v>
      </c>
    </row>
    <row r="852">
      <c r="A852" s="9"/>
      <c r="B852" s="9"/>
      <c r="C852" s="9"/>
      <c r="D852" s="14"/>
      <c r="E852" s="82"/>
      <c r="F852" s="82"/>
      <c r="G852" s="94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28">
        <v>8.8988E8</v>
      </c>
      <c r="AD852" s="9" t="s">
        <v>1343</v>
      </c>
      <c r="AE852" s="49">
        <v>43665.0</v>
      </c>
      <c r="AF852" s="79">
        <f t="shared" si="2"/>
        <v>4</v>
      </c>
      <c r="AG852" s="79"/>
      <c r="AH852" s="79"/>
      <c r="AI852" s="28">
        <v>8.32005968E8</v>
      </c>
      <c r="AJ852" s="9" t="s">
        <v>1595</v>
      </c>
      <c r="AK852" s="59">
        <v>91856.0</v>
      </c>
    </row>
    <row r="853">
      <c r="A853" s="9"/>
      <c r="B853" s="9"/>
      <c r="C853" s="9"/>
      <c r="D853" s="14"/>
      <c r="E853" s="82"/>
      <c r="F853" s="82"/>
      <c r="G853" s="94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28">
        <v>4.4895E8</v>
      </c>
      <c r="AD853" s="9" t="s">
        <v>1844</v>
      </c>
      <c r="AE853" s="49">
        <v>40250.0</v>
      </c>
      <c r="AF853" s="79">
        <f t="shared" si="2"/>
        <v>13</v>
      </c>
      <c r="AG853" s="79"/>
      <c r="AH853" s="79"/>
      <c r="AI853" s="28">
        <v>8.3275E8</v>
      </c>
      <c r="AJ853" s="9" t="s">
        <v>1603</v>
      </c>
      <c r="AK853" s="59">
        <v>62557.0</v>
      </c>
    </row>
    <row r="854">
      <c r="A854" s="9"/>
      <c r="B854" s="9"/>
      <c r="C854" s="9"/>
      <c r="D854" s="14"/>
      <c r="E854" s="82"/>
      <c r="F854" s="82"/>
      <c r="G854" s="94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28">
        <v>4.57009277E8</v>
      </c>
      <c r="AD854" s="9" t="s">
        <v>1330</v>
      </c>
      <c r="AE854" s="49">
        <v>36623.0</v>
      </c>
      <c r="AF854" s="79">
        <f t="shared" si="2"/>
        <v>23</v>
      </c>
      <c r="AG854" s="79"/>
      <c r="AH854" s="79"/>
      <c r="AI854" s="28">
        <v>8.33002443E8</v>
      </c>
      <c r="AJ854" s="9" t="s">
        <v>1595</v>
      </c>
      <c r="AK854" s="59">
        <v>80622.0</v>
      </c>
    </row>
    <row r="855">
      <c r="A855" s="9"/>
      <c r="B855" s="9"/>
      <c r="C855" s="9"/>
      <c r="D855" s="14"/>
      <c r="E855" s="82"/>
      <c r="F855" s="82"/>
      <c r="G855" s="94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28">
        <v>4.02005116E8</v>
      </c>
      <c r="AD855" s="9" t="s">
        <v>1064</v>
      </c>
      <c r="AE855" s="49">
        <v>38626.0</v>
      </c>
      <c r="AF855" s="79">
        <f t="shared" si="2"/>
        <v>18</v>
      </c>
      <c r="AG855" s="79"/>
      <c r="AH855" s="79"/>
      <c r="AI855" s="28">
        <v>8.34004244E8</v>
      </c>
      <c r="AJ855" s="9" t="s">
        <v>1600</v>
      </c>
      <c r="AK855" s="59">
        <v>59116.0</v>
      </c>
    </row>
    <row r="856">
      <c r="A856" s="9"/>
      <c r="B856" s="9"/>
      <c r="C856" s="9"/>
      <c r="D856" s="14"/>
      <c r="E856" s="82"/>
      <c r="F856" s="82"/>
      <c r="G856" s="94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28">
        <v>6.91003425E8</v>
      </c>
      <c r="AD856" s="9" t="s">
        <v>1026</v>
      </c>
      <c r="AE856" s="49">
        <v>36736.0</v>
      </c>
      <c r="AF856" s="79">
        <f t="shared" si="2"/>
        <v>23</v>
      </c>
      <c r="AG856" s="79"/>
      <c r="AH856" s="79"/>
      <c r="AI856" s="28">
        <v>8.3562E8</v>
      </c>
      <c r="AJ856" s="9" t="s">
        <v>1607</v>
      </c>
      <c r="AK856" s="59">
        <v>67929.0</v>
      </c>
    </row>
    <row r="857">
      <c r="A857" s="9"/>
      <c r="B857" s="9"/>
      <c r="C857" s="9"/>
      <c r="D857" s="14"/>
      <c r="E857" s="82"/>
      <c r="F857" s="82"/>
      <c r="G857" s="94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28">
        <v>9.7383E8</v>
      </c>
      <c r="AD857" s="9" t="s">
        <v>1845</v>
      </c>
      <c r="AE857" s="49">
        <v>39803.0</v>
      </c>
      <c r="AF857" s="79">
        <f t="shared" si="2"/>
        <v>15</v>
      </c>
      <c r="AG857" s="79"/>
      <c r="AH857" s="79"/>
      <c r="AI857" s="28">
        <v>8.36003986E8</v>
      </c>
      <c r="AJ857" s="9" t="s">
        <v>1600</v>
      </c>
      <c r="AK857" s="59">
        <v>137972.0</v>
      </c>
    </row>
    <row r="858">
      <c r="A858" s="9"/>
      <c r="B858" s="9"/>
      <c r="C858" s="9"/>
      <c r="D858" s="14"/>
      <c r="E858" s="82"/>
      <c r="F858" s="82"/>
      <c r="G858" s="94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28">
        <v>6.03007115E8</v>
      </c>
      <c r="AD858" s="9" t="s">
        <v>1360</v>
      </c>
      <c r="AE858" s="49">
        <v>36441.0</v>
      </c>
      <c r="AF858" s="79">
        <f t="shared" si="2"/>
        <v>24</v>
      </c>
      <c r="AG858" s="79"/>
      <c r="AH858" s="79"/>
      <c r="AI858" s="28">
        <v>8.36005228E8</v>
      </c>
      <c r="AJ858" s="9" t="s">
        <v>1600</v>
      </c>
      <c r="AK858" s="59">
        <v>144157.0</v>
      </c>
    </row>
    <row r="859">
      <c r="A859" s="9"/>
      <c r="B859" s="9"/>
      <c r="C859" s="9"/>
      <c r="D859" s="14"/>
      <c r="E859" s="82"/>
      <c r="F859" s="82"/>
      <c r="G859" s="94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28">
        <v>9.84007068E8</v>
      </c>
      <c r="AD859" s="9" t="s">
        <v>1179</v>
      </c>
      <c r="AE859" s="49">
        <v>43414.0</v>
      </c>
      <c r="AF859" s="79">
        <f t="shared" si="2"/>
        <v>5</v>
      </c>
      <c r="AG859" s="79"/>
      <c r="AH859" s="79"/>
      <c r="AI859" s="28">
        <v>8.36007976E8</v>
      </c>
      <c r="AJ859" s="9" t="s">
        <v>1585</v>
      </c>
      <c r="AK859" s="59">
        <v>68529.0</v>
      </c>
    </row>
    <row r="860">
      <c r="A860" s="9"/>
      <c r="B860" s="9"/>
      <c r="C860" s="9"/>
      <c r="D860" s="14"/>
      <c r="E860" s="82"/>
      <c r="F860" s="82"/>
      <c r="G860" s="94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28">
        <v>4.52008083E8</v>
      </c>
      <c r="AD860" s="9" t="s">
        <v>1252</v>
      </c>
      <c r="AE860" s="49">
        <v>37330.0</v>
      </c>
      <c r="AF860" s="79">
        <f t="shared" si="2"/>
        <v>21</v>
      </c>
      <c r="AG860" s="79"/>
      <c r="AH860" s="79"/>
      <c r="AI860" s="28">
        <v>8.37001186E8</v>
      </c>
      <c r="AJ860" s="9" t="s">
        <v>1664</v>
      </c>
      <c r="AK860" s="59">
        <v>43146.0</v>
      </c>
    </row>
    <row r="861">
      <c r="A861" s="9"/>
      <c r="B861" s="9"/>
      <c r="C861" s="9"/>
      <c r="D861" s="14"/>
      <c r="E861" s="82"/>
      <c r="F861" s="82"/>
      <c r="G861" s="94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28">
        <v>3.35009361E8</v>
      </c>
      <c r="AD861" s="9" t="s">
        <v>1155</v>
      </c>
      <c r="AE861" s="49">
        <v>36722.0</v>
      </c>
      <c r="AF861" s="79">
        <f t="shared" si="2"/>
        <v>23</v>
      </c>
      <c r="AG861" s="79"/>
      <c r="AH861" s="79"/>
      <c r="AI861" s="28">
        <v>8.38003468E8</v>
      </c>
      <c r="AJ861" s="9" t="s">
        <v>1595</v>
      </c>
      <c r="AK861" s="59">
        <v>82532.0</v>
      </c>
    </row>
    <row r="862">
      <c r="A862" s="9"/>
      <c r="B862" s="9"/>
      <c r="C862" s="9"/>
      <c r="D862" s="14"/>
      <c r="E862" s="82"/>
      <c r="F862" s="82"/>
      <c r="G862" s="94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28">
        <v>6.66307222E8</v>
      </c>
      <c r="AD862" s="9" t="s">
        <v>1846</v>
      </c>
      <c r="AE862" s="49">
        <v>37168.0</v>
      </c>
      <c r="AF862" s="79">
        <f t="shared" si="2"/>
        <v>22</v>
      </c>
      <c r="AG862" s="79"/>
      <c r="AH862" s="79"/>
      <c r="AI862" s="28">
        <v>8.38004006E8</v>
      </c>
      <c r="AJ862" s="9" t="s">
        <v>1655</v>
      </c>
      <c r="AK862" s="59">
        <v>68344.0</v>
      </c>
    </row>
    <row r="863">
      <c r="A863" s="9"/>
      <c r="B863" s="9"/>
      <c r="C863" s="9"/>
      <c r="D863" s="14"/>
      <c r="E863" s="82"/>
      <c r="F863" s="82"/>
      <c r="G863" s="94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28">
        <v>7.63003629E8</v>
      </c>
      <c r="AD863" s="9" t="s">
        <v>363</v>
      </c>
      <c r="AE863" s="49">
        <v>38548.0</v>
      </c>
      <c r="AF863" s="79">
        <f t="shared" si="2"/>
        <v>18</v>
      </c>
      <c r="AG863" s="79"/>
      <c r="AH863" s="79"/>
      <c r="AI863" s="28">
        <v>8.3800563E8</v>
      </c>
      <c r="AJ863" s="9" t="s">
        <v>1585</v>
      </c>
      <c r="AK863" s="59">
        <v>139408.0</v>
      </c>
    </row>
    <row r="864">
      <c r="A864" s="9"/>
      <c r="B864" s="9"/>
      <c r="C864" s="9"/>
      <c r="D864" s="14"/>
      <c r="E864" s="82"/>
      <c r="F864" s="82"/>
      <c r="G864" s="94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28">
        <v>3.7454E8</v>
      </c>
      <c r="AD864" s="9" t="s">
        <v>914</v>
      </c>
      <c r="AE864" s="49">
        <v>36542.0</v>
      </c>
      <c r="AF864" s="79">
        <f t="shared" si="2"/>
        <v>23</v>
      </c>
      <c r="AG864" s="79"/>
      <c r="AH864" s="79"/>
      <c r="AI864" s="28">
        <v>8.40008657E8</v>
      </c>
      <c r="AJ864" s="9" t="s">
        <v>1584</v>
      </c>
      <c r="AK864" s="59">
        <v>134811.0</v>
      </c>
    </row>
    <row r="865">
      <c r="A865" s="9"/>
      <c r="B865" s="9"/>
      <c r="C865" s="9"/>
      <c r="D865" s="14"/>
      <c r="E865" s="82"/>
      <c r="F865" s="82"/>
      <c r="G865" s="94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28">
        <v>9.5297E8</v>
      </c>
      <c r="AD865" s="9" t="s">
        <v>1847</v>
      </c>
      <c r="AE865" s="49">
        <v>38626.0</v>
      </c>
      <c r="AF865" s="79">
        <f t="shared" si="2"/>
        <v>18</v>
      </c>
      <c r="AG865" s="79"/>
      <c r="AH865" s="79"/>
      <c r="AI865" s="28">
        <v>8.4171E8</v>
      </c>
      <c r="AJ865" s="9" t="s">
        <v>1585</v>
      </c>
      <c r="AK865" s="59">
        <v>78001.0</v>
      </c>
    </row>
    <row r="866">
      <c r="A866" s="9"/>
      <c r="B866" s="9"/>
      <c r="C866" s="9"/>
      <c r="D866" s="14"/>
      <c r="E866" s="82"/>
      <c r="F866" s="82"/>
      <c r="G866" s="94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28">
        <v>8.34004244E8</v>
      </c>
      <c r="AD866" s="9" t="s">
        <v>1518</v>
      </c>
      <c r="AE866" s="49">
        <v>39458.0</v>
      </c>
      <c r="AF866" s="79">
        <f t="shared" si="2"/>
        <v>15</v>
      </c>
      <c r="AG866" s="79"/>
      <c r="AH866" s="79"/>
      <c r="AI866" s="28">
        <v>8.4400792E8</v>
      </c>
      <c r="AJ866" s="9" t="s">
        <v>1592</v>
      </c>
      <c r="AK866" s="59">
        <v>46046.0</v>
      </c>
    </row>
    <row r="867">
      <c r="A867" s="9"/>
      <c r="B867" s="9"/>
      <c r="C867" s="9"/>
      <c r="D867" s="14"/>
      <c r="E867" s="82"/>
      <c r="F867" s="82"/>
      <c r="G867" s="94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28">
        <v>8.62007338E8</v>
      </c>
      <c r="AD867" s="9" t="s">
        <v>1848</v>
      </c>
      <c r="AE867" s="49">
        <v>39157.0</v>
      </c>
      <c r="AF867" s="79">
        <f t="shared" si="2"/>
        <v>16</v>
      </c>
      <c r="AG867" s="79"/>
      <c r="AH867" s="79"/>
      <c r="AI867" s="28">
        <v>8.45003086E8</v>
      </c>
      <c r="AJ867" s="9" t="s">
        <v>1586</v>
      </c>
      <c r="AK867" s="59">
        <v>50835.0</v>
      </c>
    </row>
    <row r="868">
      <c r="A868" s="9"/>
      <c r="B868" s="9"/>
      <c r="C868" s="9"/>
      <c r="D868" s="14"/>
      <c r="E868" s="82"/>
      <c r="F868" s="82"/>
      <c r="G868" s="94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28">
        <v>3.14001332E8</v>
      </c>
      <c r="AD868" s="9" t="s">
        <v>364</v>
      </c>
      <c r="AE868" s="49">
        <v>37094.0</v>
      </c>
      <c r="AF868" s="79">
        <f t="shared" si="2"/>
        <v>22</v>
      </c>
      <c r="AG868" s="79"/>
      <c r="AH868" s="79"/>
      <c r="AI868" s="28">
        <v>8.45008552E8</v>
      </c>
      <c r="AJ868" s="9" t="s">
        <v>1584</v>
      </c>
      <c r="AK868" s="59">
        <v>129978.0</v>
      </c>
    </row>
    <row r="869">
      <c r="A869" s="9"/>
      <c r="B869" s="9"/>
      <c r="C869" s="9"/>
      <c r="D869" s="14"/>
      <c r="E869" s="82"/>
      <c r="F869" s="82"/>
      <c r="G869" s="94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28">
        <v>5.5944E8</v>
      </c>
      <c r="AD869" s="9" t="s">
        <v>1039</v>
      </c>
      <c r="AE869" s="49">
        <v>39164.0</v>
      </c>
      <c r="AF869" s="79">
        <f t="shared" si="2"/>
        <v>16</v>
      </c>
      <c r="AG869" s="79"/>
      <c r="AH869" s="79"/>
      <c r="AI869" s="28">
        <v>8.4655E8</v>
      </c>
      <c r="AJ869" s="9" t="s">
        <v>1600</v>
      </c>
      <c r="AK869" s="59">
        <v>54688.0</v>
      </c>
    </row>
    <row r="870">
      <c r="A870" s="9"/>
      <c r="B870" s="9"/>
      <c r="C870" s="9"/>
      <c r="D870" s="14"/>
      <c r="E870" s="82"/>
      <c r="F870" s="82"/>
      <c r="G870" s="94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28">
        <v>1.1568E8</v>
      </c>
      <c r="AD870" s="9" t="s">
        <v>365</v>
      </c>
      <c r="AE870" s="49">
        <v>43685.0</v>
      </c>
      <c r="AF870" s="79">
        <f t="shared" si="2"/>
        <v>4</v>
      </c>
      <c r="AG870" s="79"/>
      <c r="AH870" s="79"/>
      <c r="AI870" s="28">
        <v>8.4767E8</v>
      </c>
      <c r="AJ870" s="9" t="s">
        <v>1585</v>
      </c>
      <c r="AK870" s="59">
        <v>44758.0</v>
      </c>
    </row>
    <row r="871">
      <c r="A871" s="9"/>
      <c r="B871" s="9"/>
      <c r="C871" s="9"/>
      <c r="D871" s="14"/>
      <c r="E871" s="82"/>
      <c r="F871" s="82"/>
      <c r="G871" s="94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28">
        <v>3.23007403E8</v>
      </c>
      <c r="AD871" s="9" t="s">
        <v>1849</v>
      </c>
      <c r="AE871" s="49">
        <v>40152.0</v>
      </c>
      <c r="AF871" s="79">
        <f t="shared" si="2"/>
        <v>14</v>
      </c>
      <c r="AG871" s="79"/>
      <c r="AH871" s="79"/>
      <c r="AI871" s="28">
        <v>8.48002864E8</v>
      </c>
      <c r="AJ871" s="9" t="s">
        <v>1600</v>
      </c>
      <c r="AK871" s="59">
        <v>81137.0</v>
      </c>
    </row>
    <row r="872">
      <c r="A872" s="9"/>
      <c r="B872" s="9"/>
      <c r="C872" s="9"/>
      <c r="D872" s="14"/>
      <c r="E872" s="82"/>
      <c r="F872" s="82"/>
      <c r="G872" s="94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28">
        <v>5.38001779E8</v>
      </c>
      <c r="AD872" s="9" t="s">
        <v>366</v>
      </c>
      <c r="AE872" s="49">
        <v>43711.0</v>
      </c>
      <c r="AF872" s="79">
        <f t="shared" si="2"/>
        <v>4</v>
      </c>
      <c r="AG872" s="79"/>
      <c r="AH872" s="79"/>
      <c r="AI872" s="28">
        <v>8.5017E8</v>
      </c>
      <c r="AJ872" s="9" t="s">
        <v>1607</v>
      </c>
      <c r="AK872" s="59">
        <v>102752.0</v>
      </c>
    </row>
    <row r="873">
      <c r="A873" s="9"/>
      <c r="B873" s="9"/>
      <c r="C873" s="9"/>
      <c r="D873" s="14"/>
      <c r="E873" s="82"/>
      <c r="F873" s="82"/>
      <c r="G873" s="94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28">
        <v>9.44005964E8</v>
      </c>
      <c r="AD873" s="9" t="s">
        <v>995</v>
      </c>
      <c r="AE873" s="49">
        <v>39088.0</v>
      </c>
      <c r="AF873" s="79">
        <f t="shared" si="2"/>
        <v>16</v>
      </c>
      <c r="AG873" s="79"/>
      <c r="AH873" s="79"/>
      <c r="AI873" s="28">
        <v>8.5038E8</v>
      </c>
      <c r="AJ873" s="9" t="s">
        <v>1607</v>
      </c>
      <c r="AK873" s="59">
        <v>93812.0</v>
      </c>
    </row>
    <row r="874">
      <c r="A874" s="9"/>
      <c r="B874" s="9"/>
      <c r="C874" s="9"/>
      <c r="D874" s="14"/>
      <c r="E874" s="82"/>
      <c r="F874" s="82"/>
      <c r="G874" s="94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28">
        <v>9.4948E8</v>
      </c>
      <c r="AD874" s="9" t="s">
        <v>1850</v>
      </c>
      <c r="AE874" s="49">
        <v>42340.0</v>
      </c>
      <c r="AF874" s="79">
        <f t="shared" si="2"/>
        <v>8</v>
      </c>
      <c r="AG874" s="79"/>
      <c r="AH874" s="79"/>
      <c r="AI874" s="28">
        <v>8.51006207E8</v>
      </c>
      <c r="AJ874" s="9" t="s">
        <v>1584</v>
      </c>
      <c r="AK874" s="59">
        <v>114785.0</v>
      </c>
    </row>
    <row r="875">
      <c r="A875" s="9"/>
      <c r="B875" s="9"/>
      <c r="C875" s="9"/>
      <c r="D875" s="14"/>
      <c r="E875" s="82"/>
      <c r="F875" s="82"/>
      <c r="G875" s="94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28">
        <v>6.59009292E8</v>
      </c>
      <c r="AD875" s="9" t="s">
        <v>367</v>
      </c>
      <c r="AE875" s="49">
        <v>43184.0</v>
      </c>
      <c r="AF875" s="79">
        <f t="shared" si="2"/>
        <v>5</v>
      </c>
      <c r="AG875" s="79"/>
      <c r="AH875" s="79"/>
      <c r="AI875" s="28">
        <v>8.5276E8</v>
      </c>
      <c r="AJ875" s="9" t="s">
        <v>1600</v>
      </c>
      <c r="AK875" s="59">
        <v>76354.0</v>
      </c>
    </row>
    <row r="876">
      <c r="A876" s="9"/>
      <c r="B876" s="9"/>
      <c r="C876" s="9"/>
      <c r="D876" s="14"/>
      <c r="E876" s="82"/>
      <c r="F876" s="82"/>
      <c r="G876" s="94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28">
        <v>6.66386517E8</v>
      </c>
      <c r="AD876" s="9" t="s">
        <v>368</v>
      </c>
      <c r="AE876" s="49">
        <v>43465.0</v>
      </c>
      <c r="AF876" s="79">
        <f t="shared" si="2"/>
        <v>5</v>
      </c>
      <c r="AG876" s="79"/>
      <c r="AH876" s="79"/>
      <c r="AI876" s="28">
        <v>8.5678E8</v>
      </c>
      <c r="AJ876" s="9" t="s">
        <v>1600</v>
      </c>
      <c r="AK876" s="59">
        <v>52018.0</v>
      </c>
    </row>
    <row r="877">
      <c r="A877" s="9"/>
      <c r="B877" s="9"/>
      <c r="C877" s="9"/>
      <c r="D877" s="14"/>
      <c r="E877" s="82"/>
      <c r="F877" s="82"/>
      <c r="G877" s="94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28">
        <v>1.3128E8</v>
      </c>
      <c r="AD877" s="9" t="s">
        <v>1237</v>
      </c>
      <c r="AE877" s="49">
        <v>41110.0</v>
      </c>
      <c r="AF877" s="79">
        <f t="shared" si="2"/>
        <v>11</v>
      </c>
      <c r="AG877" s="79"/>
      <c r="AH877" s="79"/>
      <c r="AI877" s="28">
        <v>8.57008262E8</v>
      </c>
      <c r="AJ877" s="9" t="s">
        <v>1585</v>
      </c>
      <c r="AK877" s="59">
        <v>144252.0</v>
      </c>
    </row>
    <row r="878">
      <c r="A878" s="9"/>
      <c r="B878" s="9"/>
      <c r="C878" s="9"/>
      <c r="D878" s="14"/>
      <c r="E878" s="82"/>
      <c r="F878" s="82"/>
      <c r="G878" s="94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28">
        <v>5.16003454E8</v>
      </c>
      <c r="AD878" s="9" t="s">
        <v>369</v>
      </c>
      <c r="AE878" s="49">
        <v>36406.0</v>
      </c>
      <c r="AF878" s="79">
        <f t="shared" si="2"/>
        <v>24</v>
      </c>
      <c r="AG878" s="79"/>
      <c r="AH878" s="79"/>
      <c r="AI878" s="28">
        <v>8.6181E8</v>
      </c>
      <c r="AJ878" s="9" t="s">
        <v>1603</v>
      </c>
      <c r="AK878" s="59">
        <v>56852.0</v>
      </c>
    </row>
    <row r="879">
      <c r="A879" s="9"/>
      <c r="B879" s="9"/>
      <c r="C879" s="9"/>
      <c r="D879" s="14"/>
      <c r="E879" s="82"/>
      <c r="F879" s="82"/>
      <c r="G879" s="94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28">
        <v>8.77006753E8</v>
      </c>
      <c r="AD879" s="9" t="s">
        <v>1439</v>
      </c>
      <c r="AE879" s="49">
        <v>40865.0</v>
      </c>
      <c r="AF879" s="79">
        <f t="shared" si="2"/>
        <v>12</v>
      </c>
      <c r="AG879" s="79"/>
      <c r="AH879" s="79"/>
      <c r="AI879" s="28">
        <v>8.62007338E8</v>
      </c>
      <c r="AJ879" s="9" t="s">
        <v>1584</v>
      </c>
      <c r="AK879" s="59">
        <v>144947.0</v>
      </c>
    </row>
    <row r="880">
      <c r="A880" s="9"/>
      <c r="B880" s="9"/>
      <c r="C880" s="9"/>
      <c r="D880" s="14"/>
      <c r="E880" s="82"/>
      <c r="F880" s="82"/>
      <c r="G880" s="94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28">
        <v>4.58009641E8</v>
      </c>
      <c r="AD880" s="9" t="s">
        <v>1199</v>
      </c>
      <c r="AE880" s="49">
        <v>36610.0</v>
      </c>
      <c r="AF880" s="79">
        <f t="shared" si="2"/>
        <v>23</v>
      </c>
      <c r="AG880" s="79"/>
      <c r="AH880" s="79"/>
      <c r="AI880" s="28">
        <v>8.6273E8</v>
      </c>
      <c r="AJ880" s="9" t="s">
        <v>1607</v>
      </c>
      <c r="AK880" s="59">
        <v>81813.0</v>
      </c>
    </row>
    <row r="881">
      <c r="A881" s="9"/>
      <c r="B881" s="9"/>
      <c r="C881" s="9"/>
      <c r="D881" s="14"/>
      <c r="E881" s="82"/>
      <c r="F881" s="82"/>
      <c r="G881" s="94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28">
        <v>4.0869E8</v>
      </c>
      <c r="AD881" s="9" t="s">
        <v>1115</v>
      </c>
      <c r="AE881" s="49">
        <v>41489.0</v>
      </c>
      <c r="AF881" s="79">
        <f t="shared" si="2"/>
        <v>10</v>
      </c>
      <c r="AG881" s="79"/>
      <c r="AH881" s="79"/>
      <c r="AI881" s="28">
        <v>8.6416E8</v>
      </c>
      <c r="AJ881" s="9" t="s">
        <v>1585</v>
      </c>
      <c r="AK881" s="59">
        <v>122704.0</v>
      </c>
    </row>
    <row r="882">
      <c r="A882" s="9"/>
      <c r="B882" s="9"/>
      <c r="C882" s="9"/>
      <c r="D882" s="14"/>
      <c r="E882" s="82"/>
      <c r="F882" s="82"/>
      <c r="G882" s="94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28">
        <v>7.16006223E8</v>
      </c>
      <c r="AD882" s="9" t="s">
        <v>1284</v>
      </c>
      <c r="AE882" s="49">
        <v>43923.0</v>
      </c>
      <c r="AF882" s="79">
        <f t="shared" si="2"/>
        <v>3</v>
      </c>
      <c r="AG882" s="79"/>
      <c r="AH882" s="79"/>
      <c r="AI882" s="28">
        <v>8.65007844E8</v>
      </c>
      <c r="AJ882" s="9" t="s">
        <v>1595</v>
      </c>
      <c r="AK882" s="59">
        <v>131414.0</v>
      </c>
    </row>
    <row r="883">
      <c r="A883" s="9"/>
      <c r="B883" s="9"/>
      <c r="C883" s="9"/>
      <c r="D883" s="14"/>
      <c r="E883" s="82"/>
      <c r="F883" s="82"/>
      <c r="G883" s="94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28">
        <v>3.23002808E8</v>
      </c>
      <c r="AD883" s="9" t="s">
        <v>1851</v>
      </c>
      <c r="AE883" s="49">
        <v>41986.0</v>
      </c>
      <c r="AF883" s="79">
        <f t="shared" si="2"/>
        <v>9</v>
      </c>
      <c r="AG883" s="79"/>
      <c r="AH883" s="79"/>
      <c r="AI883" s="28">
        <v>8.66007568E8</v>
      </c>
      <c r="AJ883" s="9" t="s">
        <v>1607</v>
      </c>
      <c r="AK883" s="59">
        <v>49486.0</v>
      </c>
    </row>
    <row r="884">
      <c r="A884" s="9"/>
      <c r="B884" s="9"/>
      <c r="C884" s="9"/>
      <c r="D884" s="14"/>
      <c r="E884" s="82"/>
      <c r="F884" s="82"/>
      <c r="G884" s="94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28">
        <v>4.9049E8</v>
      </c>
      <c r="AD884" s="9" t="s">
        <v>1201</v>
      </c>
      <c r="AE884" s="49">
        <v>37413.0</v>
      </c>
      <c r="AF884" s="79">
        <f t="shared" si="2"/>
        <v>21</v>
      </c>
      <c r="AG884" s="79"/>
      <c r="AH884" s="79"/>
      <c r="AI884" s="28">
        <v>8.69004965E8</v>
      </c>
      <c r="AJ884" s="9" t="s">
        <v>1664</v>
      </c>
      <c r="AK884" s="59">
        <v>50324.0</v>
      </c>
    </row>
    <row r="885">
      <c r="A885" s="9"/>
      <c r="B885" s="9"/>
      <c r="C885" s="9"/>
      <c r="D885" s="14"/>
      <c r="E885" s="82"/>
      <c r="F885" s="82"/>
      <c r="G885" s="94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28">
        <v>2.73006374E8</v>
      </c>
      <c r="AD885" s="9" t="s">
        <v>1852</v>
      </c>
      <c r="AE885" s="49">
        <v>36900.0</v>
      </c>
      <c r="AF885" s="79">
        <f t="shared" si="2"/>
        <v>22</v>
      </c>
      <c r="AG885" s="79"/>
      <c r="AH885" s="79"/>
      <c r="AI885" s="28">
        <v>8.69008011E8</v>
      </c>
      <c r="AJ885" s="9" t="s">
        <v>1585</v>
      </c>
      <c r="AK885" s="59">
        <v>140215.0</v>
      </c>
    </row>
    <row r="886">
      <c r="A886" s="9"/>
      <c r="B886" s="9"/>
      <c r="C886" s="9"/>
      <c r="D886" s="14"/>
      <c r="E886" s="82"/>
      <c r="F886" s="82"/>
      <c r="G886" s="94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28">
        <v>3.94009556E8</v>
      </c>
      <c r="AD886" s="9" t="s">
        <v>1548</v>
      </c>
      <c r="AE886" s="49">
        <v>40859.0</v>
      </c>
      <c r="AF886" s="79">
        <f t="shared" si="2"/>
        <v>12</v>
      </c>
      <c r="AG886" s="79"/>
      <c r="AH886" s="79"/>
      <c r="AI886" s="28">
        <v>8.70006602E8</v>
      </c>
      <c r="AJ886" s="9" t="s">
        <v>1588</v>
      </c>
      <c r="AK886" s="59">
        <v>91040.0</v>
      </c>
    </row>
    <row r="887">
      <c r="A887" s="9"/>
      <c r="B887" s="9"/>
      <c r="C887" s="9"/>
      <c r="D887" s="14"/>
      <c r="E887" s="82"/>
      <c r="F887" s="82"/>
      <c r="G887" s="94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28">
        <v>2.8066E8</v>
      </c>
      <c r="AD887" s="9" t="s">
        <v>1853</v>
      </c>
      <c r="AE887" s="49">
        <v>37391.0</v>
      </c>
      <c r="AF887" s="79">
        <f t="shared" si="2"/>
        <v>21</v>
      </c>
      <c r="AG887" s="79"/>
      <c r="AH887" s="79"/>
      <c r="AI887" s="28">
        <v>8.71002339E8</v>
      </c>
      <c r="AJ887" s="9" t="s">
        <v>1655</v>
      </c>
      <c r="AK887" s="59">
        <v>135758.0</v>
      </c>
    </row>
    <row r="888">
      <c r="A888" s="9"/>
      <c r="B888" s="9"/>
      <c r="C888" s="9"/>
      <c r="D888" s="14"/>
      <c r="E888" s="82"/>
      <c r="F888" s="82"/>
      <c r="G888" s="94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28">
        <v>6.66149965E8</v>
      </c>
      <c r="AD888" s="9" t="s">
        <v>1017</v>
      </c>
      <c r="AE888" s="49">
        <v>36850.0</v>
      </c>
      <c r="AF888" s="79">
        <f t="shared" si="2"/>
        <v>23</v>
      </c>
      <c r="AG888" s="79"/>
      <c r="AH888" s="79"/>
      <c r="AI888" s="28">
        <v>8.71007139E8</v>
      </c>
      <c r="AJ888" s="9" t="s">
        <v>1595</v>
      </c>
      <c r="AK888" s="59">
        <v>48727.0</v>
      </c>
    </row>
    <row r="889">
      <c r="A889" s="9"/>
      <c r="B889" s="9"/>
      <c r="C889" s="9"/>
      <c r="D889" s="14"/>
      <c r="E889" s="82"/>
      <c r="F889" s="82"/>
      <c r="G889" s="94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28">
        <v>8.87007988E8</v>
      </c>
      <c r="AD889" s="9" t="s">
        <v>1263</v>
      </c>
      <c r="AE889" s="49">
        <v>40271.0</v>
      </c>
      <c r="AF889" s="79">
        <f t="shared" si="2"/>
        <v>13</v>
      </c>
      <c r="AG889" s="79"/>
      <c r="AH889" s="79"/>
      <c r="AI889" s="28">
        <v>8.7159E8</v>
      </c>
      <c r="AJ889" s="9" t="s">
        <v>1585</v>
      </c>
      <c r="AK889" s="59">
        <v>64268.0</v>
      </c>
    </row>
    <row r="890">
      <c r="A890" s="9"/>
      <c r="B890" s="9"/>
      <c r="C890" s="9"/>
      <c r="D890" s="14"/>
      <c r="E890" s="82"/>
      <c r="F890" s="82"/>
      <c r="G890" s="94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28">
        <v>2.7077E8</v>
      </c>
      <c r="AD890" s="9" t="s">
        <v>1091</v>
      </c>
      <c r="AE890" s="49">
        <v>40771.0</v>
      </c>
      <c r="AF890" s="79">
        <f t="shared" si="2"/>
        <v>12</v>
      </c>
      <c r="AG890" s="79"/>
      <c r="AH890" s="79"/>
      <c r="AI890" s="28">
        <v>8.7218E8</v>
      </c>
      <c r="AJ890" s="9" t="s">
        <v>1607</v>
      </c>
      <c r="AK890" s="59">
        <v>99311.0</v>
      </c>
    </row>
    <row r="891">
      <c r="A891" s="9"/>
      <c r="B891" s="9"/>
      <c r="C891" s="9"/>
      <c r="D891" s="14"/>
      <c r="E891" s="82"/>
      <c r="F891" s="82"/>
      <c r="G891" s="94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28">
        <v>7.9967E8</v>
      </c>
      <c r="AD891" s="9" t="s">
        <v>968</v>
      </c>
      <c r="AE891" s="49">
        <v>43521.0</v>
      </c>
      <c r="AF891" s="79">
        <f t="shared" si="2"/>
        <v>4</v>
      </c>
      <c r="AG891" s="79"/>
      <c r="AH891" s="79"/>
      <c r="AI891" s="28">
        <v>8.7257E8</v>
      </c>
      <c r="AJ891" s="9" t="s">
        <v>1588</v>
      </c>
      <c r="AK891" s="59">
        <v>56388.0</v>
      </c>
    </row>
    <row r="892">
      <c r="A892" s="9"/>
      <c r="B892" s="9"/>
      <c r="C892" s="9"/>
      <c r="D892" s="14"/>
      <c r="E892" s="82"/>
      <c r="F892" s="82"/>
      <c r="G892" s="94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28">
        <v>2.8382E8</v>
      </c>
      <c r="AD892" s="9" t="s">
        <v>1854</v>
      </c>
      <c r="AE892" s="49">
        <v>38635.0</v>
      </c>
      <c r="AF892" s="79">
        <f t="shared" si="2"/>
        <v>18</v>
      </c>
      <c r="AG892" s="79"/>
      <c r="AH892" s="79"/>
      <c r="AI892" s="28">
        <v>8.73004588E8</v>
      </c>
      <c r="AJ892" s="9" t="s">
        <v>1588</v>
      </c>
      <c r="AK892" s="59">
        <v>103715.0</v>
      </c>
    </row>
    <row r="893">
      <c r="A893" s="9"/>
      <c r="B893" s="9"/>
      <c r="C893" s="9"/>
      <c r="D893" s="14"/>
      <c r="E893" s="82"/>
      <c r="F893" s="82"/>
      <c r="G893" s="94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28">
        <v>3.27006779E8</v>
      </c>
      <c r="AD893" s="9" t="s">
        <v>370</v>
      </c>
      <c r="AE893" s="49">
        <v>37955.0</v>
      </c>
      <c r="AF893" s="79">
        <f t="shared" si="2"/>
        <v>20</v>
      </c>
      <c r="AG893" s="79"/>
      <c r="AH893" s="79"/>
      <c r="AI893" s="28">
        <v>8.74008177E8</v>
      </c>
      <c r="AJ893" s="9" t="s">
        <v>1600</v>
      </c>
      <c r="AK893" s="59">
        <v>105591.0</v>
      </c>
    </row>
    <row r="894">
      <c r="A894" s="9"/>
      <c r="B894" s="9"/>
      <c r="C894" s="9"/>
      <c r="D894" s="14"/>
      <c r="E894" s="82"/>
      <c r="F894" s="82"/>
      <c r="G894" s="94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28">
        <v>4.79006982E8</v>
      </c>
      <c r="AD894" s="9" t="s">
        <v>371</v>
      </c>
      <c r="AE894" s="49">
        <v>39662.0</v>
      </c>
      <c r="AF894" s="79">
        <f t="shared" si="2"/>
        <v>15</v>
      </c>
      <c r="AG894" s="79"/>
      <c r="AH894" s="79"/>
      <c r="AI894" s="28">
        <v>8.74008714E8</v>
      </c>
      <c r="AJ894" s="9" t="s">
        <v>1584</v>
      </c>
      <c r="AK894" s="59">
        <v>58271.0</v>
      </c>
    </row>
    <row r="895">
      <c r="A895" s="9"/>
      <c r="B895" s="9"/>
      <c r="C895" s="9"/>
      <c r="D895" s="14"/>
      <c r="E895" s="82"/>
      <c r="F895" s="82"/>
      <c r="G895" s="94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28">
        <v>7.96002295E8</v>
      </c>
      <c r="AD895" s="9" t="s">
        <v>1855</v>
      </c>
      <c r="AE895" s="49">
        <v>38711.0</v>
      </c>
      <c r="AF895" s="79">
        <f t="shared" si="2"/>
        <v>18</v>
      </c>
      <c r="AG895" s="79"/>
      <c r="AH895" s="79"/>
      <c r="AI895" s="28">
        <v>8.7439E8</v>
      </c>
      <c r="AJ895" s="9" t="s">
        <v>1600</v>
      </c>
      <c r="AK895" s="59">
        <v>36622.0</v>
      </c>
    </row>
    <row r="896">
      <c r="A896" s="9"/>
      <c r="B896" s="9"/>
      <c r="C896" s="9"/>
      <c r="D896" s="14"/>
      <c r="E896" s="82"/>
      <c r="F896" s="82"/>
      <c r="G896" s="94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28">
        <v>4.5746E8</v>
      </c>
      <c r="AD896" s="9" t="s">
        <v>1144</v>
      </c>
      <c r="AE896" s="49">
        <v>43709.0</v>
      </c>
      <c r="AF896" s="79">
        <f t="shared" si="2"/>
        <v>4</v>
      </c>
      <c r="AG896" s="79"/>
      <c r="AH896" s="79"/>
      <c r="AI896" s="28">
        <v>8.75007511E8</v>
      </c>
      <c r="AJ896" s="9" t="s">
        <v>1588</v>
      </c>
      <c r="AK896" s="59">
        <v>127460.0</v>
      </c>
    </row>
    <row r="897">
      <c r="A897" s="9"/>
      <c r="B897" s="9"/>
      <c r="C897" s="9"/>
      <c r="D897" s="14"/>
      <c r="E897" s="82"/>
      <c r="F897" s="82"/>
      <c r="G897" s="94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28">
        <v>1.25004528E8</v>
      </c>
      <c r="AD897" s="9" t="s">
        <v>1060</v>
      </c>
      <c r="AE897" s="49">
        <v>41926.0</v>
      </c>
      <c r="AF897" s="79">
        <f t="shared" si="2"/>
        <v>9</v>
      </c>
      <c r="AG897" s="79"/>
      <c r="AH897" s="79"/>
      <c r="AI897" s="28">
        <v>8.77002518E8</v>
      </c>
      <c r="AJ897" s="9" t="s">
        <v>1601</v>
      </c>
      <c r="AK897" s="59">
        <v>44261.0</v>
      </c>
    </row>
    <row r="898">
      <c r="A898" s="9"/>
      <c r="B898" s="9"/>
      <c r="C898" s="9"/>
      <c r="D898" s="14"/>
      <c r="E898" s="82"/>
      <c r="F898" s="82"/>
      <c r="G898" s="94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28">
        <v>6.1185E8</v>
      </c>
      <c r="AD898" s="9" t="s">
        <v>1856</v>
      </c>
      <c r="AE898" s="49">
        <v>37487.0</v>
      </c>
      <c r="AF898" s="79">
        <f t="shared" si="2"/>
        <v>21</v>
      </c>
      <c r="AG898" s="79"/>
      <c r="AH898" s="79"/>
      <c r="AI898" s="28">
        <v>8.77006753E8</v>
      </c>
      <c r="AJ898" s="9" t="s">
        <v>1600</v>
      </c>
      <c r="AK898" s="59">
        <v>93848.0</v>
      </c>
    </row>
    <row r="899">
      <c r="A899" s="9"/>
      <c r="B899" s="9"/>
      <c r="C899" s="9"/>
      <c r="D899" s="14"/>
      <c r="E899" s="82"/>
      <c r="F899" s="82"/>
      <c r="G899" s="94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28">
        <v>9.72009906E8</v>
      </c>
      <c r="AD899" s="9" t="s">
        <v>911</v>
      </c>
      <c r="AE899" s="49">
        <v>42136.0</v>
      </c>
      <c r="AF899" s="79">
        <f t="shared" si="2"/>
        <v>8</v>
      </c>
      <c r="AG899" s="79"/>
      <c r="AH899" s="79"/>
      <c r="AI899" s="28">
        <v>8.77007207E8</v>
      </c>
      <c r="AJ899" s="9" t="s">
        <v>1588</v>
      </c>
      <c r="AK899" s="59">
        <v>148314.0</v>
      </c>
    </row>
    <row r="900">
      <c r="A900" s="9"/>
      <c r="B900" s="9"/>
      <c r="C900" s="9"/>
      <c r="D900" s="14"/>
      <c r="E900" s="82"/>
      <c r="F900" s="82"/>
      <c r="G900" s="94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28">
        <v>5.4722E8</v>
      </c>
      <c r="AD900" s="9" t="s">
        <v>1857</v>
      </c>
      <c r="AE900" s="49">
        <v>42661.0</v>
      </c>
      <c r="AF900" s="79">
        <f t="shared" si="2"/>
        <v>7</v>
      </c>
      <c r="AG900" s="79"/>
      <c r="AH900" s="79"/>
      <c r="AI900" s="28">
        <v>8.81003458E8</v>
      </c>
      <c r="AJ900" s="9" t="s">
        <v>1607</v>
      </c>
      <c r="AK900" s="59">
        <v>45566.0</v>
      </c>
    </row>
    <row r="901">
      <c r="A901" s="9"/>
      <c r="B901" s="9"/>
      <c r="C901" s="9"/>
      <c r="D901" s="14"/>
      <c r="E901" s="82"/>
      <c r="F901" s="82"/>
      <c r="G901" s="94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28">
        <v>6.66235538E8</v>
      </c>
      <c r="AD901" s="9" t="s">
        <v>922</v>
      </c>
      <c r="AE901" s="49">
        <v>43234.0</v>
      </c>
      <c r="AF901" s="79">
        <f t="shared" si="2"/>
        <v>5</v>
      </c>
      <c r="AG901" s="79"/>
      <c r="AH901" s="79"/>
      <c r="AI901" s="28">
        <v>8.87007988E8</v>
      </c>
      <c r="AJ901" s="9" t="s">
        <v>1588</v>
      </c>
      <c r="AK901" s="59">
        <v>133020.0</v>
      </c>
    </row>
    <row r="902">
      <c r="A902" s="9"/>
      <c r="B902" s="9"/>
      <c r="C902" s="9"/>
      <c r="D902" s="14"/>
      <c r="E902" s="82"/>
      <c r="F902" s="82"/>
      <c r="G902" s="94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28">
        <v>5.73006266E8</v>
      </c>
      <c r="AD902" s="9" t="s">
        <v>372</v>
      </c>
      <c r="AE902" s="49">
        <v>36840.0</v>
      </c>
      <c r="AF902" s="79">
        <f t="shared" si="2"/>
        <v>23</v>
      </c>
      <c r="AG902" s="79"/>
      <c r="AH902" s="79"/>
      <c r="AI902" s="28">
        <v>8.8786E8</v>
      </c>
      <c r="AJ902" s="9" t="s">
        <v>1584</v>
      </c>
      <c r="AK902" s="59">
        <v>76861.0</v>
      </c>
    </row>
    <row r="903">
      <c r="A903" s="9"/>
      <c r="B903" s="9"/>
      <c r="C903" s="9"/>
      <c r="D903" s="14"/>
      <c r="E903" s="82"/>
      <c r="F903" s="82"/>
      <c r="G903" s="94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28">
        <v>4.3600924E8</v>
      </c>
      <c r="AD903" s="9" t="s">
        <v>970</v>
      </c>
      <c r="AE903" s="49">
        <v>37027.0</v>
      </c>
      <c r="AF903" s="79">
        <f t="shared" si="2"/>
        <v>22</v>
      </c>
      <c r="AG903" s="79"/>
      <c r="AH903" s="79"/>
      <c r="AI903" s="28">
        <v>8.8952E8</v>
      </c>
      <c r="AJ903" s="9" t="s">
        <v>1592</v>
      </c>
      <c r="AK903" s="59">
        <v>78222.0</v>
      </c>
    </row>
    <row r="904">
      <c r="A904" s="9"/>
      <c r="B904" s="9"/>
      <c r="C904" s="9"/>
      <c r="D904" s="14"/>
      <c r="E904" s="82"/>
      <c r="F904" s="82"/>
      <c r="G904" s="94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28">
        <v>3.6839E8</v>
      </c>
      <c r="AD904" s="9" t="s">
        <v>373</v>
      </c>
      <c r="AE904" s="49">
        <v>37845.0</v>
      </c>
      <c r="AF904" s="79">
        <f t="shared" si="2"/>
        <v>20</v>
      </c>
      <c r="AG904" s="79"/>
      <c r="AH904" s="79"/>
      <c r="AI904" s="28">
        <v>8.8987E8</v>
      </c>
      <c r="AJ904" s="9" t="s">
        <v>1695</v>
      </c>
      <c r="AK904" s="59">
        <v>80022.0</v>
      </c>
    </row>
    <row r="905">
      <c r="A905" s="9"/>
      <c r="B905" s="9"/>
      <c r="C905" s="9"/>
      <c r="D905" s="14"/>
      <c r="E905" s="82"/>
      <c r="F905" s="82"/>
      <c r="G905" s="94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28">
        <v>3.6697E8</v>
      </c>
      <c r="AD905" s="9" t="s">
        <v>1121</v>
      </c>
      <c r="AE905" s="49">
        <v>42919.0</v>
      </c>
      <c r="AF905" s="79">
        <f t="shared" si="2"/>
        <v>6</v>
      </c>
      <c r="AG905" s="79"/>
      <c r="AH905" s="79"/>
      <c r="AI905" s="28">
        <v>8.8988E8</v>
      </c>
      <c r="AJ905" s="9" t="s">
        <v>1603</v>
      </c>
      <c r="AK905" s="59">
        <v>50890.0</v>
      </c>
    </row>
    <row r="906">
      <c r="A906" s="9"/>
      <c r="B906" s="9"/>
      <c r="C906" s="9"/>
      <c r="D906" s="14"/>
      <c r="E906" s="82"/>
      <c r="F906" s="82"/>
      <c r="G906" s="94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28">
        <v>9.73007944E8</v>
      </c>
      <c r="AD906" s="9" t="s">
        <v>1146</v>
      </c>
      <c r="AE906" s="49">
        <v>36581.0</v>
      </c>
      <c r="AF906" s="79">
        <f t="shared" si="2"/>
        <v>23</v>
      </c>
      <c r="AG906" s="79"/>
      <c r="AH906" s="79"/>
      <c r="AI906" s="28">
        <v>8.91001673E8</v>
      </c>
      <c r="AJ906" s="9" t="s">
        <v>1584</v>
      </c>
      <c r="AK906" s="59">
        <v>118773.0</v>
      </c>
    </row>
    <row r="907">
      <c r="A907" s="9"/>
      <c r="B907" s="9"/>
      <c r="C907" s="9"/>
      <c r="D907" s="14"/>
      <c r="E907" s="82"/>
      <c r="F907" s="82"/>
      <c r="G907" s="94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28">
        <v>4.79004652E8</v>
      </c>
      <c r="AD907" s="9" t="s">
        <v>1858</v>
      </c>
      <c r="AE907" s="49">
        <v>38984.0</v>
      </c>
      <c r="AF907" s="79">
        <f t="shared" si="2"/>
        <v>17</v>
      </c>
      <c r="AG907" s="79"/>
      <c r="AH907" s="79"/>
      <c r="AI907" s="28">
        <v>8.91006507E8</v>
      </c>
      <c r="AJ907" s="9" t="s">
        <v>1584</v>
      </c>
      <c r="AK907" s="59">
        <v>120193.0</v>
      </c>
    </row>
    <row r="908">
      <c r="A908" s="9"/>
      <c r="B908" s="9"/>
      <c r="C908" s="9"/>
      <c r="D908" s="14"/>
      <c r="E908" s="82"/>
      <c r="F908" s="82"/>
      <c r="G908" s="94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28">
        <v>6.66281174E8</v>
      </c>
      <c r="AD908" s="9" t="s">
        <v>1859</v>
      </c>
      <c r="AE908" s="49">
        <v>36921.0</v>
      </c>
      <c r="AF908" s="79">
        <f t="shared" si="2"/>
        <v>22</v>
      </c>
      <c r="AG908" s="79"/>
      <c r="AH908" s="79"/>
      <c r="AI908" s="28">
        <v>8.92001124E8</v>
      </c>
      <c r="AJ908" s="9" t="s">
        <v>1588</v>
      </c>
      <c r="AK908" s="59">
        <v>76118.0</v>
      </c>
    </row>
    <row r="909">
      <c r="A909" s="9"/>
      <c r="B909" s="9"/>
      <c r="C909" s="9"/>
      <c r="D909" s="14"/>
      <c r="E909" s="82"/>
      <c r="F909" s="82"/>
      <c r="G909" s="94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28">
        <v>8.69004965E8</v>
      </c>
      <c r="AD909" s="9" t="s">
        <v>1145</v>
      </c>
      <c r="AE909" s="49">
        <v>38659.0</v>
      </c>
      <c r="AF909" s="79">
        <f t="shared" si="2"/>
        <v>18</v>
      </c>
      <c r="AG909" s="79"/>
      <c r="AH909" s="79"/>
      <c r="AI909" s="28">
        <v>8.94002076E8</v>
      </c>
      <c r="AJ909" s="9" t="s">
        <v>1585</v>
      </c>
      <c r="AK909" s="59">
        <v>146979.0</v>
      </c>
    </row>
    <row r="910">
      <c r="A910" s="9"/>
      <c r="B910" s="9"/>
      <c r="C910" s="9"/>
      <c r="D910" s="14"/>
      <c r="E910" s="82"/>
      <c r="F910" s="82"/>
      <c r="G910" s="94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28">
        <v>6.66723183E8</v>
      </c>
      <c r="AD910" s="9" t="s">
        <v>1245</v>
      </c>
      <c r="AE910" s="49">
        <v>41583.0</v>
      </c>
      <c r="AF910" s="79">
        <f t="shared" si="2"/>
        <v>10</v>
      </c>
      <c r="AG910" s="79"/>
      <c r="AH910" s="79"/>
      <c r="AI910" s="28">
        <v>8.94005254E8</v>
      </c>
      <c r="AJ910" s="9" t="s">
        <v>1588</v>
      </c>
      <c r="AK910" s="59">
        <v>72231.0</v>
      </c>
    </row>
    <row r="911">
      <c r="A911" s="9"/>
      <c r="B911" s="9"/>
      <c r="C911" s="9"/>
      <c r="D911" s="14"/>
      <c r="E911" s="82"/>
      <c r="F911" s="82"/>
      <c r="G911" s="94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28">
        <v>1.75006249E8</v>
      </c>
      <c r="AD911" s="9" t="s">
        <v>916</v>
      </c>
      <c r="AE911" s="49">
        <v>39781.0</v>
      </c>
      <c r="AF911" s="79">
        <f t="shared" si="2"/>
        <v>15</v>
      </c>
      <c r="AG911" s="79"/>
      <c r="AH911" s="79"/>
      <c r="AI911" s="28">
        <v>8.9425E8</v>
      </c>
      <c r="AJ911" s="9" t="s">
        <v>1588</v>
      </c>
      <c r="AK911" s="59">
        <v>83402.0</v>
      </c>
    </row>
    <row r="912">
      <c r="A912" s="9"/>
      <c r="B912" s="9"/>
      <c r="C912" s="9"/>
      <c r="D912" s="14"/>
      <c r="E912" s="82"/>
      <c r="F912" s="82"/>
      <c r="G912" s="94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28">
        <v>6.66638855E8</v>
      </c>
      <c r="AD912" s="9" t="s">
        <v>971</v>
      </c>
      <c r="AE912" s="49">
        <v>37256.0</v>
      </c>
      <c r="AF912" s="79">
        <f t="shared" si="2"/>
        <v>22</v>
      </c>
      <c r="AG912" s="79"/>
      <c r="AH912" s="79"/>
      <c r="AI912" s="28">
        <v>8.96002369E8</v>
      </c>
      <c r="AJ912" s="9" t="s">
        <v>1588</v>
      </c>
      <c r="AK912" s="59">
        <v>48208.0</v>
      </c>
    </row>
    <row r="913">
      <c r="A913" s="9"/>
      <c r="B913" s="9"/>
      <c r="C913" s="9"/>
      <c r="D913" s="14"/>
      <c r="E913" s="82"/>
      <c r="F913" s="82"/>
      <c r="G913" s="94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28">
        <v>9.4364E8</v>
      </c>
      <c r="AD913" s="9" t="s">
        <v>1274</v>
      </c>
      <c r="AE913" s="49">
        <v>43161.0</v>
      </c>
      <c r="AF913" s="79">
        <f t="shared" si="2"/>
        <v>5</v>
      </c>
      <c r="AG913" s="79"/>
      <c r="AH913" s="79"/>
      <c r="AI913" s="28">
        <v>8.997E8</v>
      </c>
      <c r="AJ913" s="9" t="s">
        <v>1607</v>
      </c>
      <c r="AK913" s="59">
        <v>81678.0</v>
      </c>
    </row>
    <row r="914">
      <c r="A914" s="9"/>
      <c r="B914" s="9"/>
      <c r="C914" s="9"/>
      <c r="D914" s="14"/>
      <c r="E914" s="82"/>
      <c r="F914" s="82"/>
      <c r="G914" s="94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28">
        <v>2.88006833E8</v>
      </c>
      <c r="AD914" s="9" t="s">
        <v>1174</v>
      </c>
      <c r="AE914" s="49">
        <v>39455.0</v>
      </c>
      <c r="AF914" s="79">
        <f t="shared" si="2"/>
        <v>15</v>
      </c>
      <c r="AG914" s="79"/>
      <c r="AH914" s="79"/>
      <c r="AI914" s="28">
        <v>9.03002606E8</v>
      </c>
      <c r="AJ914" s="9" t="s">
        <v>1607</v>
      </c>
      <c r="AK914" s="59">
        <v>111764.0</v>
      </c>
    </row>
    <row r="915">
      <c r="A915" s="9"/>
      <c r="B915" s="9"/>
      <c r="C915" s="9"/>
      <c r="D915" s="14"/>
      <c r="E915" s="82"/>
      <c r="F915" s="82"/>
      <c r="G915" s="94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28">
        <v>6.66304889E8</v>
      </c>
      <c r="AD915" s="9" t="s">
        <v>1008</v>
      </c>
      <c r="AE915" s="49">
        <v>41615.0</v>
      </c>
      <c r="AF915" s="79">
        <f t="shared" si="2"/>
        <v>10</v>
      </c>
      <c r="AG915" s="79"/>
      <c r="AH915" s="79"/>
      <c r="AI915" s="28">
        <v>9.0300325E8</v>
      </c>
      <c r="AJ915" s="9" t="s">
        <v>1607</v>
      </c>
      <c r="AK915" s="59">
        <v>115799.0</v>
      </c>
    </row>
    <row r="916">
      <c r="A916" s="9"/>
      <c r="B916" s="9"/>
      <c r="C916" s="9"/>
      <c r="D916" s="14"/>
      <c r="E916" s="82"/>
      <c r="F916" s="82"/>
      <c r="G916" s="94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28">
        <v>6.66527922E8</v>
      </c>
      <c r="AD916" s="9" t="s">
        <v>374</v>
      </c>
      <c r="AE916" s="49">
        <v>42610.0</v>
      </c>
      <c r="AF916" s="79">
        <f t="shared" si="2"/>
        <v>7</v>
      </c>
      <c r="AG916" s="79"/>
      <c r="AH916" s="79"/>
      <c r="AI916" s="28">
        <v>9.0462E8</v>
      </c>
      <c r="AJ916" s="9" t="s">
        <v>1600</v>
      </c>
      <c r="AK916" s="59">
        <v>69966.0</v>
      </c>
    </row>
    <row r="917">
      <c r="A917" s="9"/>
      <c r="B917" s="9"/>
      <c r="C917" s="9"/>
      <c r="D917" s="14"/>
      <c r="E917" s="82"/>
      <c r="F917" s="82"/>
      <c r="G917" s="94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28">
        <v>3.79003232E8</v>
      </c>
      <c r="AD917" s="9" t="s">
        <v>997</v>
      </c>
      <c r="AE917" s="49">
        <v>43126.0</v>
      </c>
      <c r="AF917" s="79">
        <f t="shared" si="2"/>
        <v>5</v>
      </c>
      <c r="AG917" s="79"/>
      <c r="AH917" s="79"/>
      <c r="AI917" s="28">
        <v>9.05006127E8</v>
      </c>
      <c r="AJ917" s="9" t="s">
        <v>1622</v>
      </c>
      <c r="AK917" s="59">
        <v>69323.0</v>
      </c>
    </row>
    <row r="918">
      <c r="A918" s="9"/>
      <c r="B918" s="9"/>
      <c r="C918" s="9"/>
      <c r="D918" s="14"/>
      <c r="E918" s="82"/>
      <c r="F918" s="82"/>
      <c r="G918" s="94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28">
        <v>6.66243644E8</v>
      </c>
      <c r="AD918" s="9" t="s">
        <v>1860</v>
      </c>
      <c r="AE918" s="49">
        <v>41442.0</v>
      </c>
      <c r="AF918" s="79">
        <f t="shared" si="2"/>
        <v>10</v>
      </c>
      <c r="AG918" s="79"/>
      <c r="AH918" s="79"/>
      <c r="AI918" s="28">
        <v>9.0599E8</v>
      </c>
      <c r="AJ918" s="9" t="s">
        <v>1584</v>
      </c>
      <c r="AK918" s="59">
        <v>40898.0</v>
      </c>
    </row>
    <row r="919">
      <c r="A919" s="9"/>
      <c r="B919" s="9"/>
      <c r="C919" s="9"/>
      <c r="D919" s="14"/>
      <c r="E919" s="82"/>
      <c r="F919" s="82"/>
      <c r="G919" s="94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28">
        <v>5.22003325E8</v>
      </c>
      <c r="AD919" s="9" t="s">
        <v>375</v>
      </c>
      <c r="AE919" s="49">
        <v>39244.0</v>
      </c>
      <c r="AF919" s="79">
        <f t="shared" si="2"/>
        <v>16</v>
      </c>
      <c r="AG919" s="79"/>
      <c r="AH919" s="79"/>
      <c r="AI919" s="28">
        <v>9.06007549E8</v>
      </c>
      <c r="AJ919" s="9" t="s">
        <v>1607</v>
      </c>
      <c r="AK919" s="59">
        <v>127004.0</v>
      </c>
    </row>
    <row r="920">
      <c r="A920" s="9"/>
      <c r="B920" s="9"/>
      <c r="C920" s="9"/>
      <c r="D920" s="14"/>
      <c r="E920" s="82"/>
      <c r="F920" s="82"/>
      <c r="G920" s="94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28">
        <v>7.0481E8</v>
      </c>
      <c r="AD920" s="9" t="s">
        <v>1861</v>
      </c>
      <c r="AE920" s="49">
        <v>41667.0</v>
      </c>
      <c r="AF920" s="79">
        <f t="shared" si="2"/>
        <v>9</v>
      </c>
      <c r="AG920" s="79"/>
      <c r="AH920" s="79"/>
      <c r="AI920" s="28">
        <v>9.0685E8</v>
      </c>
      <c r="AJ920" s="9" t="s">
        <v>1600</v>
      </c>
      <c r="AK920" s="59">
        <v>75577.0</v>
      </c>
    </row>
    <row r="921">
      <c r="A921" s="9"/>
      <c r="B921" s="9"/>
      <c r="C921" s="9"/>
      <c r="D921" s="14"/>
      <c r="E921" s="82"/>
      <c r="F921" s="82"/>
      <c r="G921" s="94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28">
        <v>9.7395E8</v>
      </c>
      <c r="AD921" s="9" t="s">
        <v>1308</v>
      </c>
      <c r="AE921" s="49">
        <v>43837.0</v>
      </c>
      <c r="AF921" s="79">
        <f t="shared" si="2"/>
        <v>3</v>
      </c>
      <c r="AG921" s="79"/>
      <c r="AH921" s="79"/>
      <c r="AI921" s="28">
        <v>9.0869E8</v>
      </c>
      <c r="AJ921" s="9" t="s">
        <v>1588</v>
      </c>
      <c r="AK921" s="59">
        <v>122491.0</v>
      </c>
    </row>
    <row r="922">
      <c r="A922" s="9"/>
      <c r="B922" s="9"/>
      <c r="C922" s="9"/>
      <c r="D922" s="14"/>
      <c r="E922" s="82"/>
      <c r="F922" s="82"/>
      <c r="G922" s="94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28">
        <v>6.66256491E8</v>
      </c>
      <c r="AD922" s="9" t="s">
        <v>944</v>
      </c>
      <c r="AE922" s="49">
        <v>38713.0</v>
      </c>
      <c r="AF922" s="79">
        <f t="shared" si="2"/>
        <v>18</v>
      </c>
      <c r="AG922" s="79"/>
      <c r="AH922" s="79"/>
      <c r="AI922" s="28">
        <v>9.0893E8</v>
      </c>
      <c r="AJ922" s="9" t="s">
        <v>1601</v>
      </c>
      <c r="AK922" s="59">
        <v>56125.0</v>
      </c>
    </row>
    <row r="923">
      <c r="A923" s="9"/>
      <c r="B923" s="9"/>
      <c r="C923" s="9"/>
      <c r="D923" s="14"/>
      <c r="E923" s="82"/>
      <c r="F923" s="82"/>
      <c r="G923" s="94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28">
        <v>7.17002161E8</v>
      </c>
      <c r="AD923" s="9" t="s">
        <v>1862</v>
      </c>
      <c r="AE923" s="49">
        <v>42148.0</v>
      </c>
      <c r="AF923" s="79">
        <f t="shared" si="2"/>
        <v>8</v>
      </c>
      <c r="AG923" s="79"/>
      <c r="AH923" s="79"/>
      <c r="AI923" s="28">
        <v>9.10004723E8</v>
      </c>
      <c r="AJ923" s="9" t="s">
        <v>1584</v>
      </c>
      <c r="AK923" s="59">
        <v>80461.0</v>
      </c>
    </row>
    <row r="924">
      <c r="A924" s="9"/>
      <c r="B924" s="9"/>
      <c r="C924" s="9"/>
      <c r="D924" s="14"/>
      <c r="E924" s="82"/>
      <c r="F924" s="82"/>
      <c r="G924" s="94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28">
        <v>6.66344566E8</v>
      </c>
      <c r="AD924" s="9" t="s">
        <v>1081</v>
      </c>
      <c r="AE924" s="49">
        <v>39363.0</v>
      </c>
      <c r="AF924" s="79">
        <f t="shared" si="2"/>
        <v>16</v>
      </c>
      <c r="AG924" s="79"/>
      <c r="AH924" s="79"/>
      <c r="AI924" s="28">
        <v>9.1439E8</v>
      </c>
      <c r="AJ924" s="9" t="s">
        <v>1622</v>
      </c>
      <c r="AK924" s="59">
        <v>135403.0</v>
      </c>
    </row>
    <row r="925">
      <c r="A925" s="9"/>
      <c r="B925" s="9"/>
      <c r="C925" s="9"/>
      <c r="D925" s="14"/>
      <c r="E925" s="82"/>
      <c r="F925" s="82"/>
      <c r="G925" s="94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28">
        <v>6.25004337E8</v>
      </c>
      <c r="AD925" s="9" t="s">
        <v>376</v>
      </c>
      <c r="AE925" s="49">
        <v>39934.0</v>
      </c>
      <c r="AF925" s="79">
        <f t="shared" si="2"/>
        <v>14</v>
      </c>
      <c r="AG925" s="79"/>
      <c r="AH925" s="79"/>
      <c r="AI925" s="28">
        <v>9.1714E8</v>
      </c>
      <c r="AJ925" s="9" t="s">
        <v>1664</v>
      </c>
      <c r="AK925" s="59">
        <v>111557.0</v>
      </c>
    </row>
    <row r="926">
      <c r="A926" s="9"/>
      <c r="B926" s="9"/>
      <c r="C926" s="9"/>
      <c r="D926" s="14"/>
      <c r="E926" s="82"/>
      <c r="F926" s="82"/>
      <c r="G926" s="94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28">
        <v>7.7900803E8</v>
      </c>
      <c r="AD926" s="9" t="s">
        <v>377</v>
      </c>
      <c r="AE926" s="49">
        <v>37411.0</v>
      </c>
      <c r="AF926" s="79">
        <f t="shared" si="2"/>
        <v>21</v>
      </c>
      <c r="AG926" s="79"/>
      <c r="AH926" s="79"/>
      <c r="AI926" s="28">
        <v>9.1764E8</v>
      </c>
      <c r="AJ926" s="9" t="s">
        <v>1595</v>
      </c>
      <c r="AK926" s="59">
        <v>49019.0</v>
      </c>
    </row>
    <row r="927">
      <c r="A927" s="9"/>
      <c r="B927" s="9"/>
      <c r="C927" s="9"/>
      <c r="D927" s="14"/>
      <c r="E927" s="82"/>
      <c r="F927" s="82"/>
      <c r="G927" s="94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28">
        <v>9.05006127E8</v>
      </c>
      <c r="AD927" s="9" t="s">
        <v>1003</v>
      </c>
      <c r="AE927" s="49">
        <v>39194.0</v>
      </c>
      <c r="AF927" s="79">
        <f t="shared" si="2"/>
        <v>16</v>
      </c>
      <c r="AG927" s="79"/>
      <c r="AH927" s="79"/>
      <c r="AI927" s="28">
        <v>9.210035E8</v>
      </c>
      <c r="AJ927" s="9" t="s">
        <v>1588</v>
      </c>
      <c r="AK927" s="59">
        <v>115714.0</v>
      </c>
    </row>
    <row r="928">
      <c r="A928" s="9"/>
      <c r="B928" s="9"/>
      <c r="C928" s="9"/>
      <c r="D928" s="14"/>
      <c r="E928" s="82"/>
      <c r="F928" s="82"/>
      <c r="G928" s="94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28">
        <v>9.69003167E8</v>
      </c>
      <c r="AD928" s="9" t="s">
        <v>931</v>
      </c>
      <c r="AE928" s="49">
        <v>36683.0</v>
      </c>
      <c r="AF928" s="79">
        <f t="shared" si="2"/>
        <v>23</v>
      </c>
      <c r="AG928" s="79"/>
      <c r="AH928" s="79"/>
      <c r="AI928" s="28">
        <v>9.22009929E8</v>
      </c>
      <c r="AJ928" s="9" t="s">
        <v>1603</v>
      </c>
      <c r="AK928" s="59">
        <v>123126.0</v>
      </c>
    </row>
    <row r="929">
      <c r="A929" s="9"/>
      <c r="B929" s="9"/>
      <c r="C929" s="9"/>
      <c r="D929" s="14"/>
      <c r="E929" s="82"/>
      <c r="F929" s="82"/>
      <c r="G929" s="94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28">
        <v>5.03005673E8</v>
      </c>
      <c r="AD929" s="9" t="s">
        <v>1097</v>
      </c>
      <c r="AE929" s="49">
        <v>36846.0</v>
      </c>
      <c r="AF929" s="79">
        <f t="shared" si="2"/>
        <v>23</v>
      </c>
      <c r="AG929" s="79"/>
      <c r="AH929" s="79"/>
      <c r="AI929" s="28">
        <v>9.23009256E8</v>
      </c>
      <c r="AJ929" s="9" t="s">
        <v>1600</v>
      </c>
      <c r="AK929" s="59">
        <v>119666.0</v>
      </c>
    </row>
    <row r="930">
      <c r="A930" s="9"/>
      <c r="B930" s="9"/>
      <c r="C930" s="9"/>
      <c r="D930" s="14"/>
      <c r="E930" s="82"/>
      <c r="F930" s="82"/>
      <c r="G930" s="94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28">
        <v>2.75002259E8</v>
      </c>
      <c r="AD930" s="9" t="s">
        <v>1863</v>
      </c>
      <c r="AE930" s="49">
        <v>36743.0</v>
      </c>
      <c r="AF930" s="79">
        <f t="shared" si="2"/>
        <v>23</v>
      </c>
      <c r="AG930" s="79"/>
      <c r="AH930" s="79"/>
      <c r="AI930" s="28">
        <v>9.2351E8</v>
      </c>
      <c r="AJ930" s="9" t="s">
        <v>1607</v>
      </c>
      <c r="AK930" s="59">
        <v>80714.0</v>
      </c>
    </row>
    <row r="931">
      <c r="A931" s="9"/>
      <c r="B931" s="9"/>
      <c r="C931" s="9"/>
      <c r="D931" s="14"/>
      <c r="E931" s="82"/>
      <c r="F931" s="82"/>
      <c r="G931" s="94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28">
        <v>6.66538372E8</v>
      </c>
      <c r="AD931" s="9" t="s">
        <v>1232</v>
      </c>
      <c r="AE931" s="49">
        <v>42864.0</v>
      </c>
      <c r="AF931" s="79">
        <f t="shared" si="2"/>
        <v>6</v>
      </c>
      <c r="AG931" s="79"/>
      <c r="AH931" s="79"/>
      <c r="AI931" s="28">
        <v>9.24001772E8</v>
      </c>
      <c r="AJ931" s="9" t="s">
        <v>1603</v>
      </c>
      <c r="AK931" s="59">
        <v>91165.0</v>
      </c>
    </row>
    <row r="932">
      <c r="A932" s="9"/>
      <c r="B932" s="9"/>
      <c r="C932" s="9"/>
      <c r="D932" s="14"/>
      <c r="E932" s="82"/>
      <c r="F932" s="82"/>
      <c r="G932" s="94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28">
        <v>9.8635E8</v>
      </c>
      <c r="AD932" s="9" t="s">
        <v>1457</v>
      </c>
      <c r="AE932" s="49">
        <v>40491.0</v>
      </c>
      <c r="AF932" s="79">
        <f t="shared" si="2"/>
        <v>13</v>
      </c>
      <c r="AG932" s="79"/>
      <c r="AH932" s="79"/>
      <c r="AI932" s="28">
        <v>9.24003222E8</v>
      </c>
      <c r="AJ932" s="9" t="s">
        <v>1600</v>
      </c>
      <c r="AK932" s="59">
        <v>57974.0</v>
      </c>
    </row>
    <row r="933">
      <c r="A933" s="9"/>
      <c r="B933" s="9"/>
      <c r="C933" s="9"/>
      <c r="D933" s="14"/>
      <c r="E933" s="82"/>
      <c r="F933" s="82"/>
      <c r="G933" s="94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28">
        <v>6.6622608E8</v>
      </c>
      <c r="AD933" s="9" t="s">
        <v>979</v>
      </c>
      <c r="AE933" s="49">
        <v>36982.0</v>
      </c>
      <c r="AF933" s="79">
        <f t="shared" si="2"/>
        <v>22</v>
      </c>
      <c r="AG933" s="79"/>
      <c r="AH933" s="79"/>
      <c r="AI933" s="28">
        <v>9.24006721E8</v>
      </c>
      <c r="AJ933" s="9" t="s">
        <v>1621</v>
      </c>
      <c r="AK933" s="59">
        <v>123978.0</v>
      </c>
    </row>
    <row r="934">
      <c r="A934" s="9"/>
      <c r="B934" s="9"/>
      <c r="C934" s="9"/>
      <c r="D934" s="14"/>
      <c r="E934" s="82"/>
      <c r="F934" s="82"/>
      <c r="G934" s="94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28">
        <v>6.66489323E8</v>
      </c>
      <c r="AD934" s="9" t="s">
        <v>1176</v>
      </c>
      <c r="AE934" s="49">
        <v>39637.0</v>
      </c>
      <c r="AF934" s="79">
        <f t="shared" si="2"/>
        <v>15</v>
      </c>
      <c r="AG934" s="79"/>
      <c r="AH934" s="79"/>
      <c r="AI934" s="28">
        <v>9.25002071E8</v>
      </c>
      <c r="AJ934" s="9" t="s">
        <v>1600</v>
      </c>
      <c r="AK934" s="59">
        <v>53793.0</v>
      </c>
    </row>
    <row r="935">
      <c r="A935" s="9"/>
      <c r="B935" s="9"/>
      <c r="C935" s="9"/>
      <c r="D935" s="14"/>
      <c r="E935" s="82"/>
      <c r="F935" s="82"/>
      <c r="G935" s="94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28">
        <v>1.515E8</v>
      </c>
      <c r="AD935" s="9" t="s">
        <v>1864</v>
      </c>
      <c r="AE935" s="49">
        <v>37329.0</v>
      </c>
      <c r="AF935" s="79">
        <f t="shared" si="2"/>
        <v>21</v>
      </c>
      <c r="AG935" s="79"/>
      <c r="AH935" s="79"/>
      <c r="AI935" s="28">
        <v>9.27006965E8</v>
      </c>
      <c r="AJ935" s="9" t="s">
        <v>1595</v>
      </c>
      <c r="AK935" s="59">
        <v>131060.0</v>
      </c>
    </row>
    <row r="936">
      <c r="A936" s="9"/>
      <c r="B936" s="9"/>
      <c r="C936" s="9"/>
      <c r="D936" s="14"/>
      <c r="E936" s="82"/>
      <c r="F936" s="82"/>
      <c r="G936" s="94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28">
        <v>7.6622E8</v>
      </c>
      <c r="AD936" s="9" t="s">
        <v>1865</v>
      </c>
      <c r="AE936" s="49">
        <v>38282.0</v>
      </c>
      <c r="AF936" s="79">
        <f t="shared" si="2"/>
        <v>19</v>
      </c>
      <c r="AG936" s="79"/>
      <c r="AH936" s="79"/>
      <c r="AI936" s="28">
        <v>9.31008724E8</v>
      </c>
      <c r="AJ936" s="9" t="s">
        <v>1585</v>
      </c>
      <c r="AK936" s="59">
        <v>36585.0</v>
      </c>
    </row>
    <row r="937">
      <c r="A937" s="9"/>
      <c r="B937" s="9"/>
      <c r="C937" s="9"/>
      <c r="D937" s="14"/>
      <c r="E937" s="82"/>
      <c r="F937" s="82"/>
      <c r="G937" s="94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28">
        <v>6.66704033E8</v>
      </c>
      <c r="AD937" s="9" t="s">
        <v>1286</v>
      </c>
      <c r="AE937" s="49">
        <v>37073.0</v>
      </c>
      <c r="AF937" s="79">
        <f t="shared" si="2"/>
        <v>22</v>
      </c>
      <c r="AG937" s="79"/>
      <c r="AH937" s="79"/>
      <c r="AI937" s="28">
        <v>9.3276E8</v>
      </c>
      <c r="AJ937" s="9" t="s">
        <v>1588</v>
      </c>
      <c r="AK937" s="59">
        <v>151492.0</v>
      </c>
    </row>
    <row r="938">
      <c r="A938" s="9"/>
      <c r="B938" s="9"/>
      <c r="C938" s="9"/>
      <c r="D938" s="14"/>
      <c r="E938" s="82"/>
      <c r="F938" s="82"/>
      <c r="G938" s="94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28">
        <v>2.57001531E8</v>
      </c>
      <c r="AD938" s="9" t="s">
        <v>1866</v>
      </c>
      <c r="AE938" s="49">
        <v>42003.0</v>
      </c>
      <c r="AF938" s="79">
        <f t="shared" si="2"/>
        <v>9</v>
      </c>
      <c r="AG938" s="79"/>
      <c r="AH938" s="79"/>
      <c r="AI938" s="28">
        <v>9.3284E8</v>
      </c>
      <c r="AJ938" s="9" t="s">
        <v>1584</v>
      </c>
      <c r="AK938" s="59">
        <v>68039.0</v>
      </c>
    </row>
    <row r="939">
      <c r="A939" s="9"/>
      <c r="B939" s="9"/>
      <c r="C939" s="9"/>
      <c r="D939" s="14"/>
      <c r="E939" s="82"/>
      <c r="F939" s="82"/>
      <c r="G939" s="94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28">
        <v>5.9638E8</v>
      </c>
      <c r="AD939" s="9" t="s">
        <v>907</v>
      </c>
      <c r="AE939" s="49">
        <v>37388.0</v>
      </c>
      <c r="AF939" s="79">
        <f t="shared" si="2"/>
        <v>21</v>
      </c>
      <c r="AG939" s="79"/>
      <c r="AH939" s="79"/>
      <c r="AI939" s="28">
        <v>9.33001286E8</v>
      </c>
      <c r="AJ939" s="9" t="s">
        <v>1603</v>
      </c>
      <c r="AK939" s="59">
        <v>81543.0</v>
      </c>
    </row>
    <row r="940">
      <c r="A940" s="9"/>
      <c r="B940" s="9"/>
      <c r="C940" s="9"/>
      <c r="D940" s="14"/>
      <c r="E940" s="82"/>
      <c r="F940" s="82"/>
      <c r="G940" s="94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28">
        <v>7.1100601E8</v>
      </c>
      <c r="AD940" s="9" t="s">
        <v>1867</v>
      </c>
      <c r="AE940" s="49">
        <v>41691.0</v>
      </c>
      <c r="AF940" s="79">
        <f t="shared" si="2"/>
        <v>9</v>
      </c>
      <c r="AG940" s="79"/>
      <c r="AH940" s="79"/>
      <c r="AI940" s="28">
        <v>9.33004163E8</v>
      </c>
      <c r="AJ940" s="9" t="s">
        <v>1607</v>
      </c>
      <c r="AK940" s="59">
        <v>135639.0</v>
      </c>
    </row>
    <row r="941">
      <c r="A941" s="9"/>
      <c r="B941" s="9"/>
      <c r="C941" s="9"/>
      <c r="D941" s="14"/>
      <c r="E941" s="82"/>
      <c r="F941" s="82"/>
      <c r="G941" s="94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28">
        <v>9.7338E8</v>
      </c>
      <c r="AD941" s="9" t="s">
        <v>1036</v>
      </c>
      <c r="AE941" s="49">
        <v>40511.0</v>
      </c>
      <c r="AF941" s="79">
        <f t="shared" si="2"/>
        <v>13</v>
      </c>
      <c r="AG941" s="79"/>
      <c r="AH941" s="79"/>
      <c r="AI941" s="28">
        <v>9.34003805E8</v>
      </c>
      <c r="AJ941" s="9" t="s">
        <v>1584</v>
      </c>
      <c r="AK941" s="59">
        <v>100302.0</v>
      </c>
    </row>
    <row r="942">
      <c r="A942" s="9"/>
      <c r="B942" s="9"/>
      <c r="C942" s="9"/>
      <c r="D942" s="14"/>
      <c r="E942" s="82"/>
      <c r="F942" s="82"/>
      <c r="G942" s="94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28">
        <v>5.40002417E8</v>
      </c>
      <c r="AD942" s="9" t="s">
        <v>1239</v>
      </c>
      <c r="AE942" s="49">
        <v>42819.0</v>
      </c>
      <c r="AF942" s="79">
        <f t="shared" si="2"/>
        <v>6</v>
      </c>
      <c r="AG942" s="79"/>
      <c r="AH942" s="79"/>
      <c r="AI942" s="28">
        <v>9.3412E8</v>
      </c>
      <c r="AJ942" s="9" t="s">
        <v>1600</v>
      </c>
      <c r="AK942" s="59">
        <v>144871.0</v>
      </c>
    </row>
    <row r="943">
      <c r="A943" s="9"/>
      <c r="B943" s="9"/>
      <c r="C943" s="9"/>
      <c r="D943" s="14"/>
      <c r="E943" s="82"/>
      <c r="F943" s="82"/>
      <c r="G943" s="94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28">
        <v>5.89003643E8</v>
      </c>
      <c r="AD943" s="9" t="s">
        <v>1868</v>
      </c>
      <c r="AE943" s="49">
        <v>40813.0</v>
      </c>
      <c r="AF943" s="79">
        <f t="shared" si="2"/>
        <v>12</v>
      </c>
      <c r="AG943" s="79"/>
      <c r="AH943" s="79"/>
      <c r="AI943" s="28">
        <v>9.3434E8</v>
      </c>
      <c r="AJ943" s="9" t="s">
        <v>1584</v>
      </c>
      <c r="AK943" s="59">
        <v>58291.0</v>
      </c>
    </row>
    <row r="944">
      <c r="A944" s="9"/>
      <c r="B944" s="9"/>
      <c r="C944" s="9"/>
      <c r="D944" s="14"/>
      <c r="E944" s="82"/>
      <c r="F944" s="82"/>
      <c r="G944" s="94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28">
        <v>7.03008574E8</v>
      </c>
      <c r="AD944" s="9" t="s">
        <v>378</v>
      </c>
      <c r="AE944" s="49">
        <v>38481.0</v>
      </c>
      <c r="AF944" s="79">
        <f t="shared" si="2"/>
        <v>18</v>
      </c>
      <c r="AG944" s="79"/>
      <c r="AH944" s="79"/>
      <c r="AI944" s="28">
        <v>9.36008657E8</v>
      </c>
      <c r="AJ944" s="9" t="s">
        <v>1601</v>
      </c>
      <c r="AK944" s="59">
        <v>90352.0</v>
      </c>
    </row>
    <row r="945">
      <c r="A945" s="9"/>
      <c r="B945" s="9"/>
      <c r="C945" s="9"/>
      <c r="D945" s="14"/>
      <c r="E945" s="82"/>
      <c r="F945" s="82"/>
      <c r="G945" s="94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28">
        <v>5.2467E8</v>
      </c>
      <c r="AD945" s="9" t="s">
        <v>1165</v>
      </c>
      <c r="AE945" s="49">
        <v>42958.0</v>
      </c>
      <c r="AF945" s="79">
        <f t="shared" si="2"/>
        <v>6</v>
      </c>
      <c r="AG945" s="79"/>
      <c r="AH945" s="79"/>
      <c r="AI945" s="28">
        <v>9.3900169E8</v>
      </c>
      <c r="AJ945" s="9" t="s">
        <v>1600</v>
      </c>
      <c r="AK945" s="59">
        <v>41980.0</v>
      </c>
    </row>
    <row r="946">
      <c r="A946" s="9"/>
      <c r="B946" s="9"/>
      <c r="C946" s="9"/>
      <c r="D946" s="14"/>
      <c r="E946" s="82"/>
      <c r="F946" s="82"/>
      <c r="G946" s="94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28">
        <v>5.5997E8</v>
      </c>
      <c r="AD946" s="9" t="s">
        <v>1869</v>
      </c>
      <c r="AE946" s="49">
        <v>39942.0</v>
      </c>
      <c r="AF946" s="79">
        <f t="shared" si="2"/>
        <v>14</v>
      </c>
      <c r="AG946" s="79"/>
      <c r="AH946" s="79"/>
      <c r="AI946" s="28">
        <v>9.4079E8</v>
      </c>
      <c r="AJ946" s="9" t="s">
        <v>1588</v>
      </c>
      <c r="AK946" s="59">
        <v>142298.0</v>
      </c>
    </row>
    <row r="947">
      <c r="A947" s="9"/>
      <c r="B947" s="9"/>
      <c r="C947" s="9"/>
      <c r="D947" s="14"/>
      <c r="E947" s="82"/>
      <c r="F947" s="82"/>
      <c r="G947" s="94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28">
        <v>8.81003458E8</v>
      </c>
      <c r="AD947" s="9" t="s">
        <v>1870</v>
      </c>
      <c r="AE947" s="49">
        <v>37986.0</v>
      </c>
      <c r="AF947" s="79">
        <f t="shared" si="2"/>
        <v>20</v>
      </c>
      <c r="AG947" s="79"/>
      <c r="AH947" s="79"/>
      <c r="AI947" s="28">
        <v>9.41006234E8</v>
      </c>
      <c r="AJ947" s="9" t="s">
        <v>1595</v>
      </c>
      <c r="AK947" s="59">
        <v>39816.0</v>
      </c>
    </row>
    <row r="948">
      <c r="A948" s="9"/>
      <c r="B948" s="9"/>
      <c r="C948" s="9"/>
      <c r="D948" s="14"/>
      <c r="E948" s="82"/>
      <c r="F948" s="82"/>
      <c r="G948" s="94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28">
        <v>9.03002606E8</v>
      </c>
      <c r="AD948" s="9" t="s">
        <v>1191</v>
      </c>
      <c r="AE948" s="49">
        <v>43981.0</v>
      </c>
      <c r="AF948" s="79">
        <f t="shared" si="2"/>
        <v>3</v>
      </c>
      <c r="AG948" s="79"/>
      <c r="AH948" s="79"/>
      <c r="AI948" s="28">
        <v>9.42002181E8</v>
      </c>
      <c r="AJ948" s="9" t="s">
        <v>1586</v>
      </c>
      <c r="AK948" s="59">
        <v>65775.0</v>
      </c>
    </row>
    <row r="949">
      <c r="A949" s="9"/>
      <c r="B949" s="9"/>
      <c r="C949" s="9"/>
      <c r="D949" s="14"/>
      <c r="E949" s="82"/>
      <c r="F949" s="82"/>
      <c r="G949" s="94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28">
        <v>5.15007466E8</v>
      </c>
      <c r="AD949" s="9" t="s">
        <v>1104</v>
      </c>
      <c r="AE949" s="49">
        <v>43886.0</v>
      </c>
      <c r="AF949" s="79">
        <f t="shared" si="2"/>
        <v>3</v>
      </c>
      <c r="AG949" s="79"/>
      <c r="AH949" s="79"/>
      <c r="AI949" s="28">
        <v>9.42003054E8</v>
      </c>
      <c r="AJ949" s="9" t="s">
        <v>1600</v>
      </c>
      <c r="AK949" s="59">
        <v>131279.0</v>
      </c>
    </row>
    <row r="950">
      <c r="A950" s="9"/>
      <c r="B950" s="9"/>
      <c r="C950" s="9"/>
      <c r="D950" s="14"/>
      <c r="E950" s="82"/>
      <c r="F950" s="82"/>
      <c r="G950" s="94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28">
        <v>7.7257E8</v>
      </c>
      <c r="AD950" s="9" t="s">
        <v>1871</v>
      </c>
      <c r="AE950" s="49">
        <v>42005.0</v>
      </c>
      <c r="AF950" s="79">
        <f t="shared" si="2"/>
        <v>9</v>
      </c>
      <c r="AG950" s="79"/>
      <c r="AH950" s="79"/>
      <c r="AI950" s="28">
        <v>9.43005206E8</v>
      </c>
      <c r="AJ950" s="9" t="s">
        <v>1588</v>
      </c>
      <c r="AK950" s="59">
        <v>72456.0</v>
      </c>
    </row>
    <row r="951">
      <c r="A951" s="9"/>
      <c r="B951" s="9"/>
      <c r="C951" s="9"/>
      <c r="D951" s="14"/>
      <c r="E951" s="82"/>
      <c r="F951" s="82"/>
      <c r="G951" s="94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28">
        <v>8.92001124E8</v>
      </c>
      <c r="AD951" s="9" t="s">
        <v>1446</v>
      </c>
      <c r="AE951" s="49">
        <v>38023.0</v>
      </c>
      <c r="AF951" s="79">
        <f t="shared" si="2"/>
        <v>19</v>
      </c>
      <c r="AG951" s="79"/>
      <c r="AH951" s="79"/>
      <c r="AI951" s="28">
        <v>9.4364E8</v>
      </c>
      <c r="AJ951" s="9" t="s">
        <v>1584</v>
      </c>
      <c r="AK951" s="59">
        <v>41895.0</v>
      </c>
    </row>
    <row r="952">
      <c r="A952" s="9"/>
      <c r="B952" s="9"/>
      <c r="C952" s="9"/>
      <c r="D952" s="14"/>
      <c r="E952" s="82"/>
      <c r="F952" s="82"/>
      <c r="G952" s="94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28">
        <v>2.57007039E8</v>
      </c>
      <c r="AD952" s="9" t="s">
        <v>1088</v>
      </c>
      <c r="AE952" s="49">
        <v>40400.0</v>
      </c>
      <c r="AF952" s="79">
        <f t="shared" si="2"/>
        <v>13</v>
      </c>
      <c r="AG952" s="79"/>
      <c r="AH952" s="79"/>
      <c r="AI952" s="28">
        <v>9.44005964E8</v>
      </c>
      <c r="AJ952" s="9" t="s">
        <v>1600</v>
      </c>
      <c r="AK952" s="59">
        <v>76101.0</v>
      </c>
    </row>
    <row r="953">
      <c r="A953" s="9"/>
      <c r="B953" s="9"/>
      <c r="C953" s="9"/>
      <c r="D953" s="14"/>
      <c r="E953" s="82"/>
      <c r="F953" s="82"/>
      <c r="G953" s="94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28">
        <v>2.2200774E8</v>
      </c>
      <c r="AD953" s="9" t="s">
        <v>1108</v>
      </c>
      <c r="AE953" s="49">
        <v>38569.0</v>
      </c>
      <c r="AF953" s="79">
        <f t="shared" si="2"/>
        <v>18</v>
      </c>
      <c r="AG953" s="79"/>
      <c r="AH953" s="79"/>
      <c r="AI953" s="28">
        <v>9.46003064E8</v>
      </c>
      <c r="AJ953" s="9" t="s">
        <v>1600</v>
      </c>
      <c r="AK953" s="59">
        <v>151171.0</v>
      </c>
    </row>
    <row r="954">
      <c r="A954" s="9"/>
      <c r="B954" s="9"/>
      <c r="C954" s="9"/>
      <c r="D954" s="14"/>
      <c r="E954" s="82"/>
      <c r="F954" s="82"/>
      <c r="G954" s="94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28">
        <v>9.24003222E8</v>
      </c>
      <c r="AD954" s="9" t="s">
        <v>1872</v>
      </c>
      <c r="AE954" s="49">
        <v>39883.0</v>
      </c>
      <c r="AF954" s="79">
        <f t="shared" si="2"/>
        <v>14</v>
      </c>
      <c r="AG954" s="79"/>
      <c r="AH954" s="79"/>
      <c r="AI954" s="28">
        <v>9.49001639E8</v>
      </c>
      <c r="AJ954" s="9" t="s">
        <v>1588</v>
      </c>
      <c r="AK954" s="59">
        <v>120666.0</v>
      </c>
    </row>
    <row r="955">
      <c r="A955" s="9"/>
      <c r="B955" s="9"/>
      <c r="C955" s="9"/>
      <c r="D955" s="14"/>
      <c r="E955" s="82"/>
      <c r="F955" s="82"/>
      <c r="G955" s="94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28">
        <v>5.7057E8</v>
      </c>
      <c r="AD955" s="9" t="s">
        <v>1463</v>
      </c>
      <c r="AE955" s="49">
        <v>39580.0</v>
      </c>
      <c r="AF955" s="79">
        <f t="shared" si="2"/>
        <v>15</v>
      </c>
      <c r="AG955" s="79"/>
      <c r="AH955" s="79"/>
      <c r="AI955" s="28">
        <v>9.4948E8</v>
      </c>
      <c r="AJ955" s="9" t="s">
        <v>1584</v>
      </c>
      <c r="AK955" s="59">
        <v>110510.0</v>
      </c>
    </row>
    <row r="956">
      <c r="A956" s="9"/>
      <c r="B956" s="9"/>
      <c r="C956" s="9"/>
      <c r="D956" s="14"/>
      <c r="E956" s="82"/>
      <c r="F956" s="82"/>
      <c r="G956" s="94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28">
        <v>9.8039E8</v>
      </c>
      <c r="AD956" s="9" t="s">
        <v>379</v>
      </c>
      <c r="AE956" s="49">
        <v>39591.0</v>
      </c>
      <c r="AF956" s="79">
        <f t="shared" si="2"/>
        <v>15</v>
      </c>
      <c r="AG956" s="79"/>
      <c r="AH956" s="79"/>
      <c r="AI956" s="28">
        <v>9.4973E8</v>
      </c>
      <c r="AJ956" s="9" t="s">
        <v>1603</v>
      </c>
      <c r="AK956" s="59">
        <v>46133.0</v>
      </c>
    </row>
    <row r="957">
      <c r="A957" s="9"/>
      <c r="B957" s="9"/>
      <c r="C957" s="9"/>
      <c r="D957" s="14"/>
      <c r="E957" s="82"/>
      <c r="F957" s="82"/>
      <c r="G957" s="94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28">
        <v>6.31002847E8</v>
      </c>
      <c r="AD957" s="9" t="s">
        <v>1873</v>
      </c>
      <c r="AE957" s="49">
        <v>36830.0</v>
      </c>
      <c r="AF957" s="79">
        <f t="shared" si="2"/>
        <v>23</v>
      </c>
      <c r="AG957" s="79"/>
      <c r="AH957" s="79"/>
      <c r="AI957" s="28">
        <v>9.5297E8</v>
      </c>
      <c r="AJ957" s="9" t="s">
        <v>1595</v>
      </c>
      <c r="AK957" s="59">
        <v>105126.0</v>
      </c>
    </row>
    <row r="958">
      <c r="A958" s="9"/>
      <c r="B958" s="9"/>
      <c r="C958" s="9"/>
      <c r="D958" s="14"/>
      <c r="E958" s="82"/>
      <c r="F958" s="82"/>
      <c r="G958" s="94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28">
        <v>4.3023E8</v>
      </c>
      <c r="AD958" s="9" t="s">
        <v>1874</v>
      </c>
      <c r="AE958" s="49">
        <v>37756.0</v>
      </c>
      <c r="AF958" s="79">
        <f t="shared" si="2"/>
        <v>20</v>
      </c>
      <c r="AG958" s="79"/>
      <c r="AH958" s="79"/>
      <c r="AI958" s="28">
        <v>9.532E8</v>
      </c>
      <c r="AJ958" s="9" t="s">
        <v>1600</v>
      </c>
      <c r="AK958" s="59">
        <v>113044.0</v>
      </c>
    </row>
    <row r="959">
      <c r="A959" s="9"/>
      <c r="B959" s="9"/>
      <c r="C959" s="9"/>
      <c r="D959" s="14"/>
      <c r="E959" s="82"/>
      <c r="F959" s="82"/>
      <c r="G959" s="94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28">
        <v>2.8500208E8</v>
      </c>
      <c r="AD959" s="9" t="s">
        <v>1266</v>
      </c>
      <c r="AE959" s="49">
        <v>40105.0</v>
      </c>
      <c r="AF959" s="79">
        <f t="shared" si="2"/>
        <v>14</v>
      </c>
      <c r="AG959" s="79"/>
      <c r="AH959" s="79"/>
      <c r="AI959" s="28">
        <v>9.5496E8</v>
      </c>
      <c r="AJ959" s="9" t="s">
        <v>1603</v>
      </c>
      <c r="AK959" s="59">
        <v>129184.0</v>
      </c>
    </row>
    <row r="960">
      <c r="A960" s="9"/>
      <c r="B960" s="9"/>
      <c r="C960" s="9"/>
      <c r="D960" s="14"/>
      <c r="E960" s="82"/>
      <c r="F960" s="82"/>
      <c r="G960" s="94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28">
        <v>5.30004083E8</v>
      </c>
      <c r="AD960" s="9" t="s">
        <v>1875</v>
      </c>
      <c r="AE960" s="49">
        <v>37834.0</v>
      </c>
      <c r="AF960" s="79">
        <f t="shared" si="2"/>
        <v>20</v>
      </c>
      <c r="AG960" s="79"/>
      <c r="AH960" s="79"/>
      <c r="AI960" s="28">
        <v>9.576E8</v>
      </c>
      <c r="AJ960" s="9" t="s">
        <v>1600</v>
      </c>
      <c r="AK960" s="59">
        <v>132699.0</v>
      </c>
    </row>
    <row r="961">
      <c r="A961" s="9"/>
      <c r="B961" s="9"/>
      <c r="C961" s="9"/>
      <c r="D961" s="14"/>
      <c r="E961" s="82"/>
      <c r="F961" s="82"/>
      <c r="G961" s="94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28">
        <v>6.1083E8</v>
      </c>
      <c r="AD961" s="9" t="s">
        <v>937</v>
      </c>
      <c r="AE961" s="49">
        <v>40280.0</v>
      </c>
      <c r="AF961" s="79">
        <f t="shared" si="2"/>
        <v>13</v>
      </c>
      <c r="AG961" s="79"/>
      <c r="AH961" s="79"/>
      <c r="AI961" s="28">
        <v>9.59004384E8</v>
      </c>
      <c r="AJ961" s="9" t="s">
        <v>1584</v>
      </c>
      <c r="AK961" s="59">
        <v>128173.0</v>
      </c>
    </row>
    <row r="962">
      <c r="A962" s="9"/>
      <c r="B962" s="9"/>
      <c r="C962" s="9"/>
      <c r="D962" s="14"/>
      <c r="E962" s="82"/>
      <c r="F962" s="82"/>
      <c r="G962" s="94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28">
        <v>5.8895E8</v>
      </c>
      <c r="AD962" s="9" t="s">
        <v>1095</v>
      </c>
      <c r="AE962" s="49">
        <v>42232.0</v>
      </c>
      <c r="AF962" s="79">
        <f t="shared" si="2"/>
        <v>8</v>
      </c>
      <c r="AG962" s="79"/>
      <c r="AH962" s="79"/>
      <c r="AI962" s="28">
        <v>9.5986E8</v>
      </c>
      <c r="AJ962" s="9" t="s">
        <v>1600</v>
      </c>
      <c r="AK962" s="59">
        <v>116500.0</v>
      </c>
    </row>
    <row r="963">
      <c r="A963" s="9"/>
      <c r="B963" s="9"/>
      <c r="C963" s="9"/>
      <c r="D963" s="14"/>
      <c r="E963" s="82"/>
      <c r="F963" s="82"/>
      <c r="G963" s="94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28">
        <v>6.66485754E8</v>
      </c>
      <c r="AD963" s="9" t="s">
        <v>1215</v>
      </c>
      <c r="AE963" s="49">
        <v>39104.0</v>
      </c>
      <c r="AF963" s="79">
        <f t="shared" si="2"/>
        <v>16</v>
      </c>
      <c r="AG963" s="79"/>
      <c r="AH963" s="79"/>
      <c r="AI963" s="28">
        <v>9.61009409E8</v>
      </c>
      <c r="AJ963" s="9" t="s">
        <v>1603</v>
      </c>
      <c r="AK963" s="59">
        <v>71415.0</v>
      </c>
    </row>
    <row r="964">
      <c r="A964" s="9"/>
      <c r="B964" s="9"/>
      <c r="C964" s="9"/>
      <c r="D964" s="14"/>
      <c r="E964" s="82"/>
      <c r="F964" s="82"/>
      <c r="G964" s="94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28">
        <v>5.67003065E8</v>
      </c>
      <c r="AD964" s="9" t="s">
        <v>1876</v>
      </c>
      <c r="AE964" s="49">
        <v>36750.0</v>
      </c>
      <c r="AF964" s="79">
        <f t="shared" si="2"/>
        <v>23</v>
      </c>
      <c r="AG964" s="79"/>
      <c r="AH964" s="79"/>
      <c r="AI964" s="28">
        <v>9.6126E8</v>
      </c>
      <c r="AJ964" s="9" t="s">
        <v>1600</v>
      </c>
      <c r="AK964" s="59">
        <v>75915.0</v>
      </c>
    </row>
    <row r="965">
      <c r="A965" s="9"/>
      <c r="B965" s="9"/>
      <c r="C965" s="9"/>
      <c r="D965" s="14"/>
      <c r="E965" s="82"/>
      <c r="F965" s="82"/>
      <c r="G965" s="94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28">
        <v>4.0879E8</v>
      </c>
      <c r="AD965" s="9" t="s">
        <v>380</v>
      </c>
      <c r="AE965" s="49">
        <v>43942.0</v>
      </c>
      <c r="AF965" s="79">
        <f t="shared" si="2"/>
        <v>3</v>
      </c>
      <c r="AG965" s="79"/>
      <c r="AH965" s="79"/>
      <c r="AI965" s="28">
        <v>9.62007287E8</v>
      </c>
      <c r="AJ965" s="9" t="s">
        <v>1600</v>
      </c>
      <c r="AK965" s="59">
        <v>97116.0</v>
      </c>
    </row>
    <row r="966">
      <c r="A966" s="9"/>
      <c r="B966" s="9"/>
      <c r="C966" s="9"/>
      <c r="D966" s="14"/>
      <c r="E966" s="82"/>
      <c r="F966" s="82"/>
      <c r="G966" s="94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28">
        <v>1.2285E8</v>
      </c>
      <c r="AD966" s="9" t="s">
        <v>1138</v>
      </c>
      <c r="AE966" s="49">
        <v>41145.0</v>
      </c>
      <c r="AF966" s="79">
        <f t="shared" si="2"/>
        <v>11</v>
      </c>
      <c r="AG966" s="79"/>
      <c r="AH966" s="79"/>
      <c r="AI966" s="28">
        <v>9.65005243E8</v>
      </c>
      <c r="AJ966" s="9" t="s">
        <v>1601</v>
      </c>
      <c r="AK966" s="59">
        <v>49449.0</v>
      </c>
    </row>
    <row r="967">
      <c r="A967" s="9"/>
      <c r="B967" s="9"/>
      <c r="C967" s="9"/>
      <c r="D967" s="14"/>
      <c r="E967" s="82"/>
      <c r="F967" s="82"/>
      <c r="G967" s="94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28">
        <v>3.9627E8</v>
      </c>
      <c r="AD967" s="9" t="s">
        <v>912</v>
      </c>
      <c r="AE967" s="49">
        <v>37140.0</v>
      </c>
      <c r="AF967" s="79">
        <f t="shared" si="2"/>
        <v>22</v>
      </c>
      <c r="AG967" s="79"/>
      <c r="AH967" s="79"/>
      <c r="AI967" s="28">
        <v>9.66008542E8</v>
      </c>
      <c r="AJ967" s="9" t="s">
        <v>1584</v>
      </c>
      <c r="AK967" s="59">
        <v>78872.0</v>
      </c>
    </row>
    <row r="968">
      <c r="A968" s="9"/>
      <c r="B968" s="9"/>
      <c r="C968" s="9"/>
      <c r="D968" s="14"/>
      <c r="E968" s="82"/>
      <c r="F968" s="82"/>
      <c r="G968" s="94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28">
        <v>8.24001427E8</v>
      </c>
      <c r="AD968" s="9" t="s">
        <v>1007</v>
      </c>
      <c r="AE968" s="49">
        <v>36810.0</v>
      </c>
      <c r="AF968" s="79">
        <f t="shared" si="2"/>
        <v>23</v>
      </c>
      <c r="AG968" s="79"/>
      <c r="AH968" s="79"/>
      <c r="AI968" s="28">
        <v>9.68003067E8</v>
      </c>
      <c r="AJ968" s="9" t="s">
        <v>1588</v>
      </c>
      <c r="AK968" s="59">
        <v>73363.0</v>
      </c>
    </row>
    <row r="969">
      <c r="A969" s="9"/>
      <c r="B969" s="9"/>
      <c r="C969" s="9"/>
      <c r="D969" s="14"/>
      <c r="E969" s="82"/>
      <c r="F969" s="82"/>
      <c r="G969" s="94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28">
        <v>1.53003328E8</v>
      </c>
      <c r="AD969" s="9" t="s">
        <v>1430</v>
      </c>
      <c r="AE969" s="49">
        <v>41185.0</v>
      </c>
      <c r="AF969" s="79">
        <f t="shared" si="2"/>
        <v>11</v>
      </c>
      <c r="AG969" s="79"/>
      <c r="AH969" s="79"/>
      <c r="AI969" s="28">
        <v>9.68003341E8</v>
      </c>
      <c r="AJ969" s="9" t="s">
        <v>1592</v>
      </c>
      <c r="AK969" s="59">
        <v>105942.0</v>
      </c>
    </row>
    <row r="970">
      <c r="A970" s="9"/>
      <c r="B970" s="9"/>
      <c r="C970" s="9"/>
      <c r="D970" s="14"/>
      <c r="E970" s="82"/>
      <c r="F970" s="82"/>
      <c r="G970" s="94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28">
        <v>5.5244E8</v>
      </c>
      <c r="AD970" s="9" t="s">
        <v>1363</v>
      </c>
      <c r="AE970" s="49">
        <v>40327.0</v>
      </c>
      <c r="AF970" s="79">
        <f t="shared" si="2"/>
        <v>13</v>
      </c>
      <c r="AG970" s="79"/>
      <c r="AH970" s="79"/>
      <c r="AI970" s="28">
        <v>9.69003167E8</v>
      </c>
      <c r="AJ970" s="9" t="s">
        <v>1585</v>
      </c>
      <c r="AK970" s="59">
        <v>78839.0</v>
      </c>
    </row>
    <row r="971">
      <c r="A971" s="9"/>
      <c r="B971" s="9"/>
      <c r="C971" s="9"/>
      <c r="D971" s="14"/>
      <c r="E971" s="82"/>
      <c r="F971" s="82"/>
      <c r="G971" s="94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28">
        <v>1.155E8</v>
      </c>
      <c r="AD971" s="9" t="s">
        <v>1212</v>
      </c>
      <c r="AE971" s="49">
        <v>38395.0</v>
      </c>
      <c r="AF971" s="79">
        <f t="shared" si="2"/>
        <v>18</v>
      </c>
      <c r="AG971" s="79"/>
      <c r="AH971" s="79"/>
      <c r="AI971" s="28">
        <v>9.71001832E8</v>
      </c>
      <c r="AJ971" s="9" t="s">
        <v>1584</v>
      </c>
      <c r="AK971" s="59">
        <v>121190.0</v>
      </c>
    </row>
    <row r="972">
      <c r="A972" s="9"/>
      <c r="B972" s="9"/>
      <c r="C972" s="9"/>
      <c r="D972" s="14"/>
      <c r="E972" s="82"/>
      <c r="F972" s="82"/>
      <c r="G972" s="94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28">
        <v>3.09002309E8</v>
      </c>
      <c r="AD972" s="9" t="s">
        <v>954</v>
      </c>
      <c r="AE972" s="49">
        <v>36943.0</v>
      </c>
      <c r="AF972" s="79">
        <f t="shared" si="2"/>
        <v>22</v>
      </c>
      <c r="AG972" s="79"/>
      <c r="AH972" s="79"/>
      <c r="AI972" s="28">
        <v>9.72009906E8</v>
      </c>
      <c r="AJ972" s="9" t="s">
        <v>1594</v>
      </c>
      <c r="AK972" s="59">
        <v>100268.0</v>
      </c>
    </row>
    <row r="973">
      <c r="A973" s="9"/>
      <c r="B973" s="9"/>
      <c r="C973" s="9"/>
      <c r="D973" s="14"/>
      <c r="E973" s="82"/>
      <c r="F973" s="82"/>
      <c r="G973" s="94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28">
        <v>3.82009483E8</v>
      </c>
      <c r="AD973" s="9" t="s">
        <v>1877</v>
      </c>
      <c r="AE973" s="49">
        <v>38880.0</v>
      </c>
      <c r="AF973" s="79">
        <f t="shared" si="2"/>
        <v>17</v>
      </c>
      <c r="AG973" s="79"/>
      <c r="AH973" s="79"/>
      <c r="AI973" s="28">
        <v>9.73007944E8</v>
      </c>
      <c r="AJ973" s="9" t="s">
        <v>1617</v>
      </c>
      <c r="AK973" s="59">
        <v>66366.0</v>
      </c>
    </row>
    <row r="974">
      <c r="A974" s="9"/>
      <c r="B974" s="9"/>
      <c r="C974" s="9"/>
      <c r="D974" s="14"/>
      <c r="E974" s="82"/>
      <c r="F974" s="82"/>
      <c r="G974" s="94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28">
        <v>3.70006784E8</v>
      </c>
      <c r="AD974" s="9" t="s">
        <v>1285</v>
      </c>
      <c r="AE974" s="49">
        <v>37143.0</v>
      </c>
      <c r="AF974" s="79">
        <f t="shared" si="2"/>
        <v>22</v>
      </c>
      <c r="AG974" s="79"/>
      <c r="AH974" s="79"/>
      <c r="AI974" s="28">
        <v>9.7338E8</v>
      </c>
      <c r="AJ974" s="9" t="s">
        <v>1600</v>
      </c>
      <c r="AK974" s="59">
        <v>63605.0</v>
      </c>
    </row>
    <row r="975">
      <c r="A975" s="9"/>
      <c r="B975" s="9"/>
      <c r="C975" s="9"/>
      <c r="D975" s="14"/>
      <c r="E975" s="82"/>
      <c r="F975" s="82"/>
      <c r="G975" s="94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28">
        <v>9.7400612E8</v>
      </c>
      <c r="AD975" s="9" t="s">
        <v>1161</v>
      </c>
      <c r="AE975" s="49">
        <v>37881.0</v>
      </c>
      <c r="AF975" s="79">
        <f t="shared" si="2"/>
        <v>20</v>
      </c>
      <c r="AG975" s="79"/>
      <c r="AH975" s="79"/>
      <c r="AI975" s="28">
        <v>9.7383E8</v>
      </c>
      <c r="AJ975" s="9" t="s">
        <v>1584</v>
      </c>
      <c r="AK975" s="59">
        <v>143392.0</v>
      </c>
    </row>
    <row r="976">
      <c r="A976" s="9"/>
      <c r="B976" s="9"/>
      <c r="C976" s="9"/>
      <c r="D976" s="14"/>
      <c r="E976" s="82"/>
      <c r="F976" s="82"/>
      <c r="G976" s="94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28">
        <v>6.66003704E8</v>
      </c>
      <c r="AD976" s="9" t="s">
        <v>1878</v>
      </c>
      <c r="AE976" s="49">
        <v>41065.0</v>
      </c>
      <c r="AF976" s="79">
        <f t="shared" si="2"/>
        <v>11</v>
      </c>
      <c r="AG976" s="79"/>
      <c r="AH976" s="79"/>
      <c r="AI976" s="28">
        <v>9.7395E8</v>
      </c>
      <c r="AJ976" s="9" t="s">
        <v>1588</v>
      </c>
      <c r="AK976" s="59">
        <v>126260.0</v>
      </c>
    </row>
    <row r="977">
      <c r="A977" s="9"/>
      <c r="B977" s="9"/>
      <c r="C977" s="9"/>
      <c r="D977" s="14"/>
      <c r="E977" s="82"/>
      <c r="F977" s="82"/>
      <c r="G977" s="94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28">
        <v>3.1732E8</v>
      </c>
      <c r="AD977" s="9" t="s">
        <v>1505</v>
      </c>
      <c r="AE977" s="49">
        <v>41408.0</v>
      </c>
      <c r="AF977" s="79">
        <f t="shared" si="2"/>
        <v>10</v>
      </c>
      <c r="AG977" s="79"/>
      <c r="AH977" s="79"/>
      <c r="AI977" s="28">
        <v>9.74001136E8</v>
      </c>
      <c r="AJ977" s="9" t="s">
        <v>1585</v>
      </c>
      <c r="AK977" s="59">
        <v>115427.0</v>
      </c>
    </row>
    <row r="978">
      <c r="A978" s="9"/>
      <c r="B978" s="9"/>
      <c r="C978" s="9"/>
      <c r="D978" s="14"/>
      <c r="E978" s="82"/>
      <c r="F978" s="82"/>
      <c r="G978" s="94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28">
        <v>6.66812933E8</v>
      </c>
      <c r="AD978" s="9" t="s">
        <v>1879</v>
      </c>
      <c r="AE978" s="49">
        <v>41640.0</v>
      </c>
      <c r="AF978" s="79">
        <f t="shared" si="2"/>
        <v>10</v>
      </c>
      <c r="AG978" s="79"/>
      <c r="AH978" s="79"/>
      <c r="AI978" s="28">
        <v>9.7400612E8</v>
      </c>
      <c r="AJ978" s="9" t="s">
        <v>1603</v>
      </c>
      <c r="AK978" s="59">
        <v>144860.0</v>
      </c>
    </row>
    <row r="979">
      <c r="A979" s="9"/>
      <c r="B979" s="9"/>
      <c r="C979" s="9"/>
      <c r="D979" s="14"/>
      <c r="E979" s="82"/>
      <c r="F979" s="82"/>
      <c r="G979" s="94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28">
        <v>9.88007403E8</v>
      </c>
      <c r="AD979" s="9" t="s">
        <v>1880</v>
      </c>
      <c r="AE979" s="49">
        <v>39256.0</v>
      </c>
      <c r="AF979" s="79">
        <f t="shared" si="2"/>
        <v>16</v>
      </c>
      <c r="AG979" s="79"/>
      <c r="AH979" s="79"/>
      <c r="AI979" s="28">
        <v>9.7574E8</v>
      </c>
      <c r="AJ979" s="9" t="s">
        <v>1600</v>
      </c>
      <c r="AK979" s="59">
        <v>112614.0</v>
      </c>
    </row>
    <row r="980">
      <c r="A980" s="9"/>
      <c r="B980" s="9"/>
      <c r="C980" s="9"/>
      <c r="D980" s="14"/>
      <c r="E980" s="82"/>
      <c r="F980" s="82"/>
      <c r="G980" s="94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28">
        <v>3.8681E8</v>
      </c>
      <c r="AD980" s="9" t="s">
        <v>991</v>
      </c>
      <c r="AE980" s="49">
        <v>36420.0</v>
      </c>
      <c r="AF980" s="79">
        <f t="shared" si="2"/>
        <v>24</v>
      </c>
      <c r="AG980" s="79"/>
      <c r="AH980" s="79"/>
      <c r="AI980" s="28">
        <v>9.7697E8</v>
      </c>
      <c r="AJ980" s="9" t="s">
        <v>1595</v>
      </c>
      <c r="AK980" s="59">
        <v>124131.0</v>
      </c>
    </row>
    <row r="981">
      <c r="A981" s="9"/>
      <c r="B981" s="9"/>
      <c r="C981" s="9"/>
      <c r="D981" s="14"/>
      <c r="E981" s="82"/>
      <c r="F981" s="82"/>
      <c r="G981" s="94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28">
        <v>8.91001673E8</v>
      </c>
      <c r="AD981" s="9" t="s">
        <v>1181</v>
      </c>
      <c r="AE981" s="49">
        <v>39158.0</v>
      </c>
      <c r="AF981" s="79">
        <f t="shared" si="2"/>
        <v>16</v>
      </c>
      <c r="AG981" s="79"/>
      <c r="AH981" s="79"/>
      <c r="AI981" s="28">
        <v>9.77006615E8</v>
      </c>
      <c r="AJ981" s="9" t="s">
        <v>1600</v>
      </c>
      <c r="AK981" s="59">
        <v>54317.0</v>
      </c>
    </row>
    <row r="982">
      <c r="A982" s="9"/>
      <c r="B982" s="9"/>
      <c r="C982" s="9"/>
      <c r="D982" s="14"/>
      <c r="E982" s="82"/>
      <c r="F982" s="82"/>
      <c r="G982" s="94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28">
        <v>3.768E8</v>
      </c>
      <c r="AD982" s="9" t="s">
        <v>990</v>
      </c>
      <c r="AE982" s="49">
        <v>37190.0</v>
      </c>
      <c r="AF982" s="79">
        <f t="shared" si="2"/>
        <v>22</v>
      </c>
      <c r="AG982" s="79"/>
      <c r="AH982" s="79"/>
      <c r="AI982" s="28">
        <v>9.80003045E8</v>
      </c>
      <c r="AJ982" s="9" t="s">
        <v>1603</v>
      </c>
      <c r="AK982" s="59">
        <v>82898.0</v>
      </c>
    </row>
    <row r="983">
      <c r="A983" s="9"/>
      <c r="B983" s="9"/>
      <c r="C983" s="9"/>
      <c r="D983" s="14"/>
      <c r="E983" s="82"/>
      <c r="F983" s="82"/>
      <c r="G983" s="94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28">
        <v>6.75005393E8</v>
      </c>
      <c r="AD983" s="9" t="s">
        <v>1269</v>
      </c>
      <c r="AE983" s="49">
        <v>38033.0</v>
      </c>
      <c r="AF983" s="79">
        <f t="shared" si="2"/>
        <v>19</v>
      </c>
      <c r="AG983" s="79"/>
      <c r="AH983" s="79"/>
      <c r="AI983" s="28">
        <v>9.8039E8</v>
      </c>
      <c r="AJ983" s="9" t="s">
        <v>1600</v>
      </c>
      <c r="AK983" s="59">
        <v>67201.0</v>
      </c>
    </row>
    <row r="984">
      <c r="A984" s="9"/>
      <c r="B984" s="9"/>
      <c r="C984" s="9"/>
      <c r="D984" s="14"/>
      <c r="E984" s="82"/>
      <c r="F984" s="82"/>
      <c r="G984" s="94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28">
        <v>9.9985E8</v>
      </c>
      <c r="AD984" s="9" t="s">
        <v>381</v>
      </c>
      <c r="AE984" s="49">
        <v>40798.0</v>
      </c>
      <c r="AF984" s="79">
        <f t="shared" si="2"/>
        <v>12</v>
      </c>
      <c r="AG984" s="79"/>
      <c r="AH984" s="79"/>
      <c r="AI984" s="28">
        <v>9.81002342E8</v>
      </c>
      <c r="AJ984" s="9" t="s">
        <v>1585</v>
      </c>
      <c r="AK984" s="59">
        <v>106700.0</v>
      </c>
    </row>
    <row r="985">
      <c r="A985" s="9"/>
      <c r="B985" s="9"/>
      <c r="C985" s="9"/>
      <c r="D985" s="14"/>
      <c r="E985" s="82"/>
      <c r="F985" s="82"/>
      <c r="G985" s="94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28">
        <v>7.09002386E8</v>
      </c>
      <c r="AD985" s="9" t="s">
        <v>1205</v>
      </c>
      <c r="AE985" s="49">
        <v>41583.0</v>
      </c>
      <c r="AF985" s="79">
        <f t="shared" si="2"/>
        <v>10</v>
      </c>
      <c r="AG985" s="79"/>
      <c r="AH985" s="79"/>
      <c r="AI985" s="28">
        <v>9.84007068E8</v>
      </c>
      <c r="AJ985" s="9" t="s">
        <v>1600</v>
      </c>
      <c r="AK985" s="59">
        <v>48469.0</v>
      </c>
    </row>
    <row r="986">
      <c r="A986" s="9"/>
      <c r="B986" s="9"/>
      <c r="C986" s="9"/>
      <c r="D986" s="14"/>
      <c r="E986" s="82"/>
      <c r="F986" s="82"/>
      <c r="G986" s="94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28">
        <v>2.4224E8</v>
      </c>
      <c r="AD986" s="9" t="s">
        <v>1881</v>
      </c>
      <c r="AE986" s="49">
        <v>39886.0</v>
      </c>
      <c r="AF986" s="79">
        <f t="shared" si="2"/>
        <v>14</v>
      </c>
      <c r="AG986" s="79"/>
      <c r="AH986" s="79"/>
      <c r="AI986" s="28">
        <v>9.8455E8</v>
      </c>
      <c r="AJ986" s="9" t="s">
        <v>1585</v>
      </c>
      <c r="AK986" s="59">
        <v>98510.0</v>
      </c>
    </row>
    <row r="987">
      <c r="A987" s="9"/>
      <c r="B987" s="9"/>
      <c r="C987" s="9"/>
      <c r="D987" s="14"/>
      <c r="E987" s="82"/>
      <c r="F987" s="82"/>
      <c r="G987" s="94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28">
        <v>6.66419911E8</v>
      </c>
      <c r="AD987" s="9" t="s">
        <v>382</v>
      </c>
      <c r="AE987" s="49">
        <v>38878.0</v>
      </c>
      <c r="AF987" s="79">
        <f t="shared" si="2"/>
        <v>17</v>
      </c>
      <c r="AG987" s="79"/>
      <c r="AH987" s="79"/>
      <c r="AI987" s="28">
        <v>9.8635E8</v>
      </c>
      <c r="AJ987" s="9" t="s">
        <v>1585</v>
      </c>
      <c r="AK987" s="59">
        <v>42774.0</v>
      </c>
    </row>
    <row r="988">
      <c r="A988" s="9"/>
      <c r="B988" s="9"/>
      <c r="C988" s="9"/>
      <c r="D988" s="14"/>
      <c r="E988" s="82"/>
      <c r="F988" s="82"/>
      <c r="G988" s="94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28">
        <v>6.66909451E8</v>
      </c>
      <c r="AD988" s="9" t="s">
        <v>383</v>
      </c>
      <c r="AE988" s="49">
        <v>39675.0</v>
      </c>
      <c r="AF988" s="79">
        <f t="shared" si="2"/>
        <v>15</v>
      </c>
      <c r="AG988" s="79"/>
      <c r="AH988" s="79"/>
      <c r="AI988" s="28">
        <v>9.8700567E8</v>
      </c>
      <c r="AJ988" s="9" t="s">
        <v>1603</v>
      </c>
      <c r="AK988" s="59">
        <v>106098.0</v>
      </c>
    </row>
    <row r="989">
      <c r="A989" s="9"/>
      <c r="B989" s="9"/>
      <c r="C989" s="9"/>
      <c r="D989" s="14"/>
      <c r="E989" s="82"/>
      <c r="F989" s="82"/>
      <c r="G989" s="94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28">
        <v>7.3471E8</v>
      </c>
      <c r="AD989" s="9" t="s">
        <v>1882</v>
      </c>
      <c r="AE989" s="49">
        <v>39594.0</v>
      </c>
      <c r="AF989" s="79">
        <f t="shared" si="2"/>
        <v>15</v>
      </c>
      <c r="AG989" s="79"/>
      <c r="AH989" s="79"/>
      <c r="AI989" s="28">
        <v>9.88007403E8</v>
      </c>
      <c r="AJ989" s="9" t="s">
        <v>1584</v>
      </c>
      <c r="AK989" s="59">
        <v>120849.0</v>
      </c>
    </row>
    <row r="990">
      <c r="A990" s="9"/>
      <c r="B990" s="9"/>
      <c r="C990" s="9"/>
      <c r="D990" s="14"/>
      <c r="E990" s="82"/>
      <c r="F990" s="82"/>
      <c r="G990" s="94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28">
        <v>5.1500572E8</v>
      </c>
      <c r="AD990" s="9" t="s">
        <v>384</v>
      </c>
      <c r="AE990" s="49">
        <v>42451.0</v>
      </c>
      <c r="AF990" s="79">
        <f t="shared" si="2"/>
        <v>7</v>
      </c>
      <c r="AG990" s="79"/>
      <c r="AH990" s="79"/>
      <c r="AI990" s="28">
        <v>9.8913E8</v>
      </c>
      <c r="AJ990" s="9" t="s">
        <v>1588</v>
      </c>
      <c r="AK990" s="59">
        <v>106098.0</v>
      </c>
    </row>
    <row r="991">
      <c r="A991" s="9"/>
      <c r="B991" s="9"/>
      <c r="C991" s="9"/>
      <c r="D991" s="14"/>
      <c r="E991" s="82"/>
      <c r="F991" s="82"/>
      <c r="G991" s="94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28">
        <v>9.42003054E8</v>
      </c>
      <c r="AD991" s="9" t="s">
        <v>1227</v>
      </c>
      <c r="AE991" s="49">
        <v>39505.0</v>
      </c>
      <c r="AF991" s="79">
        <f t="shared" si="2"/>
        <v>15</v>
      </c>
      <c r="AG991" s="79"/>
      <c r="AH991" s="79"/>
      <c r="AI991" s="28">
        <v>9.90007201E8</v>
      </c>
      <c r="AJ991" s="9" t="s">
        <v>1588</v>
      </c>
      <c r="AK991" s="59">
        <v>51490.0</v>
      </c>
    </row>
    <row r="992">
      <c r="A992" s="9"/>
      <c r="B992" s="9"/>
      <c r="C992" s="9"/>
      <c r="D992" s="14"/>
      <c r="E992" s="82"/>
      <c r="F992" s="82"/>
      <c r="G992" s="94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28">
        <v>3.8588E8</v>
      </c>
      <c r="AD992" s="9" t="s">
        <v>1140</v>
      </c>
      <c r="AE992" s="49">
        <v>37439.0</v>
      </c>
      <c r="AF992" s="79">
        <f t="shared" si="2"/>
        <v>21</v>
      </c>
      <c r="AG992" s="79"/>
      <c r="AH992" s="79"/>
      <c r="AI992" s="28">
        <v>9.9268E8</v>
      </c>
      <c r="AJ992" s="9" t="s">
        <v>1585</v>
      </c>
      <c r="AK992" s="59">
        <v>53336.0</v>
      </c>
    </row>
    <row r="993">
      <c r="A993" s="9"/>
      <c r="B993" s="9"/>
      <c r="C993" s="9"/>
      <c r="D993" s="14"/>
      <c r="E993" s="82"/>
      <c r="F993" s="82"/>
      <c r="G993" s="94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28">
        <v>7.7341E8</v>
      </c>
      <c r="AD993" s="9" t="s">
        <v>1883</v>
      </c>
      <c r="AE993" s="49">
        <v>36726.0</v>
      </c>
      <c r="AF993" s="79">
        <f t="shared" si="2"/>
        <v>23</v>
      </c>
      <c r="AG993" s="79"/>
      <c r="AH993" s="79"/>
      <c r="AI993" s="28">
        <v>9.9282E8</v>
      </c>
      <c r="AJ993" s="9" t="s">
        <v>1601</v>
      </c>
      <c r="AK993" s="59">
        <v>134744.0</v>
      </c>
    </row>
    <row r="994">
      <c r="A994" s="9"/>
      <c r="B994" s="9"/>
      <c r="C994" s="9"/>
      <c r="D994" s="14"/>
      <c r="E994" s="82"/>
      <c r="F994" s="82"/>
      <c r="G994" s="94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28">
        <v>1.55001296E8</v>
      </c>
      <c r="AD994" s="9" t="s">
        <v>1317</v>
      </c>
      <c r="AE994" s="49">
        <v>40992.0</v>
      </c>
      <c r="AF994" s="79">
        <f t="shared" si="2"/>
        <v>11</v>
      </c>
      <c r="AG994" s="79"/>
      <c r="AH994" s="79"/>
      <c r="AI994" s="28">
        <v>9.9300864E8</v>
      </c>
      <c r="AJ994" s="9" t="s">
        <v>1600</v>
      </c>
      <c r="AK994" s="59">
        <v>112791.0</v>
      </c>
    </row>
    <row r="995">
      <c r="A995" s="9"/>
      <c r="B995" s="9"/>
      <c r="C995" s="9"/>
      <c r="D995" s="14"/>
      <c r="E995" s="82"/>
      <c r="F995" s="82"/>
      <c r="G995" s="94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28">
        <v>4.6895E8</v>
      </c>
      <c r="AD995" s="9" t="s">
        <v>982</v>
      </c>
      <c r="AE995" s="49">
        <v>38383.0</v>
      </c>
      <c r="AF995" s="79">
        <f t="shared" si="2"/>
        <v>18</v>
      </c>
      <c r="AG995" s="79"/>
      <c r="AH995" s="79"/>
      <c r="AI995" s="28">
        <v>9.9431E8</v>
      </c>
      <c r="AJ995" s="9" t="s">
        <v>1594</v>
      </c>
      <c r="AK995" s="59">
        <v>125779.0</v>
      </c>
    </row>
    <row r="996">
      <c r="A996" s="9"/>
      <c r="B996" s="9"/>
      <c r="C996" s="9"/>
      <c r="D996" s="14"/>
      <c r="E996" s="82"/>
      <c r="F996" s="82"/>
      <c r="G996" s="94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28">
        <v>8.10009611E8</v>
      </c>
      <c r="AD996" s="9" t="s">
        <v>980</v>
      </c>
      <c r="AE996" s="49">
        <v>38657.0</v>
      </c>
      <c r="AF996" s="79">
        <f t="shared" si="2"/>
        <v>18</v>
      </c>
      <c r="AG996" s="79"/>
      <c r="AH996" s="79"/>
      <c r="AI996" s="28">
        <v>9.95007955E8</v>
      </c>
      <c r="AJ996" s="9" t="s">
        <v>1603</v>
      </c>
      <c r="AK996" s="59">
        <v>108937.0</v>
      </c>
    </row>
    <row r="997">
      <c r="A997" s="9"/>
      <c r="B997" s="9"/>
      <c r="C997" s="9"/>
      <c r="D997" s="14"/>
      <c r="E997" s="82"/>
      <c r="F997" s="82"/>
      <c r="G997" s="94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28">
        <v>7.0941E8</v>
      </c>
      <c r="AD997" s="9" t="s">
        <v>1005</v>
      </c>
      <c r="AE997" s="49">
        <v>36360.0</v>
      </c>
      <c r="AF997" s="79">
        <f t="shared" si="2"/>
        <v>24</v>
      </c>
      <c r="AG997" s="79"/>
      <c r="AH997" s="79"/>
      <c r="AI997" s="28">
        <v>9.96003945E8</v>
      </c>
      <c r="AJ997" s="9" t="s">
        <v>1603</v>
      </c>
      <c r="AK997" s="59">
        <v>54592.0</v>
      </c>
    </row>
    <row r="998">
      <c r="A998" s="9"/>
      <c r="B998" s="9"/>
      <c r="C998" s="9"/>
      <c r="D998" s="14"/>
      <c r="E998" s="82"/>
      <c r="F998" s="82"/>
      <c r="G998" s="94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28">
        <v>6.66001913E8</v>
      </c>
      <c r="AD998" s="9" t="s">
        <v>1884</v>
      </c>
      <c r="AE998" s="49">
        <v>42145.0</v>
      </c>
      <c r="AF998" s="79">
        <f t="shared" si="2"/>
        <v>8</v>
      </c>
      <c r="AG998" s="79"/>
      <c r="AH998" s="79"/>
      <c r="AI998" s="28">
        <v>9.97004186E8</v>
      </c>
      <c r="AJ998" s="9" t="s">
        <v>1585</v>
      </c>
      <c r="AK998" s="59">
        <v>65910.0</v>
      </c>
    </row>
    <row r="999">
      <c r="A999" s="9"/>
      <c r="B999" s="9"/>
      <c r="C999" s="9"/>
      <c r="D999" s="14"/>
      <c r="E999" s="82"/>
      <c r="F999" s="82"/>
      <c r="G999" s="94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28">
        <v>6.66879764E8</v>
      </c>
      <c r="AD999" s="9" t="s">
        <v>1510</v>
      </c>
      <c r="AE999" s="49">
        <v>43428.0</v>
      </c>
      <c r="AF999" s="79">
        <f t="shared" si="2"/>
        <v>5</v>
      </c>
      <c r="AG999" s="79"/>
      <c r="AH999" s="79"/>
      <c r="AI999" s="28">
        <v>9.97007501E8</v>
      </c>
      <c r="AJ999" s="9" t="s">
        <v>1655</v>
      </c>
      <c r="AK999" s="59">
        <v>78382.0</v>
      </c>
    </row>
    <row r="1000">
      <c r="A1000" s="9"/>
      <c r="B1000" s="9"/>
      <c r="C1000" s="9"/>
      <c r="D1000" s="14"/>
      <c r="E1000" s="82"/>
      <c r="F1000" s="82"/>
      <c r="G1000" s="94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28">
        <v>6.66434384E8</v>
      </c>
      <c r="AD1000" s="9"/>
      <c r="AE1000" s="9"/>
      <c r="AF1000" s="9"/>
      <c r="AG1000" s="9"/>
      <c r="AH1000" s="9"/>
      <c r="AI1000" s="28">
        <v>9.9932E8</v>
      </c>
      <c r="AJ1000" s="9" t="s">
        <v>1585</v>
      </c>
      <c r="AK1000" s="59">
        <v>146422.0</v>
      </c>
    </row>
    <row r="1001">
      <c r="A1001" s="9"/>
      <c r="B1001" s="9"/>
      <c r="C1001" s="9"/>
      <c r="D1001" s="14"/>
      <c r="E1001" s="82"/>
      <c r="F1001" s="82"/>
      <c r="G1001" s="94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28">
        <v>5.2241E8</v>
      </c>
      <c r="AD1001" s="9"/>
      <c r="AE1001" s="9"/>
      <c r="AF1001" s="9"/>
      <c r="AG1001" s="9"/>
      <c r="AH1001" s="9"/>
      <c r="AI1001" s="28">
        <v>9.9985E8</v>
      </c>
      <c r="AJ1001" s="9" t="s">
        <v>1584</v>
      </c>
      <c r="AK1001" s="59">
        <v>61692.0</v>
      </c>
    </row>
  </sheetData>
  <printOptions/>
  <pageMargins bottom="1.0" footer="0.0" header="0.0" left="0.75" right="0.75" top="1.0"/>
  <pageSetup orientation="portrait"/>
  <headerFooter>
    <oddHeader>&amp;L000000&amp;C000000Employee Data and Sales Stats&amp;R000000</oddHeader>
  </headerFooter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CCFF"/>
    <pageSetUpPr/>
  </sheetPr>
  <sheetViews>
    <sheetView workbookViewId="0"/>
  </sheetViews>
  <sheetFormatPr customHeight="1" defaultColWidth="14.43" defaultRowHeight="15.75"/>
  <cols>
    <col customWidth="1" min="1" max="1" width="17.14"/>
    <col customWidth="1" min="2" max="2" width="11.43"/>
    <col customWidth="1" min="3" max="3" width="9.43"/>
    <col customWidth="1" min="4" max="4" width="14.43"/>
    <col customWidth="1" min="5" max="5" width="7.14"/>
    <col customWidth="1" min="6" max="6" width="9.86"/>
    <col customWidth="1" min="7" max="7" width="9.14"/>
    <col customWidth="1" min="8" max="8" width="5.14"/>
    <col customWidth="1" min="9" max="9" width="9.14"/>
    <col customWidth="1" min="10" max="10" width="2.0"/>
    <col customWidth="1" min="11" max="11" width="7.0"/>
    <col customWidth="1" min="12" max="19" width="8.0"/>
    <col customWidth="1" min="20" max="24" width="9.14"/>
    <col customWidth="1" min="25" max="26" width="19.86"/>
  </cols>
  <sheetData>
    <row r="1">
      <c r="A1" s="72" t="s">
        <v>1577</v>
      </c>
      <c r="B1" s="71" t="s">
        <v>176</v>
      </c>
      <c r="C1" s="95" t="s">
        <v>1579</v>
      </c>
      <c r="D1" s="96" t="s">
        <v>1580</v>
      </c>
      <c r="E1" s="97"/>
      <c r="F1" s="97"/>
      <c r="G1" s="75">
        <v>0.0</v>
      </c>
      <c r="H1" s="75">
        <v>0.0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9" t="s">
        <v>1123</v>
      </c>
      <c r="B2" s="28">
        <v>2.2211E8</v>
      </c>
      <c r="C2" s="79">
        <v>63981.0</v>
      </c>
      <c r="D2" s="98">
        <f t="shared" ref="D2:D741" si="1">VLOOKUP(C2,G:H,2)</f>
        <v>0.03</v>
      </c>
      <c r="E2" s="9"/>
      <c r="F2" s="9"/>
      <c r="G2" s="99">
        <v>5000.0</v>
      </c>
      <c r="H2" s="85">
        <v>0.01</v>
      </c>
      <c r="I2" s="9"/>
      <c r="J2" s="75">
        <v>0.0</v>
      </c>
      <c r="K2" s="99">
        <v>5000.0</v>
      </c>
      <c r="L2" s="99">
        <v>25000.0</v>
      </c>
      <c r="M2" s="99">
        <v>35000.0</v>
      </c>
      <c r="N2" s="99">
        <v>45000.0</v>
      </c>
      <c r="O2" s="99">
        <v>55000.0</v>
      </c>
      <c r="P2" s="99">
        <v>65000.0</v>
      </c>
      <c r="Q2" s="99">
        <v>75000.0</v>
      </c>
      <c r="R2" s="99">
        <v>85000.0</v>
      </c>
      <c r="S2" s="99">
        <v>95000.0</v>
      </c>
      <c r="T2" s="99">
        <v>105000.0</v>
      </c>
      <c r="U2" s="99">
        <v>115000.0</v>
      </c>
      <c r="V2" s="99">
        <v>125000.0</v>
      </c>
      <c r="W2" s="99">
        <v>135000.0</v>
      </c>
      <c r="X2" s="99">
        <v>145000.0</v>
      </c>
      <c r="Y2" s="9"/>
      <c r="Z2" s="9"/>
    </row>
    <row r="3">
      <c r="A3" s="9" t="s">
        <v>1284</v>
      </c>
      <c r="B3" s="28">
        <v>1.86009837E8</v>
      </c>
      <c r="C3" s="79">
        <v>60915.0</v>
      </c>
      <c r="D3" s="98">
        <f t="shared" si="1"/>
        <v>0.03</v>
      </c>
      <c r="E3" s="9"/>
      <c r="F3" s="9"/>
      <c r="G3" s="99">
        <v>25000.0</v>
      </c>
      <c r="H3" s="85">
        <v>0.015</v>
      </c>
      <c r="I3" s="9"/>
      <c r="J3" s="75">
        <v>0.0</v>
      </c>
      <c r="K3" s="85">
        <v>0.01</v>
      </c>
      <c r="L3" s="85">
        <v>0.015</v>
      </c>
      <c r="M3" s="85">
        <v>0.02</v>
      </c>
      <c r="N3" s="85">
        <v>0.025</v>
      </c>
      <c r="O3" s="85">
        <v>0.03</v>
      </c>
      <c r="P3" s="85">
        <v>0.035</v>
      </c>
      <c r="Q3" s="85">
        <v>0.04</v>
      </c>
      <c r="R3" s="85">
        <v>0.045</v>
      </c>
      <c r="S3" s="85">
        <v>0.05</v>
      </c>
      <c r="T3" s="85">
        <v>0.055</v>
      </c>
      <c r="U3" s="85">
        <v>0.06</v>
      </c>
      <c r="V3" s="85">
        <v>0.065</v>
      </c>
      <c r="W3" s="85">
        <v>0.07</v>
      </c>
      <c r="X3" s="85">
        <v>0.075</v>
      </c>
      <c r="Y3" s="9"/>
      <c r="Z3" s="9"/>
    </row>
    <row r="4">
      <c r="A4" s="9" t="s">
        <v>1352</v>
      </c>
      <c r="B4" s="28">
        <v>4.082E8</v>
      </c>
      <c r="C4" s="79">
        <v>97071.0</v>
      </c>
      <c r="D4" s="98">
        <f t="shared" si="1"/>
        <v>0.05</v>
      </c>
      <c r="E4" s="9"/>
      <c r="F4" s="9"/>
      <c r="G4" s="99">
        <v>35000.0</v>
      </c>
      <c r="H4" s="85">
        <v>0.02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9" t="s">
        <v>1126</v>
      </c>
      <c r="B5" s="28">
        <v>8.2014E8</v>
      </c>
      <c r="C5" s="79">
        <v>115421.0</v>
      </c>
      <c r="D5" s="98">
        <f t="shared" si="1"/>
        <v>0.06</v>
      </c>
      <c r="E5" s="9"/>
      <c r="F5" s="9"/>
      <c r="G5" s="99">
        <v>45000.0</v>
      </c>
      <c r="H5" s="85">
        <v>0.025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9" t="s">
        <v>1104</v>
      </c>
      <c r="B6" s="28">
        <v>7.96001676E8</v>
      </c>
      <c r="C6" s="79">
        <v>115547.0</v>
      </c>
      <c r="D6" s="98">
        <f t="shared" si="1"/>
        <v>0.06</v>
      </c>
      <c r="E6" s="9"/>
      <c r="F6" s="9"/>
      <c r="G6" s="99">
        <v>55000.0</v>
      </c>
      <c r="H6" s="85">
        <v>0.03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9" t="s">
        <v>1333</v>
      </c>
      <c r="B7" s="28">
        <v>6.66684808E8</v>
      </c>
      <c r="C7" s="79">
        <v>69212.0</v>
      </c>
      <c r="D7" s="98">
        <f t="shared" si="1"/>
        <v>0.035</v>
      </c>
      <c r="E7" s="9"/>
      <c r="F7" s="9"/>
      <c r="G7" s="99">
        <v>65000.0</v>
      </c>
      <c r="H7" s="85">
        <v>0.035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9" t="s">
        <v>1202</v>
      </c>
      <c r="B8" s="28">
        <v>5.4388E8</v>
      </c>
      <c r="C8" s="79">
        <v>120198.0</v>
      </c>
      <c r="D8" s="98">
        <f t="shared" si="1"/>
        <v>0.06</v>
      </c>
      <c r="E8" s="9"/>
      <c r="F8" s="9"/>
      <c r="G8" s="99">
        <v>75000.0</v>
      </c>
      <c r="H8" s="85">
        <v>0.04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9" t="s">
        <v>1026</v>
      </c>
      <c r="B9" s="28">
        <v>5.03005673E8</v>
      </c>
      <c r="C9" s="79">
        <v>107635.0</v>
      </c>
      <c r="D9" s="98">
        <f t="shared" si="1"/>
        <v>0.055</v>
      </c>
      <c r="E9" s="9"/>
      <c r="F9" s="9"/>
      <c r="G9" s="99">
        <v>85000.0</v>
      </c>
      <c r="H9" s="85">
        <v>0.045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9" t="s">
        <v>1138</v>
      </c>
      <c r="B10" s="28">
        <v>8.62007338E8</v>
      </c>
      <c r="C10" s="79">
        <v>113020.0</v>
      </c>
      <c r="D10" s="98">
        <f t="shared" si="1"/>
        <v>0.055</v>
      </c>
      <c r="E10" s="9"/>
      <c r="F10" s="9"/>
      <c r="G10" s="99">
        <v>95000.0</v>
      </c>
      <c r="H10" s="85">
        <v>0.05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9" t="s">
        <v>1199</v>
      </c>
      <c r="B11" s="28">
        <v>7.1100601E8</v>
      </c>
      <c r="C11" s="79">
        <v>82341.0</v>
      </c>
      <c r="D11" s="98">
        <f t="shared" si="1"/>
        <v>0.04</v>
      </c>
      <c r="E11" s="9"/>
      <c r="F11" s="9"/>
      <c r="G11" s="99">
        <v>105000.0</v>
      </c>
      <c r="H11" s="85">
        <v>0.055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9" t="s">
        <v>1599</v>
      </c>
      <c r="B12" s="28">
        <v>2.50005128E8</v>
      </c>
      <c r="C12" s="79">
        <v>98598.0</v>
      </c>
      <c r="D12" s="98">
        <f t="shared" si="1"/>
        <v>0.05</v>
      </c>
      <c r="E12" s="9"/>
      <c r="F12" s="9"/>
      <c r="G12" s="99">
        <v>115000.0</v>
      </c>
      <c r="H12" s="85">
        <v>0.06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9" t="s">
        <v>218</v>
      </c>
      <c r="B13" s="28">
        <v>9.8635E8</v>
      </c>
      <c r="C13" s="79">
        <v>46350.0</v>
      </c>
      <c r="D13" s="98">
        <f t="shared" si="1"/>
        <v>0.025</v>
      </c>
      <c r="E13" s="9"/>
      <c r="F13" s="9"/>
      <c r="G13" s="99">
        <v>125000.0</v>
      </c>
      <c r="H13" s="85">
        <v>0.065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9" t="s">
        <v>202</v>
      </c>
      <c r="B14" s="28">
        <v>6.66667301E8</v>
      </c>
      <c r="C14" s="79">
        <v>61076.0</v>
      </c>
      <c r="D14" s="98">
        <f t="shared" si="1"/>
        <v>0.03</v>
      </c>
      <c r="E14" s="9"/>
      <c r="F14" s="9"/>
      <c r="G14" s="99">
        <v>135000.0</v>
      </c>
      <c r="H14" s="85">
        <v>0.07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9" t="s">
        <v>1363</v>
      </c>
      <c r="B15" s="28">
        <v>3.82009483E8</v>
      </c>
      <c r="C15" s="79">
        <v>107968.0</v>
      </c>
      <c r="D15" s="98">
        <f t="shared" si="1"/>
        <v>0.055</v>
      </c>
      <c r="E15" s="9"/>
      <c r="F15" s="9"/>
      <c r="G15" s="99">
        <v>145000.0</v>
      </c>
      <c r="H15" s="85">
        <v>0.075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9" t="s">
        <v>1215</v>
      </c>
      <c r="B16" s="28">
        <v>1.6026E8</v>
      </c>
      <c r="C16" s="79">
        <v>102146.0</v>
      </c>
      <c r="D16" s="98">
        <f t="shared" si="1"/>
        <v>0.05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9" t="s">
        <v>1361</v>
      </c>
      <c r="B17" s="28">
        <v>6.66879764E8</v>
      </c>
      <c r="C17" s="79">
        <v>46009.0</v>
      </c>
      <c r="D17" s="98">
        <f t="shared" si="1"/>
        <v>0.025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9" t="s">
        <v>1142</v>
      </c>
      <c r="B18" s="28">
        <v>6.31002847E8</v>
      </c>
      <c r="C18" s="79">
        <v>53399.0</v>
      </c>
      <c r="D18" s="98">
        <f t="shared" si="1"/>
        <v>0.025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9" t="s">
        <v>208</v>
      </c>
      <c r="B19" s="28">
        <v>4.3600924E8</v>
      </c>
      <c r="C19" s="79">
        <v>45419.0</v>
      </c>
      <c r="D19" s="98">
        <f t="shared" si="1"/>
        <v>0.025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9" t="s">
        <v>1257</v>
      </c>
      <c r="B20" s="28">
        <v>9.4973E8</v>
      </c>
      <c r="C20" s="79">
        <v>69038.0</v>
      </c>
      <c r="D20" s="98">
        <f t="shared" si="1"/>
        <v>0.035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9" t="s">
        <v>1606</v>
      </c>
      <c r="B21" s="28">
        <v>9.9282E8</v>
      </c>
      <c r="C21" s="79">
        <v>46163.0</v>
      </c>
      <c r="D21" s="98">
        <f t="shared" si="1"/>
        <v>0.025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9" t="s">
        <v>1269</v>
      </c>
      <c r="B22" s="28">
        <v>2.8500208E8</v>
      </c>
      <c r="C22" s="79">
        <v>70990.0</v>
      </c>
      <c r="D22" s="98">
        <f t="shared" si="1"/>
        <v>0.035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9" t="s">
        <v>1091</v>
      </c>
      <c r="B23" s="28">
        <v>6.66544197E8</v>
      </c>
      <c r="C23" s="79">
        <v>45315.0</v>
      </c>
      <c r="D23" s="98">
        <f t="shared" si="1"/>
        <v>0.025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9" t="s">
        <v>1609</v>
      </c>
      <c r="B24" s="28">
        <v>4.58009624E8</v>
      </c>
      <c r="C24" s="79">
        <v>102687.0</v>
      </c>
      <c r="D24" s="98">
        <f t="shared" si="1"/>
        <v>0.05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9" t="s">
        <v>1610</v>
      </c>
      <c r="B25" s="28">
        <v>3.72002188E8</v>
      </c>
      <c r="C25" s="79">
        <v>121213.0</v>
      </c>
      <c r="D25" s="98">
        <f t="shared" si="1"/>
        <v>0.06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9" t="s">
        <v>1175</v>
      </c>
      <c r="B26" s="28">
        <v>2.60005521E8</v>
      </c>
      <c r="C26" s="79">
        <v>74666.0</v>
      </c>
      <c r="D26" s="98">
        <f t="shared" si="1"/>
        <v>0.035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9" t="s">
        <v>341</v>
      </c>
      <c r="B27" s="28">
        <v>4.10005983E8</v>
      </c>
      <c r="C27" s="79">
        <v>90032.0</v>
      </c>
      <c r="D27" s="98">
        <f t="shared" si="1"/>
        <v>0.045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 t="s">
        <v>1224</v>
      </c>
      <c r="B28" s="28">
        <v>4.3023E8</v>
      </c>
      <c r="C28" s="79">
        <v>43469.0</v>
      </c>
      <c r="D28" s="98">
        <f t="shared" si="1"/>
        <v>0.02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 t="s">
        <v>998</v>
      </c>
      <c r="B29" s="28">
        <v>1.24001985E8</v>
      </c>
      <c r="C29" s="79">
        <v>68870.0</v>
      </c>
      <c r="D29" s="98">
        <f t="shared" si="1"/>
        <v>0.035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 t="s">
        <v>1193</v>
      </c>
      <c r="B30" s="28">
        <v>7.520078E8</v>
      </c>
      <c r="C30" s="79">
        <v>113141.0</v>
      </c>
      <c r="D30" s="98">
        <f t="shared" si="1"/>
        <v>0.055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 t="s">
        <v>1197</v>
      </c>
      <c r="B31" s="28">
        <v>8.8988E8</v>
      </c>
      <c r="C31" s="79">
        <v>104719.0</v>
      </c>
      <c r="D31" s="98">
        <f t="shared" si="1"/>
        <v>0.05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 t="s">
        <v>1317</v>
      </c>
      <c r="B32" s="28">
        <v>4.42009272E8</v>
      </c>
      <c r="C32" s="79">
        <v>61443.0</v>
      </c>
      <c r="D32" s="98">
        <f t="shared" si="1"/>
        <v>0.03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 t="s">
        <v>1097</v>
      </c>
      <c r="B33" s="28">
        <v>6.66434384E8</v>
      </c>
      <c r="C33" s="79">
        <v>115351.0</v>
      </c>
      <c r="D33" s="98">
        <f t="shared" si="1"/>
        <v>0.06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 t="s">
        <v>1204</v>
      </c>
      <c r="B34" s="28">
        <v>6.66802866E8</v>
      </c>
      <c r="C34" s="79">
        <v>71321.0</v>
      </c>
      <c r="D34" s="98">
        <f t="shared" si="1"/>
        <v>0.035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 t="s">
        <v>951</v>
      </c>
      <c r="B35" s="28">
        <v>9.34003805E8</v>
      </c>
      <c r="C35" s="79">
        <v>124798.0</v>
      </c>
      <c r="D35" s="98">
        <f t="shared" si="1"/>
        <v>0.06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 t="s">
        <v>1289</v>
      </c>
      <c r="B36" s="28">
        <v>9.1714E8</v>
      </c>
      <c r="C36" s="79">
        <v>96545.0</v>
      </c>
      <c r="D36" s="98">
        <f t="shared" si="1"/>
        <v>0.05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 t="s">
        <v>963</v>
      </c>
      <c r="B37" s="28">
        <v>7.15007454E8</v>
      </c>
      <c r="C37" s="79">
        <v>98833.0</v>
      </c>
      <c r="D37" s="98">
        <f t="shared" si="1"/>
        <v>0.05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 t="s">
        <v>1299</v>
      </c>
      <c r="B38" s="28">
        <v>6.81002081E8</v>
      </c>
      <c r="C38" s="79">
        <v>124698.0</v>
      </c>
      <c r="D38" s="98">
        <f t="shared" si="1"/>
        <v>0.06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 t="s">
        <v>937</v>
      </c>
      <c r="B39" s="28">
        <v>3.77005117E8</v>
      </c>
      <c r="C39" s="79">
        <v>106453.0</v>
      </c>
      <c r="D39" s="98">
        <f t="shared" si="1"/>
        <v>0.055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 t="s">
        <v>1275</v>
      </c>
      <c r="B40" s="28">
        <v>7.93003084E8</v>
      </c>
      <c r="C40" s="79">
        <v>88169.0</v>
      </c>
      <c r="D40" s="98">
        <f t="shared" si="1"/>
        <v>0.045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 t="s">
        <v>1076</v>
      </c>
      <c r="B41" s="28">
        <v>6.80004232E8</v>
      </c>
      <c r="C41" s="79">
        <v>83157.0</v>
      </c>
      <c r="D41" s="98">
        <f t="shared" si="1"/>
        <v>0.04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 t="s">
        <v>1256</v>
      </c>
      <c r="B42" s="28">
        <v>2.94004018E8</v>
      </c>
      <c r="C42" s="79">
        <v>71963.0</v>
      </c>
      <c r="D42" s="98">
        <f t="shared" si="1"/>
        <v>0.035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 t="s">
        <v>1288</v>
      </c>
      <c r="B43" s="28">
        <v>3.6697E8</v>
      </c>
      <c r="C43" s="79">
        <v>84121.0</v>
      </c>
      <c r="D43" s="98">
        <f t="shared" si="1"/>
        <v>0.04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 t="s">
        <v>953</v>
      </c>
      <c r="B44" s="28">
        <v>2.2200774E8</v>
      </c>
      <c r="C44" s="79">
        <v>73059.0</v>
      </c>
      <c r="D44" s="98">
        <f t="shared" si="1"/>
        <v>0.035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 t="s">
        <v>1375</v>
      </c>
      <c r="B45" s="28">
        <v>5.76005776E8</v>
      </c>
      <c r="C45" s="79">
        <v>115255.0</v>
      </c>
      <c r="D45" s="98">
        <f t="shared" si="1"/>
        <v>0.06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 t="s">
        <v>1176</v>
      </c>
      <c r="B46" s="28">
        <v>1.7636E8</v>
      </c>
      <c r="C46" s="79">
        <v>75259.0</v>
      </c>
      <c r="D46" s="98">
        <f t="shared" si="1"/>
        <v>0.04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 t="s">
        <v>1378</v>
      </c>
      <c r="B47" s="28">
        <v>2.3300901E8</v>
      </c>
      <c r="C47" s="79">
        <v>104597.0</v>
      </c>
      <c r="D47" s="98">
        <f t="shared" si="1"/>
        <v>0.05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 t="s">
        <v>1268</v>
      </c>
      <c r="B48" s="28">
        <v>5.05001918E8</v>
      </c>
      <c r="C48" s="79">
        <v>124141.0</v>
      </c>
      <c r="D48" s="98">
        <f t="shared" si="1"/>
        <v>0.06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 t="s">
        <v>1132</v>
      </c>
      <c r="B49" s="28">
        <v>1.23007131E8</v>
      </c>
      <c r="C49" s="79">
        <v>119465.0</v>
      </c>
      <c r="D49" s="98">
        <f t="shared" si="1"/>
        <v>0.06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 t="s">
        <v>326</v>
      </c>
      <c r="B50" s="28">
        <v>5.8895E8</v>
      </c>
      <c r="C50" s="79">
        <v>51489.0</v>
      </c>
      <c r="D50" s="98">
        <f t="shared" si="1"/>
        <v>0.025</v>
      </c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 t="s">
        <v>943</v>
      </c>
      <c r="B51" s="28">
        <v>2.1814E8</v>
      </c>
      <c r="C51" s="79">
        <v>46075.0</v>
      </c>
      <c r="D51" s="98">
        <f t="shared" si="1"/>
        <v>0.025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 t="s">
        <v>1073</v>
      </c>
      <c r="B52" s="28">
        <v>4.1835E8</v>
      </c>
      <c r="C52" s="79">
        <v>102833.0</v>
      </c>
      <c r="D52" s="98">
        <f t="shared" si="1"/>
        <v>0.05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 t="s">
        <v>1108</v>
      </c>
      <c r="B53" s="28">
        <v>5.97009853E8</v>
      </c>
      <c r="C53" s="79">
        <v>65490.0</v>
      </c>
      <c r="D53" s="98">
        <f t="shared" si="1"/>
        <v>0.035</v>
      </c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 t="s">
        <v>1139</v>
      </c>
      <c r="B54" s="28">
        <v>4.4396E8</v>
      </c>
      <c r="C54" s="79">
        <v>109822.0</v>
      </c>
      <c r="D54" s="98">
        <f t="shared" si="1"/>
        <v>0.055</v>
      </c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 t="s">
        <v>1367</v>
      </c>
      <c r="B55" s="28">
        <v>3.5067E8</v>
      </c>
      <c r="C55" s="79">
        <v>93149.0</v>
      </c>
      <c r="D55" s="98">
        <f t="shared" si="1"/>
        <v>0.045</v>
      </c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 t="s">
        <v>1355</v>
      </c>
      <c r="B56" s="28">
        <v>5.3483E8</v>
      </c>
      <c r="C56" s="79">
        <v>79729.0</v>
      </c>
      <c r="D56" s="98">
        <f t="shared" si="1"/>
        <v>0.04</v>
      </c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 t="s">
        <v>1121</v>
      </c>
      <c r="B57" s="28">
        <v>6.26007398E8</v>
      </c>
      <c r="C57" s="79">
        <v>54814.0</v>
      </c>
      <c r="D57" s="98">
        <f t="shared" si="1"/>
        <v>0.025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 t="s">
        <v>369</v>
      </c>
      <c r="B58" s="28">
        <v>1.8035E8</v>
      </c>
      <c r="C58" s="79">
        <v>96191.0</v>
      </c>
      <c r="D58" s="98">
        <f t="shared" si="1"/>
        <v>0.05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 t="s">
        <v>1252</v>
      </c>
      <c r="B59" s="28">
        <v>2.64001942E8</v>
      </c>
      <c r="C59" s="79">
        <v>112396.0</v>
      </c>
      <c r="D59" s="98">
        <f t="shared" si="1"/>
        <v>0.055</v>
      </c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 t="s">
        <v>1102</v>
      </c>
      <c r="B60" s="28">
        <v>2.06005353E8</v>
      </c>
      <c r="C60" s="79">
        <v>118240.0</v>
      </c>
      <c r="D60" s="98">
        <f t="shared" si="1"/>
        <v>0.06</v>
      </c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 t="s">
        <v>380</v>
      </c>
      <c r="B61" s="28">
        <v>6.12004095E8</v>
      </c>
      <c r="C61" s="79">
        <v>114408.0</v>
      </c>
      <c r="D61" s="98">
        <f t="shared" si="1"/>
        <v>0.055</v>
      </c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 t="s">
        <v>240</v>
      </c>
      <c r="B62" s="28">
        <v>4.3466E8</v>
      </c>
      <c r="C62" s="79">
        <v>104133.0</v>
      </c>
      <c r="D62" s="98">
        <f t="shared" si="1"/>
        <v>0.05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 t="s">
        <v>1016</v>
      </c>
      <c r="B63" s="28">
        <v>7.95001498E8</v>
      </c>
      <c r="C63" s="79">
        <v>99457.0</v>
      </c>
      <c r="D63" s="98">
        <f t="shared" si="1"/>
        <v>0.05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 t="s">
        <v>1233</v>
      </c>
      <c r="B64" s="28">
        <v>3.177E8</v>
      </c>
      <c r="C64" s="79">
        <v>49254.0</v>
      </c>
      <c r="D64" s="98">
        <f t="shared" si="1"/>
        <v>0.025</v>
      </c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 t="s">
        <v>1301</v>
      </c>
      <c r="B65" s="28">
        <v>5.76003778E8</v>
      </c>
      <c r="C65" s="79">
        <v>126756.0</v>
      </c>
      <c r="D65" s="98">
        <f t="shared" si="1"/>
        <v>0.065</v>
      </c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 t="s">
        <v>1081</v>
      </c>
      <c r="B66" s="28">
        <v>6.66802299E8</v>
      </c>
      <c r="C66" s="79">
        <v>115133.0</v>
      </c>
      <c r="D66" s="98">
        <f t="shared" si="1"/>
        <v>0.06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 t="s">
        <v>1198</v>
      </c>
      <c r="B67" s="28">
        <v>7.07001618E8</v>
      </c>
      <c r="C67" s="79">
        <v>101108.0</v>
      </c>
      <c r="D67" s="98">
        <f t="shared" si="1"/>
        <v>0.05</v>
      </c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 t="s">
        <v>321</v>
      </c>
      <c r="B68" s="28">
        <v>9.42002181E8</v>
      </c>
      <c r="C68" s="79">
        <v>62211.0</v>
      </c>
      <c r="D68" s="98">
        <f t="shared" si="1"/>
        <v>0.03</v>
      </c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 t="s">
        <v>1087</v>
      </c>
      <c r="B69" s="28">
        <v>4.75006839E8</v>
      </c>
      <c r="C69" s="79">
        <v>70796.0</v>
      </c>
      <c r="D69" s="98">
        <f t="shared" si="1"/>
        <v>0.035</v>
      </c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 t="s">
        <v>271</v>
      </c>
      <c r="B70" s="28">
        <v>4.564E8</v>
      </c>
      <c r="C70" s="79">
        <v>67727.0</v>
      </c>
      <c r="D70" s="98">
        <f t="shared" si="1"/>
        <v>0.035</v>
      </c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 t="s">
        <v>1211</v>
      </c>
      <c r="B71" s="28">
        <v>6.69003183E8</v>
      </c>
      <c r="C71" s="79">
        <v>109199.0</v>
      </c>
      <c r="D71" s="98">
        <f t="shared" si="1"/>
        <v>0.055</v>
      </c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 t="s">
        <v>352</v>
      </c>
      <c r="B72" s="28">
        <v>6.66188336E8</v>
      </c>
      <c r="C72" s="79">
        <v>119300.0</v>
      </c>
      <c r="D72" s="98">
        <f t="shared" si="1"/>
        <v>0.06</v>
      </c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 t="s">
        <v>365</v>
      </c>
      <c r="B73" s="28">
        <v>4.24006871E8</v>
      </c>
      <c r="C73" s="79">
        <v>124619.0</v>
      </c>
      <c r="D73" s="98">
        <f t="shared" si="1"/>
        <v>0.06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 t="s">
        <v>253</v>
      </c>
      <c r="B74" s="28">
        <v>1.1677E8</v>
      </c>
      <c r="C74" s="79">
        <v>62470.0</v>
      </c>
      <c r="D74" s="98">
        <f t="shared" si="1"/>
        <v>0.03</v>
      </c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 t="s">
        <v>358</v>
      </c>
      <c r="B75" s="28">
        <v>1.4489E8</v>
      </c>
      <c r="C75" s="79">
        <v>53191.0</v>
      </c>
      <c r="D75" s="98">
        <f t="shared" si="1"/>
        <v>0.025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 t="s">
        <v>381</v>
      </c>
      <c r="B76" s="28">
        <v>3.68001384E8</v>
      </c>
      <c r="C76" s="79">
        <v>45299.0</v>
      </c>
      <c r="D76" s="98">
        <f t="shared" si="1"/>
        <v>0.025</v>
      </c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 t="s">
        <v>226</v>
      </c>
      <c r="B77" s="28">
        <v>6.66375527E8</v>
      </c>
      <c r="C77" s="79">
        <v>118113.0</v>
      </c>
      <c r="D77" s="98">
        <f t="shared" si="1"/>
        <v>0.06</v>
      </c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 t="s">
        <v>315</v>
      </c>
      <c r="B78" s="28">
        <v>7.7293E8</v>
      </c>
      <c r="C78" s="79">
        <v>112624.0</v>
      </c>
      <c r="D78" s="98">
        <f t="shared" si="1"/>
        <v>0.055</v>
      </c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 t="s">
        <v>1164</v>
      </c>
      <c r="B79" s="28">
        <v>3.4065E8</v>
      </c>
      <c r="C79" s="79">
        <v>105125.0</v>
      </c>
      <c r="D79" s="98">
        <f t="shared" si="1"/>
        <v>0.055</v>
      </c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 t="s">
        <v>1247</v>
      </c>
      <c r="B80" s="28">
        <v>6.1126E8</v>
      </c>
      <c r="C80" s="79">
        <v>51385.0</v>
      </c>
      <c r="D80" s="98">
        <f t="shared" si="1"/>
        <v>0.025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 t="s">
        <v>1276</v>
      </c>
      <c r="B81" s="28">
        <v>7.489E8</v>
      </c>
      <c r="C81" s="79">
        <v>82217.0</v>
      </c>
      <c r="D81" s="98">
        <f t="shared" si="1"/>
        <v>0.04</v>
      </c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 t="s">
        <v>1080</v>
      </c>
      <c r="B82" s="28">
        <v>7.2567E8</v>
      </c>
      <c r="C82" s="79">
        <v>95620.0</v>
      </c>
      <c r="D82" s="98">
        <f t="shared" si="1"/>
        <v>0.05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 t="s">
        <v>1377</v>
      </c>
      <c r="B83" s="28">
        <v>6.5900697E8</v>
      </c>
      <c r="C83" s="79">
        <v>47514.0</v>
      </c>
      <c r="D83" s="98">
        <f t="shared" si="1"/>
        <v>0.025</v>
      </c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 t="s">
        <v>1069</v>
      </c>
      <c r="B84" s="28">
        <v>7.446E8</v>
      </c>
      <c r="C84" s="79">
        <v>105647.0</v>
      </c>
      <c r="D84" s="98">
        <f t="shared" si="1"/>
        <v>0.055</v>
      </c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 t="s">
        <v>1305</v>
      </c>
      <c r="B85" s="28">
        <v>1.86006045E8</v>
      </c>
      <c r="C85" s="79">
        <v>125512.0</v>
      </c>
      <c r="D85" s="98">
        <f t="shared" si="1"/>
        <v>0.065</v>
      </c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 t="s">
        <v>980</v>
      </c>
      <c r="B86" s="28">
        <v>6.66825186E8</v>
      </c>
      <c r="C86" s="79">
        <v>45315.0</v>
      </c>
      <c r="D86" s="98">
        <f t="shared" si="1"/>
        <v>0.025</v>
      </c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 t="s">
        <v>274</v>
      </c>
      <c r="B87" s="28">
        <v>2.90003009E8</v>
      </c>
      <c r="C87" s="79">
        <v>52224.0</v>
      </c>
      <c r="D87" s="98">
        <f t="shared" si="1"/>
        <v>0.025</v>
      </c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 t="s">
        <v>955</v>
      </c>
      <c r="B88" s="28">
        <v>6.66704033E8</v>
      </c>
      <c r="C88" s="79">
        <v>110399.0</v>
      </c>
      <c r="D88" s="98">
        <f t="shared" si="1"/>
        <v>0.055</v>
      </c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 t="s">
        <v>1429</v>
      </c>
      <c r="B89" s="28">
        <v>8.24001427E8</v>
      </c>
      <c r="C89" s="79">
        <v>88499.0</v>
      </c>
      <c r="D89" s="98">
        <f t="shared" si="1"/>
        <v>0.045</v>
      </c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 t="s">
        <v>996</v>
      </c>
      <c r="B90" s="28">
        <v>6.66357118E8</v>
      </c>
      <c r="C90" s="79">
        <v>104499.0</v>
      </c>
      <c r="D90" s="98">
        <f t="shared" si="1"/>
        <v>0.05</v>
      </c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 t="s">
        <v>987</v>
      </c>
      <c r="B91" s="28">
        <v>6.66344566E8</v>
      </c>
      <c r="C91" s="79">
        <v>108152.0</v>
      </c>
      <c r="D91" s="98">
        <f t="shared" si="1"/>
        <v>0.055</v>
      </c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 t="s">
        <v>259</v>
      </c>
      <c r="B92" s="28">
        <v>9.8039E8</v>
      </c>
      <c r="C92" s="79">
        <v>126555.0</v>
      </c>
      <c r="D92" s="98">
        <f t="shared" si="1"/>
        <v>0.065</v>
      </c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 t="s">
        <v>1149</v>
      </c>
      <c r="B93" s="28">
        <v>6.68007415E8</v>
      </c>
      <c r="C93" s="79">
        <v>57059.0</v>
      </c>
      <c r="D93" s="98">
        <f t="shared" si="1"/>
        <v>0.03</v>
      </c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 t="s">
        <v>1210</v>
      </c>
      <c r="B94" s="28">
        <v>7.61009379E8</v>
      </c>
      <c r="C94" s="79">
        <v>123803.0</v>
      </c>
      <c r="D94" s="98">
        <f t="shared" si="1"/>
        <v>0.06</v>
      </c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 t="s">
        <v>1034</v>
      </c>
      <c r="B95" s="28">
        <v>4.06003143E8</v>
      </c>
      <c r="C95" s="79">
        <v>85917.0</v>
      </c>
      <c r="D95" s="98">
        <f t="shared" si="1"/>
        <v>0.045</v>
      </c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 t="s">
        <v>1017</v>
      </c>
      <c r="B96" s="28">
        <v>7.822E8</v>
      </c>
      <c r="C96" s="79">
        <v>53330.0</v>
      </c>
      <c r="D96" s="98">
        <f t="shared" si="1"/>
        <v>0.025</v>
      </c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 t="s">
        <v>1009</v>
      </c>
      <c r="B97" s="28">
        <v>8.91006507E8</v>
      </c>
      <c r="C97" s="79">
        <v>73102.0</v>
      </c>
      <c r="D97" s="98">
        <f t="shared" si="1"/>
        <v>0.035</v>
      </c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 t="s">
        <v>260</v>
      </c>
      <c r="B98" s="28">
        <v>7.24008056E8</v>
      </c>
      <c r="C98" s="79">
        <v>112538.0</v>
      </c>
      <c r="D98" s="98">
        <f t="shared" si="1"/>
        <v>0.055</v>
      </c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 t="s">
        <v>983</v>
      </c>
      <c r="B99" s="28">
        <v>3.1197E8</v>
      </c>
      <c r="C99" s="79">
        <v>43819.0</v>
      </c>
      <c r="D99" s="98">
        <f t="shared" si="1"/>
        <v>0.02</v>
      </c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 t="s">
        <v>1039</v>
      </c>
      <c r="B100" s="28">
        <v>9.96003945E8</v>
      </c>
      <c r="C100" s="79">
        <v>85139.0</v>
      </c>
      <c r="D100" s="98">
        <f t="shared" si="1"/>
        <v>0.045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 t="s">
        <v>286</v>
      </c>
      <c r="B101" s="28">
        <v>5.33006846E8</v>
      </c>
      <c r="C101" s="79">
        <v>82680.0</v>
      </c>
      <c r="D101" s="98">
        <f t="shared" si="1"/>
        <v>0.04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 t="s">
        <v>1292</v>
      </c>
      <c r="B102" s="28">
        <v>4.5134E8</v>
      </c>
      <c r="C102" s="79">
        <v>103259.0</v>
      </c>
      <c r="D102" s="98">
        <f t="shared" si="1"/>
        <v>0.05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 t="s">
        <v>997</v>
      </c>
      <c r="B103" s="28">
        <v>3.35009361E8</v>
      </c>
      <c r="C103" s="79">
        <v>71073.0</v>
      </c>
      <c r="D103" s="98">
        <f t="shared" si="1"/>
        <v>0.035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 t="s">
        <v>1321</v>
      </c>
      <c r="B104" s="28">
        <v>4.2463E8</v>
      </c>
      <c r="C104" s="79">
        <v>70153.0</v>
      </c>
      <c r="D104" s="98">
        <f t="shared" si="1"/>
        <v>0.035</v>
      </c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 t="s">
        <v>1124</v>
      </c>
      <c r="B105" s="28">
        <v>9.49001639E8</v>
      </c>
      <c r="C105" s="79">
        <v>53099.0</v>
      </c>
      <c r="D105" s="98">
        <f t="shared" si="1"/>
        <v>0.025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 t="s">
        <v>1310</v>
      </c>
      <c r="B106" s="28">
        <v>6.66163077E8</v>
      </c>
      <c r="C106" s="79">
        <v>52560.0</v>
      </c>
      <c r="D106" s="98">
        <f t="shared" si="1"/>
        <v>0.025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 t="s">
        <v>213</v>
      </c>
      <c r="B107" s="28">
        <v>1.43009631E8</v>
      </c>
      <c r="C107" s="79">
        <v>46834.0</v>
      </c>
      <c r="D107" s="98">
        <f t="shared" si="1"/>
        <v>0.025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 t="s">
        <v>287</v>
      </c>
      <c r="B108" s="28">
        <v>5.1800406E8</v>
      </c>
      <c r="C108" s="79">
        <v>97652.0</v>
      </c>
      <c r="D108" s="98">
        <f t="shared" si="1"/>
        <v>0.05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 t="s">
        <v>241</v>
      </c>
      <c r="B109" s="28">
        <v>1.2285E8</v>
      </c>
      <c r="C109" s="79">
        <v>44377.0</v>
      </c>
      <c r="D109" s="98">
        <f t="shared" si="1"/>
        <v>0.02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 t="s">
        <v>1332</v>
      </c>
      <c r="B110" s="28">
        <v>6.8642E8</v>
      </c>
      <c r="C110" s="79">
        <v>84107.0</v>
      </c>
      <c r="D110" s="98">
        <f t="shared" si="1"/>
        <v>0.04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 t="s">
        <v>978</v>
      </c>
      <c r="B111" s="28">
        <v>5.40005208E8</v>
      </c>
      <c r="C111" s="79">
        <v>64749.0</v>
      </c>
      <c r="D111" s="98">
        <f t="shared" si="1"/>
        <v>0.03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 t="s">
        <v>300</v>
      </c>
      <c r="B112" s="28">
        <v>1.40006784E8</v>
      </c>
      <c r="C112" s="79">
        <v>96101.0</v>
      </c>
      <c r="D112" s="98">
        <f t="shared" si="1"/>
        <v>0.05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 t="s">
        <v>1075</v>
      </c>
      <c r="B113" s="28">
        <v>6.66646232E8</v>
      </c>
      <c r="C113" s="79">
        <v>60275.0</v>
      </c>
      <c r="D113" s="98">
        <f t="shared" si="1"/>
        <v>0.03</v>
      </c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 t="s">
        <v>1131</v>
      </c>
      <c r="B114" s="28">
        <v>2.43001902E8</v>
      </c>
      <c r="C114" s="79">
        <v>65190.0</v>
      </c>
      <c r="D114" s="98">
        <f t="shared" si="1"/>
        <v>0.035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 t="s">
        <v>1279</v>
      </c>
      <c r="B115" s="28">
        <v>8.66007568E8</v>
      </c>
      <c r="C115" s="79">
        <v>121677.0</v>
      </c>
      <c r="D115" s="98">
        <f t="shared" si="1"/>
        <v>0.06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 t="s">
        <v>1258</v>
      </c>
      <c r="B116" s="28">
        <v>6.08006244E8</v>
      </c>
      <c r="C116" s="79">
        <v>54749.0</v>
      </c>
      <c r="D116" s="98">
        <f t="shared" si="1"/>
        <v>0.025</v>
      </c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 t="s">
        <v>1246</v>
      </c>
      <c r="B117" s="28">
        <v>4.908E8</v>
      </c>
      <c r="C117" s="79">
        <v>74258.0</v>
      </c>
      <c r="D117" s="98">
        <f t="shared" si="1"/>
        <v>0.035</v>
      </c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 t="s">
        <v>1033</v>
      </c>
      <c r="B118" s="28">
        <v>7.9661E8</v>
      </c>
      <c r="C118" s="79">
        <v>108255.0</v>
      </c>
      <c r="D118" s="98">
        <f t="shared" si="1"/>
        <v>0.055</v>
      </c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 t="s">
        <v>985</v>
      </c>
      <c r="B119" s="28">
        <v>4.7265E8</v>
      </c>
      <c r="C119" s="79">
        <v>121550.0</v>
      </c>
      <c r="D119" s="98">
        <f t="shared" si="1"/>
        <v>0.06</v>
      </c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 t="s">
        <v>1337</v>
      </c>
      <c r="B120" s="28">
        <v>5.62005747E8</v>
      </c>
      <c r="C120" s="79">
        <v>105911.0</v>
      </c>
      <c r="D120" s="98">
        <f t="shared" si="1"/>
        <v>0.055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 t="s">
        <v>1181</v>
      </c>
      <c r="B121" s="28">
        <v>6.66909451E8</v>
      </c>
      <c r="C121" s="79">
        <v>42552.0</v>
      </c>
      <c r="D121" s="98">
        <f t="shared" si="1"/>
        <v>0.02</v>
      </c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 t="s">
        <v>1298</v>
      </c>
      <c r="B122" s="28">
        <v>6.66879481E8</v>
      </c>
      <c r="C122" s="79">
        <v>103026.0</v>
      </c>
      <c r="D122" s="98">
        <f t="shared" si="1"/>
        <v>0.05</v>
      </c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 t="s">
        <v>1136</v>
      </c>
      <c r="B123" s="28">
        <v>2.0949E8</v>
      </c>
      <c r="C123" s="79">
        <v>57534.0</v>
      </c>
      <c r="D123" s="98">
        <f t="shared" si="1"/>
        <v>0.03</v>
      </c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 t="s">
        <v>1113</v>
      </c>
      <c r="B124" s="28">
        <v>7.88001506E8</v>
      </c>
      <c r="C124" s="79">
        <v>72104.0</v>
      </c>
      <c r="D124" s="98">
        <f t="shared" si="1"/>
        <v>0.035</v>
      </c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 t="s">
        <v>1159</v>
      </c>
      <c r="B125" s="28">
        <v>9.88007403E8</v>
      </c>
      <c r="C125" s="79">
        <v>64206.0</v>
      </c>
      <c r="D125" s="98">
        <f t="shared" si="1"/>
        <v>0.03</v>
      </c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 t="s">
        <v>1022</v>
      </c>
      <c r="B126" s="28">
        <v>7.0343E8</v>
      </c>
      <c r="C126" s="79">
        <v>73650.0</v>
      </c>
      <c r="D126" s="98">
        <f t="shared" si="1"/>
        <v>0.035</v>
      </c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 t="s">
        <v>334</v>
      </c>
      <c r="B127" s="28">
        <v>7.7257E8</v>
      </c>
      <c r="C127" s="79">
        <v>67318.0</v>
      </c>
      <c r="D127" s="98">
        <f t="shared" si="1"/>
        <v>0.035</v>
      </c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 t="s">
        <v>989</v>
      </c>
      <c r="B128" s="28">
        <v>9.1764E8</v>
      </c>
      <c r="C128" s="79">
        <v>76680.0</v>
      </c>
      <c r="D128" s="98">
        <f t="shared" si="1"/>
        <v>0.04</v>
      </c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 t="s">
        <v>311</v>
      </c>
      <c r="B129" s="28">
        <v>8.7159E8</v>
      </c>
      <c r="C129" s="79">
        <v>120696.0</v>
      </c>
      <c r="D129" s="98">
        <f t="shared" si="1"/>
        <v>0.06</v>
      </c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 t="s">
        <v>1231</v>
      </c>
      <c r="B130" s="28">
        <v>9.68003341E8</v>
      </c>
      <c r="C130" s="79">
        <v>114645.0</v>
      </c>
      <c r="D130" s="98">
        <f t="shared" si="1"/>
        <v>0.055</v>
      </c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 t="s">
        <v>1116</v>
      </c>
      <c r="B131" s="28">
        <v>3.75003523E8</v>
      </c>
      <c r="C131" s="79">
        <v>50730.0</v>
      </c>
      <c r="D131" s="98">
        <f t="shared" si="1"/>
        <v>0.025</v>
      </c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 t="s">
        <v>1065</v>
      </c>
      <c r="B132" s="28">
        <v>5.73006266E8</v>
      </c>
      <c r="C132" s="79">
        <v>99842.0</v>
      </c>
      <c r="D132" s="98">
        <f t="shared" si="1"/>
        <v>0.05</v>
      </c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 t="s">
        <v>1217</v>
      </c>
      <c r="B133" s="28">
        <v>9.5496E8</v>
      </c>
      <c r="C133" s="79">
        <v>51343.0</v>
      </c>
      <c r="D133" s="98">
        <f t="shared" si="1"/>
        <v>0.025</v>
      </c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 t="s">
        <v>230</v>
      </c>
      <c r="B134" s="28">
        <v>6.66891799E8</v>
      </c>
      <c r="C134" s="79">
        <v>104771.0</v>
      </c>
      <c r="D134" s="98">
        <f t="shared" si="1"/>
        <v>0.05</v>
      </c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 t="s">
        <v>191</v>
      </c>
      <c r="B135" s="28">
        <v>5.143E8</v>
      </c>
      <c r="C135" s="79">
        <v>51746.0</v>
      </c>
      <c r="D135" s="98">
        <f t="shared" si="1"/>
        <v>0.025</v>
      </c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 t="s">
        <v>255</v>
      </c>
      <c r="B136" s="28">
        <v>6.7424E8</v>
      </c>
      <c r="C136" s="79">
        <v>46397.0</v>
      </c>
      <c r="D136" s="98">
        <f t="shared" si="1"/>
        <v>0.025</v>
      </c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 t="s">
        <v>1376</v>
      </c>
      <c r="B137" s="28">
        <v>8.45003086E8</v>
      </c>
      <c r="C137" s="79">
        <v>52674.0</v>
      </c>
      <c r="D137" s="98">
        <f t="shared" si="1"/>
        <v>0.025</v>
      </c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 t="s">
        <v>1294</v>
      </c>
      <c r="B138" s="28">
        <v>8.20002964E8</v>
      </c>
      <c r="C138" s="79">
        <v>117958.0</v>
      </c>
      <c r="D138" s="98">
        <f t="shared" si="1"/>
        <v>0.06</v>
      </c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 t="s">
        <v>181</v>
      </c>
      <c r="B139" s="28">
        <v>9.05006127E8</v>
      </c>
      <c r="C139" s="79">
        <v>55593.0</v>
      </c>
      <c r="D139" s="98">
        <f t="shared" si="1"/>
        <v>0.03</v>
      </c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 t="s">
        <v>194</v>
      </c>
      <c r="B140" s="28">
        <v>2.41003836E8</v>
      </c>
      <c r="C140" s="79">
        <v>46993.0</v>
      </c>
      <c r="D140" s="98">
        <f t="shared" si="1"/>
        <v>0.025</v>
      </c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 t="s">
        <v>346</v>
      </c>
      <c r="B141" s="28">
        <v>3.27006779E8</v>
      </c>
      <c r="C141" s="79">
        <v>91950.0</v>
      </c>
      <c r="D141" s="98">
        <f t="shared" si="1"/>
        <v>0.045</v>
      </c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 t="s">
        <v>1005</v>
      </c>
      <c r="B142" s="28">
        <v>2.47008883E8</v>
      </c>
      <c r="C142" s="79">
        <v>96410.0</v>
      </c>
      <c r="D142" s="98">
        <f t="shared" si="1"/>
        <v>0.05</v>
      </c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 t="s">
        <v>905</v>
      </c>
      <c r="B143" s="28">
        <v>9.10004723E8</v>
      </c>
      <c r="C143" s="79">
        <v>103347.0</v>
      </c>
      <c r="D143" s="98">
        <f t="shared" si="1"/>
        <v>0.05</v>
      </c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 t="s">
        <v>357</v>
      </c>
      <c r="B144" s="28">
        <v>1.36006681E8</v>
      </c>
      <c r="C144" s="79">
        <v>118046.0</v>
      </c>
      <c r="D144" s="98">
        <f t="shared" si="1"/>
        <v>0.06</v>
      </c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 t="s">
        <v>261</v>
      </c>
      <c r="B145" s="28">
        <v>2.88009449E8</v>
      </c>
      <c r="C145" s="79">
        <v>50029.0</v>
      </c>
      <c r="D145" s="98">
        <f t="shared" si="1"/>
        <v>0.025</v>
      </c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 t="s">
        <v>1227</v>
      </c>
      <c r="B146" s="28">
        <v>6.52001232E8</v>
      </c>
      <c r="C146" s="79">
        <v>63297.0</v>
      </c>
      <c r="D146" s="98">
        <f t="shared" si="1"/>
        <v>0.03</v>
      </c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 t="s">
        <v>1249</v>
      </c>
      <c r="B147" s="28">
        <v>5.93005646E8</v>
      </c>
      <c r="C147" s="79">
        <v>93380.0</v>
      </c>
      <c r="D147" s="98">
        <f t="shared" si="1"/>
        <v>0.045</v>
      </c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 t="s">
        <v>257</v>
      </c>
      <c r="B148" s="28">
        <v>8.9425E8</v>
      </c>
      <c r="C148" s="79">
        <v>100478.0</v>
      </c>
      <c r="D148" s="98">
        <f t="shared" si="1"/>
        <v>0.05</v>
      </c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 t="s">
        <v>930</v>
      </c>
      <c r="B149" s="28">
        <v>9.0300325E8</v>
      </c>
      <c r="C149" s="79">
        <v>96780.0</v>
      </c>
      <c r="D149" s="98">
        <f t="shared" si="1"/>
        <v>0.05</v>
      </c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 t="s">
        <v>1226</v>
      </c>
      <c r="B150" s="28">
        <v>3.78007904E8</v>
      </c>
      <c r="C150" s="79">
        <v>51487.0</v>
      </c>
      <c r="D150" s="98">
        <f t="shared" si="1"/>
        <v>0.025</v>
      </c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 t="s">
        <v>916</v>
      </c>
      <c r="B151" s="28">
        <v>8.0047E8</v>
      </c>
      <c r="C151" s="79">
        <v>44692.0</v>
      </c>
      <c r="D151" s="98">
        <f t="shared" si="1"/>
        <v>0.02</v>
      </c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 t="s">
        <v>1220</v>
      </c>
      <c r="B152" s="28">
        <v>2.8066E8</v>
      </c>
      <c r="C152" s="79">
        <v>114029.0</v>
      </c>
      <c r="D152" s="98">
        <f t="shared" si="1"/>
        <v>0.055</v>
      </c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 t="s">
        <v>958</v>
      </c>
      <c r="B153" s="28">
        <v>9.3900169E8</v>
      </c>
      <c r="C153" s="79">
        <v>101481.0</v>
      </c>
      <c r="D153" s="98">
        <f t="shared" si="1"/>
        <v>0.05</v>
      </c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 t="s">
        <v>1291</v>
      </c>
      <c r="B154" s="28">
        <v>4.6895E8</v>
      </c>
      <c r="C154" s="79">
        <v>113877.0</v>
      </c>
      <c r="D154" s="98">
        <f t="shared" si="1"/>
        <v>0.055</v>
      </c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 t="s">
        <v>247</v>
      </c>
      <c r="B155" s="28">
        <v>9.62007287E8</v>
      </c>
      <c r="C155" s="79">
        <v>75226.0</v>
      </c>
      <c r="D155" s="98">
        <f t="shared" si="1"/>
        <v>0.04</v>
      </c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 t="s">
        <v>1369</v>
      </c>
      <c r="B156" s="28">
        <v>6.33003115E8</v>
      </c>
      <c r="C156" s="79">
        <v>62791.0</v>
      </c>
      <c r="D156" s="98">
        <f t="shared" si="1"/>
        <v>0.03</v>
      </c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 t="s">
        <v>1265</v>
      </c>
      <c r="B157" s="28">
        <v>6.66869857E8</v>
      </c>
      <c r="C157" s="79">
        <v>86093.0</v>
      </c>
      <c r="D157" s="98">
        <f t="shared" si="1"/>
        <v>0.045</v>
      </c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 t="s">
        <v>1230</v>
      </c>
      <c r="B158" s="28">
        <v>3.21003418E8</v>
      </c>
      <c r="C158" s="79">
        <v>49871.0</v>
      </c>
      <c r="D158" s="98">
        <f t="shared" si="1"/>
        <v>0.025</v>
      </c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 t="s">
        <v>1309</v>
      </c>
      <c r="B159" s="28">
        <v>8.38003468E8</v>
      </c>
      <c r="C159" s="79">
        <v>80928.0</v>
      </c>
      <c r="D159" s="98">
        <f t="shared" si="1"/>
        <v>0.04</v>
      </c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 t="s">
        <v>1190</v>
      </c>
      <c r="B160" s="28">
        <v>7.39007533E8</v>
      </c>
      <c r="C160" s="79">
        <v>90371.0</v>
      </c>
      <c r="D160" s="98">
        <f t="shared" si="1"/>
        <v>0.045</v>
      </c>
      <c r="E160" s="9"/>
      <c r="F160" s="9"/>
      <c r="G160" s="84"/>
      <c r="H160" s="84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 t="s">
        <v>345</v>
      </c>
      <c r="B161" s="28">
        <v>6.6637837E8</v>
      </c>
      <c r="C161" s="79">
        <v>59013.0</v>
      </c>
      <c r="D161" s="98">
        <f t="shared" si="1"/>
        <v>0.03</v>
      </c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>
      <c r="A162" s="9" t="s">
        <v>238</v>
      </c>
      <c r="B162" s="28">
        <v>7.7963E8</v>
      </c>
      <c r="C162" s="79">
        <v>76509.0</v>
      </c>
      <c r="D162" s="98">
        <f t="shared" si="1"/>
        <v>0.04</v>
      </c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>
      <c r="A163" s="9" t="s">
        <v>1127</v>
      </c>
      <c r="B163" s="28">
        <v>6.66582191E8</v>
      </c>
      <c r="C163" s="79">
        <v>116386.0</v>
      </c>
      <c r="D163" s="98">
        <f t="shared" si="1"/>
        <v>0.06</v>
      </c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>
      <c r="A164" s="9" t="s">
        <v>990</v>
      </c>
      <c r="B164" s="28">
        <v>5.3873E8</v>
      </c>
      <c r="C164" s="79">
        <v>69384.0</v>
      </c>
      <c r="D164" s="98">
        <f t="shared" si="1"/>
        <v>0.035</v>
      </c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>
      <c r="A165" s="9" t="s">
        <v>370</v>
      </c>
      <c r="B165" s="28">
        <v>6.66864722E8</v>
      </c>
      <c r="C165" s="79">
        <v>123331.0</v>
      </c>
      <c r="D165" s="98">
        <f t="shared" si="1"/>
        <v>0.06</v>
      </c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>
      <c r="A166" s="9" t="s">
        <v>1052</v>
      </c>
      <c r="B166" s="28">
        <v>6.76003978E8</v>
      </c>
      <c r="C166" s="79">
        <v>55705.0</v>
      </c>
      <c r="D166" s="98">
        <f t="shared" si="1"/>
        <v>0.03</v>
      </c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>
      <c r="A167" s="9" t="s">
        <v>932</v>
      </c>
      <c r="B167" s="28">
        <v>5.0900208E8</v>
      </c>
      <c r="C167" s="79">
        <v>72893.0</v>
      </c>
      <c r="D167" s="98">
        <f t="shared" si="1"/>
        <v>0.035</v>
      </c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>
      <c r="A168" s="9" t="s">
        <v>221</v>
      </c>
      <c r="B168" s="28">
        <v>7.02006287E8</v>
      </c>
      <c r="C168" s="79">
        <v>63123.0</v>
      </c>
      <c r="D168" s="98">
        <f t="shared" si="1"/>
        <v>0.03</v>
      </c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>
      <c r="A169" s="9" t="s">
        <v>375</v>
      </c>
      <c r="B169" s="28">
        <v>4.2664E8</v>
      </c>
      <c r="C169" s="79">
        <v>64193.0</v>
      </c>
      <c r="D169" s="98">
        <f t="shared" si="1"/>
        <v>0.03</v>
      </c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>
      <c r="A170" s="9" t="s">
        <v>1011</v>
      </c>
      <c r="B170" s="28">
        <v>6.38001709E8</v>
      </c>
      <c r="C170" s="79">
        <v>111238.0</v>
      </c>
      <c r="D170" s="98">
        <f t="shared" si="1"/>
        <v>0.055</v>
      </c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>
      <c r="A171" s="9" t="s">
        <v>219</v>
      </c>
      <c r="B171" s="28">
        <v>8.01004917E8</v>
      </c>
      <c r="C171" s="79">
        <v>62446.0</v>
      </c>
      <c r="D171" s="98">
        <f t="shared" si="1"/>
        <v>0.03</v>
      </c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>
      <c r="A172" s="9" t="s">
        <v>1048</v>
      </c>
      <c r="B172" s="28">
        <v>7.5679E8</v>
      </c>
      <c r="C172" s="79">
        <v>71086.0</v>
      </c>
      <c r="D172" s="98">
        <f t="shared" si="1"/>
        <v>0.035</v>
      </c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>
      <c r="A173" s="9" t="s">
        <v>1171</v>
      </c>
      <c r="B173" s="28">
        <v>1.7913E8</v>
      </c>
      <c r="C173" s="79">
        <v>69039.0</v>
      </c>
      <c r="D173" s="98">
        <f t="shared" si="1"/>
        <v>0.035</v>
      </c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>
      <c r="A174" s="9" t="s">
        <v>229</v>
      </c>
      <c r="B174" s="28">
        <v>1.7131E8</v>
      </c>
      <c r="C174" s="79">
        <v>79262.0</v>
      </c>
      <c r="D174" s="98">
        <f t="shared" si="1"/>
        <v>0.04</v>
      </c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>
      <c r="A175" s="9" t="s">
        <v>1183</v>
      </c>
      <c r="B175" s="28">
        <v>4.26002165E8</v>
      </c>
      <c r="C175" s="79">
        <v>55686.0</v>
      </c>
      <c r="D175" s="98">
        <f t="shared" si="1"/>
        <v>0.03</v>
      </c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>
      <c r="A176" s="9" t="s">
        <v>371</v>
      </c>
      <c r="B176" s="28">
        <v>6.66317784E8</v>
      </c>
      <c r="C176" s="79">
        <v>48576.0</v>
      </c>
      <c r="D176" s="98">
        <f t="shared" si="1"/>
        <v>0.025</v>
      </c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>
      <c r="A177" s="9" t="s">
        <v>1267</v>
      </c>
      <c r="B177" s="28">
        <v>4.9672E8</v>
      </c>
      <c r="C177" s="79">
        <v>56792.0</v>
      </c>
      <c r="D177" s="98">
        <f t="shared" si="1"/>
        <v>0.03</v>
      </c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>
      <c r="A178" s="9" t="s">
        <v>1119</v>
      </c>
      <c r="B178" s="28">
        <v>3.54005024E8</v>
      </c>
      <c r="C178" s="79">
        <v>103041.0</v>
      </c>
      <c r="D178" s="98">
        <f t="shared" si="1"/>
        <v>0.05</v>
      </c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>
      <c r="A179" s="9" t="s">
        <v>343</v>
      </c>
      <c r="B179" s="28">
        <v>6.12002058E8</v>
      </c>
      <c r="C179" s="79">
        <v>114941.0</v>
      </c>
      <c r="D179" s="98">
        <f t="shared" si="1"/>
        <v>0.055</v>
      </c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>
      <c r="A180" s="9" t="s">
        <v>1066</v>
      </c>
      <c r="B180" s="28">
        <v>7.80009259E8</v>
      </c>
      <c r="C180" s="79">
        <v>47250.0</v>
      </c>
      <c r="D180" s="98">
        <f t="shared" si="1"/>
        <v>0.025</v>
      </c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>
      <c r="A181" s="9" t="s">
        <v>1015</v>
      </c>
      <c r="B181" s="28">
        <v>8.6273E8</v>
      </c>
      <c r="C181" s="79">
        <v>88967.0</v>
      </c>
      <c r="D181" s="98">
        <f t="shared" si="1"/>
        <v>0.045</v>
      </c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>
      <c r="A182" s="9" t="s">
        <v>1021</v>
      </c>
      <c r="B182" s="28">
        <v>5.10009106E8</v>
      </c>
      <c r="C182" s="79">
        <v>56812.0</v>
      </c>
      <c r="D182" s="98">
        <f t="shared" si="1"/>
        <v>0.03</v>
      </c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>
      <c r="A183" s="9" t="s">
        <v>1054</v>
      </c>
      <c r="B183" s="28">
        <v>6.4258E8</v>
      </c>
      <c r="C183" s="79">
        <v>79741.0</v>
      </c>
      <c r="D183" s="98">
        <f t="shared" si="1"/>
        <v>0.04</v>
      </c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>
      <c r="A184" s="9" t="s">
        <v>948</v>
      </c>
      <c r="B184" s="28">
        <v>9.24003222E8</v>
      </c>
      <c r="C184" s="79">
        <v>42649.0</v>
      </c>
      <c r="D184" s="98">
        <f t="shared" si="1"/>
        <v>0.02</v>
      </c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>
      <c r="A185" s="9" t="s">
        <v>1318</v>
      </c>
      <c r="B185" s="28">
        <v>6.56008416E8</v>
      </c>
      <c r="C185" s="79">
        <v>96721.0</v>
      </c>
      <c r="D185" s="98">
        <f t="shared" si="1"/>
        <v>0.05</v>
      </c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>
      <c r="A186" s="9" t="s">
        <v>1327</v>
      </c>
      <c r="B186" s="28">
        <v>8.236E8</v>
      </c>
      <c r="C186" s="79">
        <v>92402.0</v>
      </c>
      <c r="D186" s="98">
        <f t="shared" si="1"/>
        <v>0.045</v>
      </c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>
      <c r="A187" s="9" t="s">
        <v>1068</v>
      </c>
      <c r="B187" s="28">
        <v>2.3913E8</v>
      </c>
      <c r="C187" s="79">
        <v>110812.0</v>
      </c>
      <c r="D187" s="98">
        <f t="shared" si="1"/>
        <v>0.055</v>
      </c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>
      <c r="A188" s="9" t="s">
        <v>1137</v>
      </c>
      <c r="B188" s="28">
        <v>2.64001498E8</v>
      </c>
      <c r="C188" s="79">
        <v>89875.0</v>
      </c>
      <c r="D188" s="98">
        <f t="shared" si="1"/>
        <v>0.045</v>
      </c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>
      <c r="A189" s="9" t="s">
        <v>1115</v>
      </c>
      <c r="B189" s="28">
        <v>5.5591E8</v>
      </c>
      <c r="C189" s="79">
        <v>81584.0</v>
      </c>
      <c r="D189" s="98">
        <f t="shared" si="1"/>
        <v>0.04</v>
      </c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>
      <c r="A190" s="9" t="s">
        <v>1339</v>
      </c>
      <c r="B190" s="28">
        <v>3.75001308E8</v>
      </c>
      <c r="C190" s="79">
        <v>74768.0</v>
      </c>
      <c r="D190" s="98">
        <f t="shared" si="1"/>
        <v>0.035</v>
      </c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>
      <c r="A191" s="9" t="s">
        <v>1153</v>
      </c>
      <c r="B191" s="28">
        <v>5.69008334E8</v>
      </c>
      <c r="C191" s="79">
        <v>104733.0</v>
      </c>
      <c r="D191" s="98">
        <f t="shared" si="1"/>
        <v>0.05</v>
      </c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>
      <c r="A192" s="9" t="s">
        <v>336</v>
      </c>
      <c r="B192" s="28">
        <v>2.15006916E8</v>
      </c>
      <c r="C192" s="79">
        <v>80559.0</v>
      </c>
      <c r="D192" s="98">
        <f t="shared" si="1"/>
        <v>0.04</v>
      </c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>
      <c r="A193" s="9" t="s">
        <v>1192</v>
      </c>
      <c r="B193" s="28">
        <v>5.5997E8</v>
      </c>
      <c r="C193" s="79">
        <v>69372.0</v>
      </c>
      <c r="D193" s="98">
        <f t="shared" si="1"/>
        <v>0.035</v>
      </c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>
      <c r="A194" s="9" t="s">
        <v>1329</v>
      </c>
      <c r="B194" s="28">
        <v>8.1571E8</v>
      </c>
      <c r="C194" s="79">
        <v>84899.0</v>
      </c>
      <c r="D194" s="98">
        <f t="shared" si="1"/>
        <v>0.04</v>
      </c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>
      <c r="A195" s="9" t="s">
        <v>374</v>
      </c>
      <c r="B195" s="28">
        <v>1.60003553E8</v>
      </c>
      <c r="C195" s="79">
        <v>71445.0</v>
      </c>
      <c r="D195" s="98">
        <f t="shared" si="1"/>
        <v>0.035</v>
      </c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>
      <c r="A196" s="9" t="s">
        <v>927</v>
      </c>
      <c r="B196" s="28">
        <v>7.2335E8</v>
      </c>
      <c r="C196" s="79">
        <v>57624.0</v>
      </c>
      <c r="D196" s="98">
        <f t="shared" si="1"/>
        <v>0.03</v>
      </c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>
      <c r="A197" s="9" t="s">
        <v>1079</v>
      </c>
      <c r="B197" s="28">
        <v>9.41006234E8</v>
      </c>
      <c r="C197" s="79">
        <v>118087.0</v>
      </c>
      <c r="D197" s="98">
        <f t="shared" si="1"/>
        <v>0.06</v>
      </c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>
      <c r="A198" s="9" t="s">
        <v>228</v>
      </c>
      <c r="B198" s="28">
        <v>6.66172102E8</v>
      </c>
      <c r="C198" s="79">
        <v>46256.0</v>
      </c>
      <c r="D198" s="98">
        <f t="shared" si="1"/>
        <v>0.025</v>
      </c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>
      <c r="A199" s="9" t="s">
        <v>919</v>
      </c>
      <c r="B199" s="28">
        <v>6.41007808E8</v>
      </c>
      <c r="C199" s="79">
        <v>43152.0</v>
      </c>
      <c r="D199" s="98">
        <f t="shared" si="1"/>
        <v>0.02</v>
      </c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>
      <c r="A200" s="9" t="s">
        <v>1331</v>
      </c>
      <c r="B200" s="28">
        <v>4.9049E8</v>
      </c>
      <c r="C200" s="79">
        <v>79572.0</v>
      </c>
      <c r="D200" s="98">
        <f t="shared" si="1"/>
        <v>0.04</v>
      </c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>
      <c r="A201" s="9" t="s">
        <v>1196</v>
      </c>
      <c r="B201" s="28">
        <v>2.8367E8</v>
      </c>
      <c r="C201" s="79">
        <v>119381.0</v>
      </c>
      <c r="D201" s="98">
        <f t="shared" si="1"/>
        <v>0.06</v>
      </c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>
      <c r="A202" s="9" t="s">
        <v>1118</v>
      </c>
      <c r="B202" s="28">
        <v>2.1619E8</v>
      </c>
      <c r="C202" s="79">
        <v>77764.0</v>
      </c>
      <c r="D202" s="98">
        <f t="shared" si="1"/>
        <v>0.04</v>
      </c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>
      <c r="A203" s="9" t="s">
        <v>1225</v>
      </c>
      <c r="B203" s="28">
        <v>4.11005913E8</v>
      </c>
      <c r="C203" s="79">
        <v>116158.0</v>
      </c>
      <c r="D203" s="98">
        <f t="shared" si="1"/>
        <v>0.06</v>
      </c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>
      <c r="A204" s="9" t="s">
        <v>1182</v>
      </c>
      <c r="B204" s="28">
        <v>2.96004327E8</v>
      </c>
      <c r="C204" s="79">
        <v>85348.0</v>
      </c>
      <c r="D204" s="98">
        <f t="shared" si="1"/>
        <v>0.045</v>
      </c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>
      <c r="A205" s="9" t="s">
        <v>1308</v>
      </c>
      <c r="B205" s="28">
        <v>7.93001452E8</v>
      </c>
      <c r="C205" s="79">
        <v>98150.0</v>
      </c>
      <c r="D205" s="98">
        <f t="shared" si="1"/>
        <v>0.05</v>
      </c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>
      <c r="A206" s="9" t="s">
        <v>209</v>
      </c>
      <c r="B206" s="28">
        <v>1.6767E8</v>
      </c>
      <c r="C206" s="79">
        <v>85604.0</v>
      </c>
      <c r="D206" s="98">
        <f t="shared" si="1"/>
        <v>0.045</v>
      </c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>
      <c r="A207" s="9" t="s">
        <v>1130</v>
      </c>
      <c r="B207" s="28">
        <v>8.4400792E8</v>
      </c>
      <c r="C207" s="79">
        <v>44072.0</v>
      </c>
      <c r="D207" s="98">
        <f t="shared" si="1"/>
        <v>0.02</v>
      </c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>
      <c r="A208" s="9" t="s">
        <v>203</v>
      </c>
      <c r="B208" s="28">
        <v>7.18009132E8</v>
      </c>
      <c r="C208" s="79">
        <v>49935.0</v>
      </c>
      <c r="D208" s="98">
        <f t="shared" si="1"/>
        <v>0.025</v>
      </c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>
      <c r="A209" s="9" t="s">
        <v>1098</v>
      </c>
      <c r="B209" s="28">
        <v>6.829E8</v>
      </c>
      <c r="C209" s="79">
        <v>59161.0</v>
      </c>
      <c r="D209" s="98">
        <f t="shared" si="1"/>
        <v>0.03</v>
      </c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>
      <c r="A210" s="9" t="s">
        <v>330</v>
      </c>
      <c r="B210" s="28">
        <v>6.66419911E8</v>
      </c>
      <c r="C210" s="79">
        <v>49138.0</v>
      </c>
      <c r="D210" s="98">
        <f t="shared" si="1"/>
        <v>0.025</v>
      </c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>
      <c r="A211" s="9" t="s">
        <v>244</v>
      </c>
      <c r="B211" s="28">
        <v>6.00004962E8</v>
      </c>
      <c r="C211" s="79">
        <v>110203.0</v>
      </c>
      <c r="D211" s="98">
        <f t="shared" si="1"/>
        <v>0.055</v>
      </c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>
      <c r="A212" s="9" t="s">
        <v>1001</v>
      </c>
      <c r="B212" s="28">
        <v>1.3255E8</v>
      </c>
      <c r="C212" s="79">
        <v>74224.0</v>
      </c>
      <c r="D212" s="98">
        <f t="shared" si="1"/>
        <v>0.035</v>
      </c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>
      <c r="A213" s="9" t="s">
        <v>1384</v>
      </c>
      <c r="B213" s="28">
        <v>8.0994E8</v>
      </c>
      <c r="C213" s="79">
        <v>91698.0</v>
      </c>
      <c r="D213" s="98">
        <f t="shared" si="1"/>
        <v>0.045</v>
      </c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>
      <c r="A214" s="9" t="s">
        <v>1135</v>
      </c>
      <c r="B214" s="28">
        <v>6.03007115E8</v>
      </c>
      <c r="C214" s="79">
        <v>75799.0</v>
      </c>
      <c r="D214" s="98">
        <f t="shared" si="1"/>
        <v>0.04</v>
      </c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>
      <c r="A215" s="9" t="s">
        <v>183</v>
      </c>
      <c r="B215" s="28">
        <v>9.7400612E8</v>
      </c>
      <c r="C215" s="79">
        <v>99925.0</v>
      </c>
      <c r="D215" s="98">
        <f t="shared" si="1"/>
        <v>0.05</v>
      </c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>
      <c r="A216" s="9" t="s">
        <v>941</v>
      </c>
      <c r="B216" s="28">
        <v>6.66304889E8</v>
      </c>
      <c r="C216" s="79">
        <v>108582.0</v>
      </c>
      <c r="D216" s="98">
        <f t="shared" si="1"/>
        <v>0.055</v>
      </c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>
      <c r="A217" s="9" t="s">
        <v>1236</v>
      </c>
      <c r="B217" s="28">
        <v>6.8746E8</v>
      </c>
      <c r="C217" s="79">
        <v>45498.0</v>
      </c>
      <c r="D217" s="98">
        <f t="shared" si="1"/>
        <v>0.025</v>
      </c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>
      <c r="A218" s="9" t="s">
        <v>923</v>
      </c>
      <c r="B218" s="28">
        <v>1.35001851E8</v>
      </c>
      <c r="C218" s="79">
        <v>55683.0</v>
      </c>
      <c r="D218" s="98">
        <f t="shared" si="1"/>
        <v>0.03</v>
      </c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>
      <c r="A219" s="9" t="s">
        <v>1335</v>
      </c>
      <c r="B219" s="28">
        <v>3.7565E8</v>
      </c>
      <c r="C219" s="79">
        <v>63745.0</v>
      </c>
      <c r="D219" s="98">
        <f t="shared" si="1"/>
        <v>0.03</v>
      </c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>
      <c r="A220" s="9" t="s">
        <v>364</v>
      </c>
      <c r="B220" s="28">
        <v>6.66262646E8</v>
      </c>
      <c r="C220" s="79">
        <v>77739.0</v>
      </c>
      <c r="D220" s="98">
        <f t="shared" si="1"/>
        <v>0.04</v>
      </c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>
      <c r="A221" s="9" t="s">
        <v>1261</v>
      </c>
      <c r="B221" s="28">
        <v>5.05002396E8</v>
      </c>
      <c r="C221" s="79">
        <v>55397.0</v>
      </c>
      <c r="D221" s="98">
        <f t="shared" si="1"/>
        <v>0.03</v>
      </c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>
      <c r="A222" s="9" t="s">
        <v>909</v>
      </c>
      <c r="B222" s="28">
        <v>6.66674995E8</v>
      </c>
      <c r="C222" s="79">
        <v>43656.0</v>
      </c>
      <c r="D222" s="98">
        <f t="shared" si="1"/>
        <v>0.02</v>
      </c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>
      <c r="A223" s="9" t="s">
        <v>250</v>
      </c>
      <c r="B223" s="28">
        <v>6.00007694E8</v>
      </c>
      <c r="C223" s="79">
        <v>80066.0</v>
      </c>
      <c r="D223" s="98">
        <f t="shared" si="1"/>
        <v>0.04</v>
      </c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>
      <c r="A224" s="9" t="s">
        <v>254</v>
      </c>
      <c r="B224" s="28">
        <v>3.8441E8</v>
      </c>
      <c r="C224" s="79">
        <v>54894.0</v>
      </c>
      <c r="D224" s="98">
        <f t="shared" si="1"/>
        <v>0.025</v>
      </c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>
      <c r="A225" s="9" t="s">
        <v>1063</v>
      </c>
      <c r="B225" s="28">
        <v>5.2467E8</v>
      </c>
      <c r="C225" s="79">
        <v>80600.0</v>
      </c>
      <c r="D225" s="98">
        <f t="shared" si="1"/>
        <v>0.04</v>
      </c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>
      <c r="A226" s="9" t="s">
        <v>1295</v>
      </c>
      <c r="B226" s="28">
        <v>6.7965E8</v>
      </c>
      <c r="C226" s="79">
        <v>108167.0</v>
      </c>
      <c r="D226" s="98">
        <f t="shared" si="1"/>
        <v>0.055</v>
      </c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>
      <c r="A227" s="9" t="s">
        <v>308</v>
      </c>
      <c r="B227" s="28">
        <v>9.532E8</v>
      </c>
      <c r="C227" s="79">
        <v>124571.0</v>
      </c>
      <c r="D227" s="98">
        <f t="shared" si="1"/>
        <v>0.06</v>
      </c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>
      <c r="A228" s="9" t="s">
        <v>915</v>
      </c>
      <c r="B228" s="28">
        <v>6.66634704E8</v>
      </c>
      <c r="C228" s="79">
        <v>60684.0</v>
      </c>
      <c r="D228" s="98">
        <f t="shared" si="1"/>
        <v>0.03</v>
      </c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>
      <c r="A229" s="9" t="s">
        <v>1262</v>
      </c>
      <c r="B229" s="28">
        <v>3.9146E8</v>
      </c>
      <c r="C229" s="79">
        <v>89796.0</v>
      </c>
      <c r="D229" s="98">
        <f t="shared" si="1"/>
        <v>0.045</v>
      </c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>
      <c r="A230" s="9" t="s">
        <v>1092</v>
      </c>
      <c r="B230" s="28">
        <v>6.1382E8</v>
      </c>
      <c r="C230" s="79">
        <v>101665.0</v>
      </c>
      <c r="D230" s="98">
        <f t="shared" si="1"/>
        <v>0.05</v>
      </c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>
      <c r="A231" s="9" t="s">
        <v>273</v>
      </c>
      <c r="B231" s="28">
        <v>8.8952E8</v>
      </c>
      <c r="C231" s="79">
        <v>103608.0</v>
      </c>
      <c r="D231" s="98">
        <f t="shared" si="1"/>
        <v>0.05</v>
      </c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>
      <c r="A232" s="9" t="s">
        <v>1203</v>
      </c>
      <c r="B232" s="28">
        <v>6.6288E8</v>
      </c>
      <c r="C232" s="79">
        <v>95553.0</v>
      </c>
      <c r="D232" s="98">
        <f t="shared" si="1"/>
        <v>0.05</v>
      </c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>
      <c r="A233" s="9" t="s">
        <v>1140</v>
      </c>
      <c r="B233" s="28">
        <v>6.66441198E8</v>
      </c>
      <c r="C233" s="79">
        <v>60725.0</v>
      </c>
      <c r="D233" s="98">
        <f t="shared" si="1"/>
        <v>0.03</v>
      </c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>
      <c r="A234" s="9" t="s">
        <v>354</v>
      </c>
      <c r="B234" s="28">
        <v>6.89009586E8</v>
      </c>
      <c r="C234" s="79">
        <v>95190.0</v>
      </c>
      <c r="D234" s="98">
        <f t="shared" si="1"/>
        <v>0.05</v>
      </c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>
      <c r="A235" s="9" t="s">
        <v>1151</v>
      </c>
      <c r="B235" s="28">
        <v>1.2573E8</v>
      </c>
      <c r="C235" s="79">
        <v>120516.0</v>
      </c>
      <c r="D235" s="98">
        <f t="shared" si="1"/>
        <v>0.06</v>
      </c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>
      <c r="A236" s="9" t="s">
        <v>1049</v>
      </c>
      <c r="B236" s="28">
        <v>6.66756658E8</v>
      </c>
      <c r="C236" s="79">
        <v>82468.0</v>
      </c>
      <c r="D236" s="98">
        <f t="shared" si="1"/>
        <v>0.04</v>
      </c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>
      <c r="A237" s="9" t="s">
        <v>1349</v>
      </c>
      <c r="B237" s="28">
        <v>4.92007002E8</v>
      </c>
      <c r="C237" s="79">
        <v>47066.0</v>
      </c>
      <c r="D237" s="98">
        <f t="shared" si="1"/>
        <v>0.025</v>
      </c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>
      <c r="A238" s="9" t="s">
        <v>1173</v>
      </c>
      <c r="B238" s="28">
        <v>3.6839E8</v>
      </c>
      <c r="C238" s="79">
        <v>75425.0</v>
      </c>
      <c r="D238" s="98">
        <f t="shared" si="1"/>
        <v>0.04</v>
      </c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>
      <c r="A239" s="9" t="s">
        <v>1180</v>
      </c>
      <c r="B239" s="28">
        <v>9.23009256E8</v>
      </c>
      <c r="C239" s="79">
        <v>62646.0</v>
      </c>
      <c r="D239" s="98">
        <f t="shared" si="1"/>
        <v>0.03</v>
      </c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>
      <c r="A240" s="9" t="s">
        <v>339</v>
      </c>
      <c r="B240" s="28">
        <v>4.0869E8</v>
      </c>
      <c r="C240" s="79">
        <v>102244.0</v>
      </c>
      <c r="D240" s="98">
        <f t="shared" si="1"/>
        <v>0.05</v>
      </c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>
      <c r="A241" s="9" t="s">
        <v>1020</v>
      </c>
      <c r="B241" s="28">
        <v>8.31005923E8</v>
      </c>
      <c r="C241" s="79">
        <v>124999.0</v>
      </c>
      <c r="D241" s="98">
        <f t="shared" si="1"/>
        <v>0.06</v>
      </c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>
      <c r="A242" s="9" t="s">
        <v>986</v>
      </c>
      <c r="B242" s="28">
        <v>3.8681E8</v>
      </c>
      <c r="C242" s="79">
        <v>114912.0</v>
      </c>
      <c r="D242" s="98">
        <f t="shared" si="1"/>
        <v>0.055</v>
      </c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>
      <c r="A243" s="9" t="s">
        <v>975</v>
      </c>
      <c r="B243" s="28">
        <v>6.6700163E8</v>
      </c>
      <c r="C243" s="79">
        <v>51756.0</v>
      </c>
      <c r="D243" s="98">
        <f t="shared" si="1"/>
        <v>0.025</v>
      </c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>
      <c r="A244" s="9" t="s">
        <v>1093</v>
      </c>
      <c r="B244" s="28">
        <v>7.2045E8</v>
      </c>
      <c r="C244" s="79">
        <v>85667.0</v>
      </c>
      <c r="D244" s="98">
        <f t="shared" si="1"/>
        <v>0.045</v>
      </c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>
      <c r="A245" s="9" t="s">
        <v>1167</v>
      </c>
      <c r="B245" s="28">
        <v>3.56001438E8</v>
      </c>
      <c r="C245" s="79">
        <v>76361.0</v>
      </c>
      <c r="D245" s="98">
        <f t="shared" si="1"/>
        <v>0.04</v>
      </c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>
      <c r="A246" s="9" t="s">
        <v>1244</v>
      </c>
      <c r="B246" s="28">
        <v>4.7636E8</v>
      </c>
      <c r="C246" s="79">
        <v>42913.0</v>
      </c>
      <c r="D246" s="98">
        <f t="shared" si="1"/>
        <v>0.02</v>
      </c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>
      <c r="A247" s="9" t="s">
        <v>305</v>
      </c>
      <c r="B247" s="28">
        <v>6.66602198E8</v>
      </c>
      <c r="C247" s="79">
        <v>99718.0</v>
      </c>
      <c r="D247" s="98">
        <f t="shared" si="1"/>
        <v>0.05</v>
      </c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>
      <c r="A248" s="9" t="s">
        <v>1208</v>
      </c>
      <c r="B248" s="28">
        <v>2.47008414E8</v>
      </c>
      <c r="C248" s="79">
        <v>62074.0</v>
      </c>
      <c r="D248" s="98">
        <f t="shared" si="1"/>
        <v>0.03</v>
      </c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>
      <c r="A249" s="9" t="s">
        <v>206</v>
      </c>
      <c r="B249" s="28">
        <v>6.66642974E8</v>
      </c>
      <c r="C249" s="79">
        <v>97294.0</v>
      </c>
      <c r="D249" s="98">
        <f t="shared" si="1"/>
        <v>0.05</v>
      </c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>
      <c r="A250" s="9" t="s">
        <v>313</v>
      </c>
      <c r="B250" s="28">
        <v>6.66329827E8</v>
      </c>
      <c r="C250" s="79">
        <v>91384.0</v>
      </c>
      <c r="D250" s="98">
        <f t="shared" si="1"/>
        <v>0.045</v>
      </c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>
      <c r="A251" s="9" t="s">
        <v>1359</v>
      </c>
      <c r="B251" s="28">
        <v>5.4722E8</v>
      </c>
      <c r="C251" s="79">
        <v>121377.0</v>
      </c>
      <c r="D251" s="98">
        <f t="shared" si="1"/>
        <v>0.06</v>
      </c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>
      <c r="A252" s="9" t="s">
        <v>1152</v>
      </c>
      <c r="B252" s="28">
        <v>6.66185581E8</v>
      </c>
      <c r="C252" s="79">
        <v>117432.0</v>
      </c>
      <c r="D252" s="98">
        <f t="shared" si="1"/>
        <v>0.06</v>
      </c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>
      <c r="A253" s="9" t="s">
        <v>1200</v>
      </c>
      <c r="B253" s="28">
        <v>7.972E8</v>
      </c>
      <c r="C253" s="79">
        <v>104621.0</v>
      </c>
      <c r="D253" s="98">
        <f t="shared" si="1"/>
        <v>0.05</v>
      </c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>
      <c r="A254" s="9" t="s">
        <v>1161</v>
      </c>
      <c r="B254" s="28">
        <v>9.77006615E8</v>
      </c>
      <c r="C254" s="79">
        <v>85202.0</v>
      </c>
      <c r="D254" s="98">
        <f t="shared" si="1"/>
        <v>0.045</v>
      </c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>
      <c r="A255" s="9" t="s">
        <v>1128</v>
      </c>
      <c r="B255" s="28">
        <v>1.63007043E8</v>
      </c>
      <c r="C255" s="79">
        <v>42102.0</v>
      </c>
      <c r="D255" s="98">
        <f t="shared" si="1"/>
        <v>0.02</v>
      </c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>
      <c r="A256" s="9" t="s">
        <v>1150</v>
      </c>
      <c r="B256" s="28">
        <v>2.17006578E8</v>
      </c>
      <c r="C256" s="79">
        <v>66624.0</v>
      </c>
      <c r="D256" s="98">
        <f t="shared" si="1"/>
        <v>0.035</v>
      </c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>
      <c r="A257" s="9" t="s">
        <v>331</v>
      </c>
      <c r="B257" s="28">
        <v>3.79003232E8</v>
      </c>
      <c r="C257" s="79">
        <v>64887.0</v>
      </c>
      <c r="D257" s="98">
        <f t="shared" si="1"/>
        <v>0.03</v>
      </c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>
      <c r="A258" s="9" t="s">
        <v>1019</v>
      </c>
      <c r="B258" s="28">
        <v>5.89003643E8</v>
      </c>
      <c r="C258" s="79">
        <v>44751.0</v>
      </c>
      <c r="D258" s="98">
        <f t="shared" si="1"/>
        <v>0.02</v>
      </c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>
      <c r="A259" s="9" t="s">
        <v>1056</v>
      </c>
      <c r="B259" s="28">
        <v>5.8762E8</v>
      </c>
      <c r="C259" s="79">
        <v>42470.0</v>
      </c>
      <c r="D259" s="98">
        <f t="shared" si="1"/>
        <v>0.02</v>
      </c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>
      <c r="A260" s="9" t="s">
        <v>367</v>
      </c>
      <c r="B260" s="28">
        <v>1.2829E8</v>
      </c>
      <c r="C260" s="79">
        <v>90126.0</v>
      </c>
      <c r="D260" s="98">
        <f t="shared" si="1"/>
        <v>0.045</v>
      </c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>
      <c r="A261" s="9" t="s">
        <v>988</v>
      </c>
      <c r="B261" s="28">
        <v>1.1568E8</v>
      </c>
      <c r="C261" s="79">
        <v>47765.0</v>
      </c>
      <c r="D261" s="98">
        <f t="shared" si="1"/>
        <v>0.025</v>
      </c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>
      <c r="A262" s="9" t="s">
        <v>1112</v>
      </c>
      <c r="B262" s="28">
        <v>6.66149965E8</v>
      </c>
      <c r="C262" s="79">
        <v>65500.0</v>
      </c>
      <c r="D262" s="98">
        <f t="shared" si="1"/>
        <v>0.035</v>
      </c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>
      <c r="A263" s="9" t="s">
        <v>205</v>
      </c>
      <c r="B263" s="28">
        <v>6.66385815E8</v>
      </c>
      <c r="C263" s="79">
        <v>42664.0</v>
      </c>
      <c r="D263" s="98">
        <f t="shared" si="1"/>
        <v>0.02</v>
      </c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>
      <c r="A264" s="9" t="s">
        <v>1095</v>
      </c>
      <c r="B264" s="28">
        <v>1.30003777E8</v>
      </c>
      <c r="C264" s="79">
        <v>97758.0</v>
      </c>
      <c r="D264" s="98">
        <f t="shared" si="1"/>
        <v>0.05</v>
      </c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>
      <c r="A265" s="9" t="s">
        <v>918</v>
      </c>
      <c r="B265" s="28">
        <v>6.66988324E8</v>
      </c>
      <c r="C265" s="79">
        <v>88858.0</v>
      </c>
      <c r="D265" s="98">
        <f t="shared" si="1"/>
        <v>0.045</v>
      </c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>
      <c r="A266" s="9" t="s">
        <v>294</v>
      </c>
      <c r="B266" s="28">
        <v>3.3181E8</v>
      </c>
      <c r="C266" s="79">
        <v>92324.0</v>
      </c>
      <c r="D266" s="98">
        <f t="shared" si="1"/>
        <v>0.045</v>
      </c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>
      <c r="A267" s="9" t="s">
        <v>1274</v>
      </c>
      <c r="B267" s="28">
        <v>6.66955144E8</v>
      </c>
      <c r="C267" s="79">
        <v>102792.0</v>
      </c>
      <c r="D267" s="98">
        <f t="shared" si="1"/>
        <v>0.05</v>
      </c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>
      <c r="A268" s="9" t="s">
        <v>1366</v>
      </c>
      <c r="B268" s="28">
        <v>9.42003054E8</v>
      </c>
      <c r="C268" s="79">
        <v>69142.0</v>
      </c>
      <c r="D268" s="98">
        <f t="shared" si="1"/>
        <v>0.035</v>
      </c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>
      <c r="A269" s="9" t="s">
        <v>1089</v>
      </c>
      <c r="B269" s="28">
        <v>2.40007432E8</v>
      </c>
      <c r="C269" s="79">
        <v>95292.0</v>
      </c>
      <c r="D269" s="98">
        <f t="shared" si="1"/>
        <v>0.05</v>
      </c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>
      <c r="A270" s="9" t="s">
        <v>1357</v>
      </c>
      <c r="B270" s="28">
        <v>5.6599E8</v>
      </c>
      <c r="C270" s="79">
        <v>65688.0</v>
      </c>
      <c r="D270" s="98">
        <f t="shared" si="1"/>
        <v>0.035</v>
      </c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>
      <c r="A271" s="9" t="s">
        <v>1168</v>
      </c>
      <c r="B271" s="28">
        <v>7.77008376E8</v>
      </c>
      <c r="C271" s="79">
        <v>87125.0</v>
      </c>
      <c r="D271" s="98">
        <f t="shared" si="1"/>
        <v>0.045</v>
      </c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>
      <c r="A272" s="9" t="s">
        <v>319</v>
      </c>
      <c r="B272" s="28">
        <v>6.66783091E8</v>
      </c>
      <c r="C272" s="79">
        <v>95877.0</v>
      </c>
      <c r="D272" s="98">
        <f t="shared" si="1"/>
        <v>0.05</v>
      </c>
      <c r="E272" s="84"/>
      <c r="F272" s="84"/>
      <c r="G272" s="9"/>
      <c r="H272" s="9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>
      <c r="A273" s="9" t="s">
        <v>1311</v>
      </c>
      <c r="B273" s="28">
        <v>5.69004056E8</v>
      </c>
      <c r="C273" s="79">
        <v>104511.0</v>
      </c>
      <c r="D273" s="98">
        <f t="shared" si="1"/>
        <v>0.05</v>
      </c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 t="s">
        <v>1103</v>
      </c>
      <c r="B274" s="28">
        <v>6.66812933E8</v>
      </c>
      <c r="C274" s="79">
        <v>53431.0</v>
      </c>
      <c r="D274" s="98">
        <f t="shared" si="1"/>
        <v>0.025</v>
      </c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 t="s">
        <v>368</v>
      </c>
      <c r="B275" s="28">
        <v>2.57001531E8</v>
      </c>
      <c r="C275" s="79">
        <v>54633.0</v>
      </c>
      <c r="D275" s="98">
        <f t="shared" si="1"/>
        <v>0.025</v>
      </c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 t="s">
        <v>1078</v>
      </c>
      <c r="B276" s="28">
        <v>8.21007832E8</v>
      </c>
      <c r="C276" s="79">
        <v>62423.0</v>
      </c>
      <c r="D276" s="98">
        <f t="shared" si="1"/>
        <v>0.03</v>
      </c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 t="s">
        <v>1207</v>
      </c>
      <c r="B277" s="28">
        <v>6.03005664E8</v>
      </c>
      <c r="C277" s="79">
        <v>107924.0</v>
      </c>
      <c r="D277" s="98">
        <f t="shared" si="1"/>
        <v>0.055</v>
      </c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 t="s">
        <v>1304</v>
      </c>
      <c r="B278" s="28">
        <v>3.94009556E8</v>
      </c>
      <c r="C278" s="79">
        <v>50610.0</v>
      </c>
      <c r="D278" s="98">
        <f t="shared" si="1"/>
        <v>0.025</v>
      </c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 t="s">
        <v>1212</v>
      </c>
      <c r="B279" s="28">
        <v>2.10007575E8</v>
      </c>
      <c r="C279" s="79">
        <v>85065.0</v>
      </c>
      <c r="D279" s="98">
        <f t="shared" si="1"/>
        <v>0.045</v>
      </c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 t="s">
        <v>338</v>
      </c>
      <c r="B280" s="28">
        <v>4.1700318E8</v>
      </c>
      <c r="C280" s="79">
        <v>58262.0</v>
      </c>
      <c r="D280" s="98">
        <f t="shared" si="1"/>
        <v>0.03</v>
      </c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 t="s">
        <v>1158</v>
      </c>
      <c r="B281" s="28">
        <v>8.69008011E8</v>
      </c>
      <c r="C281" s="79">
        <v>100359.0</v>
      </c>
      <c r="D281" s="98">
        <f t="shared" si="1"/>
        <v>0.05</v>
      </c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 t="s">
        <v>1189</v>
      </c>
      <c r="B282" s="28">
        <v>3.2094E8</v>
      </c>
      <c r="C282" s="79">
        <v>108890.0</v>
      </c>
      <c r="D282" s="98">
        <f t="shared" si="1"/>
        <v>0.055</v>
      </c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 t="s">
        <v>1186</v>
      </c>
      <c r="B283" s="28">
        <v>1.9684E8</v>
      </c>
      <c r="C283" s="79">
        <v>51441.0</v>
      </c>
      <c r="D283" s="98">
        <f t="shared" si="1"/>
        <v>0.025</v>
      </c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 t="s">
        <v>1368</v>
      </c>
      <c r="B284" s="28">
        <v>6.79002552E8</v>
      </c>
      <c r="C284" s="79">
        <v>43570.0</v>
      </c>
      <c r="D284" s="98">
        <f t="shared" si="1"/>
        <v>0.02</v>
      </c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 t="s">
        <v>224</v>
      </c>
      <c r="B285" s="28">
        <v>1.25004528E8</v>
      </c>
      <c r="C285" s="79">
        <v>121090.0</v>
      </c>
      <c r="D285" s="98">
        <f t="shared" si="1"/>
        <v>0.06</v>
      </c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 t="s">
        <v>965</v>
      </c>
      <c r="B286" s="28">
        <v>6.66994402E8</v>
      </c>
      <c r="C286" s="79">
        <v>54395.0</v>
      </c>
      <c r="D286" s="98">
        <f t="shared" si="1"/>
        <v>0.025</v>
      </c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 t="s">
        <v>935</v>
      </c>
      <c r="B287" s="28">
        <v>8.4767E8</v>
      </c>
      <c r="C287" s="79">
        <v>102154.0</v>
      </c>
      <c r="D287" s="98">
        <f t="shared" si="1"/>
        <v>0.05</v>
      </c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 t="s">
        <v>1360</v>
      </c>
      <c r="B288" s="28">
        <v>6.069E8</v>
      </c>
      <c r="C288" s="79">
        <v>61049.0</v>
      </c>
      <c r="D288" s="98">
        <f t="shared" si="1"/>
        <v>0.03</v>
      </c>
      <c r="E288" s="9"/>
      <c r="F288" s="9"/>
      <c r="G288" s="84"/>
      <c r="H288" s="84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 t="s">
        <v>335</v>
      </c>
      <c r="B289" s="28">
        <v>6.66564381E8</v>
      </c>
      <c r="C289" s="79">
        <v>72877.0</v>
      </c>
      <c r="D289" s="98">
        <f t="shared" si="1"/>
        <v>0.035</v>
      </c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>
      <c r="A290" s="9" t="s">
        <v>1090</v>
      </c>
      <c r="B290" s="28">
        <v>4.376E8</v>
      </c>
      <c r="C290" s="79">
        <v>86051.0</v>
      </c>
      <c r="D290" s="98">
        <f t="shared" si="1"/>
        <v>0.045</v>
      </c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>
      <c r="A291" s="9" t="s">
        <v>1287</v>
      </c>
      <c r="B291" s="28">
        <v>6.1191E8</v>
      </c>
      <c r="C291" s="79">
        <v>113335.0</v>
      </c>
      <c r="D291" s="98">
        <f t="shared" si="1"/>
        <v>0.055</v>
      </c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>
      <c r="A292" s="9" t="s">
        <v>314</v>
      </c>
      <c r="B292" s="28">
        <v>7.84002004E8</v>
      </c>
      <c r="C292" s="79">
        <v>55767.0</v>
      </c>
      <c r="D292" s="98">
        <f t="shared" si="1"/>
        <v>0.03</v>
      </c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>
      <c r="A293" s="9" t="s">
        <v>1162</v>
      </c>
      <c r="B293" s="28">
        <v>5.81004859E8</v>
      </c>
      <c r="C293" s="79">
        <v>56149.0</v>
      </c>
      <c r="D293" s="98">
        <f t="shared" si="1"/>
        <v>0.03</v>
      </c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>
      <c r="A294" s="9" t="s">
        <v>359</v>
      </c>
      <c r="B294" s="28">
        <v>4.5264E8</v>
      </c>
      <c r="C294" s="79">
        <v>54973.0</v>
      </c>
      <c r="D294" s="98">
        <f t="shared" si="1"/>
        <v>0.025</v>
      </c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>
      <c r="A295" s="9" t="s">
        <v>1286</v>
      </c>
      <c r="B295" s="28">
        <v>7.28006349E8</v>
      </c>
      <c r="C295" s="79">
        <v>119949.0</v>
      </c>
      <c r="D295" s="98">
        <f t="shared" si="1"/>
        <v>0.06</v>
      </c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>
      <c r="A296" s="9" t="s">
        <v>1141</v>
      </c>
      <c r="B296" s="28">
        <v>4.11003339E8</v>
      </c>
      <c r="C296" s="79">
        <v>49488.0</v>
      </c>
      <c r="D296" s="98">
        <f t="shared" si="1"/>
        <v>0.025</v>
      </c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>
      <c r="A297" s="9" t="s">
        <v>1029</v>
      </c>
      <c r="B297" s="28">
        <v>8.12008737E8</v>
      </c>
      <c r="C297" s="79">
        <v>43343.0</v>
      </c>
      <c r="D297" s="98">
        <f t="shared" si="1"/>
        <v>0.02</v>
      </c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>
      <c r="A298" s="9" t="s">
        <v>1213</v>
      </c>
      <c r="B298" s="28">
        <v>4.31006408E8</v>
      </c>
      <c r="C298" s="79">
        <v>58134.0</v>
      </c>
      <c r="D298" s="98">
        <f t="shared" si="1"/>
        <v>0.03</v>
      </c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>
      <c r="A299" s="9" t="s">
        <v>1312</v>
      </c>
      <c r="B299" s="28">
        <v>6.66317914E8</v>
      </c>
      <c r="C299" s="79">
        <v>55295.0</v>
      </c>
      <c r="D299" s="98">
        <f t="shared" si="1"/>
        <v>0.03</v>
      </c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>
      <c r="A300" s="9" t="s">
        <v>1264</v>
      </c>
      <c r="B300" s="28">
        <v>9.0462E8</v>
      </c>
      <c r="C300" s="79">
        <v>104197.0</v>
      </c>
      <c r="D300" s="98">
        <f t="shared" si="1"/>
        <v>0.05</v>
      </c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>
      <c r="A301" s="9" t="s">
        <v>1165</v>
      </c>
      <c r="B301" s="28">
        <v>4.83007128E8</v>
      </c>
      <c r="C301" s="79">
        <v>46006.0</v>
      </c>
      <c r="D301" s="98">
        <f t="shared" si="1"/>
        <v>0.025</v>
      </c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>
      <c r="A302" s="9" t="s">
        <v>1229</v>
      </c>
      <c r="B302" s="28">
        <v>6.66812226E8</v>
      </c>
      <c r="C302" s="79">
        <v>105667.0</v>
      </c>
      <c r="D302" s="98">
        <f t="shared" si="1"/>
        <v>0.055</v>
      </c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>
      <c r="A303" s="9" t="s">
        <v>1383</v>
      </c>
      <c r="B303" s="28">
        <v>9.72009906E8</v>
      </c>
      <c r="C303" s="79">
        <v>50007.0</v>
      </c>
      <c r="D303" s="98">
        <f t="shared" si="1"/>
        <v>0.025</v>
      </c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>
      <c r="A304" s="9" t="s">
        <v>1060</v>
      </c>
      <c r="B304" s="28">
        <v>6.66308884E8</v>
      </c>
      <c r="C304" s="79">
        <v>77016.0</v>
      </c>
      <c r="D304" s="98">
        <f t="shared" si="1"/>
        <v>0.04</v>
      </c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>
      <c r="A305" s="9" t="s">
        <v>1323</v>
      </c>
      <c r="B305" s="28">
        <v>3.23002808E8</v>
      </c>
      <c r="C305" s="79">
        <v>125134.0</v>
      </c>
      <c r="D305" s="98">
        <f t="shared" si="1"/>
        <v>0.065</v>
      </c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>
      <c r="A306" s="9" t="s">
        <v>1345</v>
      </c>
      <c r="B306" s="28">
        <v>7.98004162E8</v>
      </c>
      <c r="C306" s="79">
        <v>65953.0</v>
      </c>
      <c r="D306" s="98">
        <f t="shared" si="1"/>
        <v>0.035</v>
      </c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>
      <c r="A307" s="9" t="s">
        <v>186</v>
      </c>
      <c r="B307" s="28">
        <v>6.74002618E8</v>
      </c>
      <c r="C307" s="79">
        <v>84936.0</v>
      </c>
      <c r="D307" s="98">
        <f t="shared" si="1"/>
        <v>0.04</v>
      </c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>
      <c r="A308" s="9" t="s">
        <v>1218</v>
      </c>
      <c r="B308" s="28">
        <v>2.21008993E8</v>
      </c>
      <c r="C308" s="79">
        <v>42514.0</v>
      </c>
      <c r="D308" s="98">
        <f t="shared" si="1"/>
        <v>0.02</v>
      </c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>
      <c r="A309" s="9" t="s">
        <v>1326</v>
      </c>
      <c r="B309" s="28">
        <v>4.5512E8</v>
      </c>
      <c r="C309" s="79">
        <v>68976.0</v>
      </c>
      <c r="D309" s="98">
        <f t="shared" si="1"/>
        <v>0.035</v>
      </c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>
      <c r="A310" s="9" t="s">
        <v>312</v>
      </c>
      <c r="B310" s="28">
        <v>5.34002609E8</v>
      </c>
      <c r="C310" s="79">
        <v>100625.0</v>
      </c>
      <c r="D310" s="98">
        <f t="shared" si="1"/>
        <v>0.05</v>
      </c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>
      <c r="A311" s="9" t="s">
        <v>1157</v>
      </c>
      <c r="B311" s="28">
        <v>6.25002612E8</v>
      </c>
      <c r="C311" s="79">
        <v>71207.0</v>
      </c>
      <c r="D311" s="98">
        <f t="shared" si="1"/>
        <v>0.035</v>
      </c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>
      <c r="A312" s="9" t="s">
        <v>1148</v>
      </c>
      <c r="B312" s="28">
        <v>3.5233E8</v>
      </c>
      <c r="C312" s="79">
        <v>74177.0</v>
      </c>
      <c r="D312" s="98">
        <f t="shared" si="1"/>
        <v>0.035</v>
      </c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>
      <c r="A313" s="9" t="s">
        <v>1106</v>
      </c>
      <c r="B313" s="28">
        <v>7.249E8</v>
      </c>
      <c r="C313" s="79">
        <v>110056.0</v>
      </c>
      <c r="D313" s="98">
        <f t="shared" si="1"/>
        <v>0.055</v>
      </c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>
      <c r="A314" s="9" t="s">
        <v>1362</v>
      </c>
      <c r="B314" s="28">
        <v>7.6612E8</v>
      </c>
      <c r="C314" s="79">
        <v>123134.0</v>
      </c>
      <c r="D314" s="98">
        <f t="shared" si="1"/>
        <v>0.06</v>
      </c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>
      <c r="A315" s="9" t="s">
        <v>231</v>
      </c>
      <c r="B315" s="28">
        <v>1.8700527E8</v>
      </c>
      <c r="C315" s="79">
        <v>57193.0</v>
      </c>
      <c r="D315" s="98">
        <f t="shared" si="1"/>
        <v>0.03</v>
      </c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>
      <c r="A316" s="9" t="s">
        <v>1219</v>
      </c>
      <c r="B316" s="28">
        <v>3.85002272E8</v>
      </c>
      <c r="C316" s="79">
        <v>48168.0</v>
      </c>
      <c r="D316" s="98">
        <f t="shared" si="1"/>
        <v>0.025</v>
      </c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>
      <c r="A317" s="9" t="s">
        <v>1156</v>
      </c>
      <c r="B317" s="28">
        <v>6.4559E8</v>
      </c>
      <c r="C317" s="79">
        <v>118550.0</v>
      </c>
      <c r="D317" s="98">
        <f t="shared" si="1"/>
        <v>0.06</v>
      </c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>
      <c r="A318" s="9" t="s">
        <v>323</v>
      </c>
      <c r="B318" s="28">
        <v>9.69003167E8</v>
      </c>
      <c r="C318" s="79">
        <v>56533.0</v>
      </c>
      <c r="D318" s="98">
        <f t="shared" si="1"/>
        <v>0.03</v>
      </c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>
      <c r="A319" s="9" t="s">
        <v>1239</v>
      </c>
      <c r="B319" s="28">
        <v>1.45004338E8</v>
      </c>
      <c r="C319" s="79">
        <v>113370.0</v>
      </c>
      <c r="D319" s="98">
        <f t="shared" si="1"/>
        <v>0.055</v>
      </c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>
      <c r="A320" s="9" t="s">
        <v>1338</v>
      </c>
      <c r="B320" s="28">
        <v>1.81001253E8</v>
      </c>
      <c r="C320" s="79">
        <v>42407.0</v>
      </c>
      <c r="D320" s="98">
        <f t="shared" si="1"/>
        <v>0.02</v>
      </c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>
      <c r="A321" s="9" t="s">
        <v>1250</v>
      </c>
      <c r="B321" s="28">
        <v>3.78003625E8</v>
      </c>
      <c r="C321" s="79">
        <v>47350.0</v>
      </c>
      <c r="D321" s="98">
        <f t="shared" si="1"/>
        <v>0.025</v>
      </c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>
      <c r="A322" s="9" t="s">
        <v>1334</v>
      </c>
      <c r="B322" s="28">
        <v>1.65008904E8</v>
      </c>
      <c r="C322" s="79">
        <v>43983.0</v>
      </c>
      <c r="D322" s="98">
        <f t="shared" si="1"/>
        <v>0.02</v>
      </c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>
      <c r="A323" s="9" t="s">
        <v>946</v>
      </c>
      <c r="B323" s="28">
        <v>6.66001913E8</v>
      </c>
      <c r="C323" s="79">
        <v>123099.0</v>
      </c>
      <c r="D323" s="98">
        <f t="shared" si="1"/>
        <v>0.06</v>
      </c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>
      <c r="A324" s="9" t="s">
        <v>1325</v>
      </c>
      <c r="B324" s="28">
        <v>6.20001266E8</v>
      </c>
      <c r="C324" s="79">
        <v>95555.0</v>
      </c>
      <c r="D324" s="98">
        <f t="shared" si="1"/>
        <v>0.05</v>
      </c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>
      <c r="A325" s="9" t="s">
        <v>1530</v>
      </c>
      <c r="B325" s="28">
        <v>8.36007976E8</v>
      </c>
      <c r="C325" s="79">
        <v>69335.0</v>
      </c>
      <c r="D325" s="98">
        <f t="shared" si="1"/>
        <v>0.035</v>
      </c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>
      <c r="A326" s="9" t="s">
        <v>233</v>
      </c>
      <c r="B326" s="28">
        <v>5.5944E8</v>
      </c>
      <c r="C326" s="79">
        <v>45405.0</v>
      </c>
      <c r="D326" s="98">
        <f t="shared" si="1"/>
        <v>0.025</v>
      </c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>
      <c r="A327" s="9" t="s">
        <v>239</v>
      </c>
      <c r="B327" s="28">
        <v>6.66384846E8</v>
      </c>
      <c r="C327" s="79">
        <v>45873.0</v>
      </c>
      <c r="D327" s="98">
        <f t="shared" si="1"/>
        <v>0.025</v>
      </c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>
      <c r="A328" s="9" t="s">
        <v>924</v>
      </c>
      <c r="B328" s="28">
        <v>5.54003879E8</v>
      </c>
      <c r="C328" s="79">
        <v>117677.0</v>
      </c>
      <c r="D328" s="98">
        <f t="shared" si="1"/>
        <v>0.06</v>
      </c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>
      <c r="A329" s="9" t="s">
        <v>325</v>
      </c>
      <c r="B329" s="28">
        <v>5.07003286E8</v>
      </c>
      <c r="C329" s="79">
        <v>49740.0</v>
      </c>
      <c r="D329" s="98">
        <f t="shared" si="1"/>
        <v>0.025</v>
      </c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>
      <c r="A330" s="9" t="s">
        <v>1114</v>
      </c>
      <c r="B330" s="28">
        <v>6.6686612E8</v>
      </c>
      <c r="C330" s="79">
        <v>83005.0</v>
      </c>
      <c r="D330" s="98">
        <f t="shared" si="1"/>
        <v>0.04</v>
      </c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>
      <c r="A331" s="9" t="s">
        <v>252</v>
      </c>
      <c r="B331" s="28">
        <v>9.74001136E8</v>
      </c>
      <c r="C331" s="79">
        <v>59808.0</v>
      </c>
      <c r="D331" s="98">
        <f t="shared" si="1"/>
        <v>0.03</v>
      </c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>
      <c r="A332" s="9" t="s">
        <v>317</v>
      </c>
      <c r="B332" s="28">
        <v>7.897E8</v>
      </c>
      <c r="C332" s="79">
        <v>74514.0</v>
      </c>
      <c r="D332" s="98">
        <f t="shared" si="1"/>
        <v>0.035</v>
      </c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>
      <c r="A333" s="9" t="s">
        <v>1059</v>
      </c>
      <c r="B333" s="28">
        <v>9.61009409E8</v>
      </c>
      <c r="C333" s="79">
        <v>103603.0</v>
      </c>
      <c r="D333" s="98">
        <f t="shared" si="1"/>
        <v>0.05</v>
      </c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>
      <c r="A334" s="9" t="s">
        <v>1293</v>
      </c>
      <c r="B334" s="28">
        <v>6.66583401E8</v>
      </c>
      <c r="C334" s="79">
        <v>126627.0</v>
      </c>
      <c r="D334" s="98">
        <f t="shared" si="1"/>
        <v>0.065</v>
      </c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>
      <c r="A335" s="9" t="s">
        <v>1303</v>
      </c>
      <c r="B335" s="28">
        <v>6.66364177E8</v>
      </c>
      <c r="C335" s="79">
        <v>110756.0</v>
      </c>
      <c r="D335" s="98">
        <f t="shared" si="1"/>
        <v>0.055</v>
      </c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>
      <c r="A336" s="9" t="s">
        <v>382</v>
      </c>
      <c r="B336" s="28">
        <v>6.66641807E8</v>
      </c>
      <c r="C336" s="79">
        <v>103260.0</v>
      </c>
      <c r="D336" s="98">
        <f t="shared" si="1"/>
        <v>0.05</v>
      </c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>
      <c r="A337" s="9" t="s">
        <v>350</v>
      </c>
      <c r="B337" s="28">
        <v>1.55005129E8</v>
      </c>
      <c r="C337" s="79">
        <v>61640.0</v>
      </c>
      <c r="D337" s="98">
        <f t="shared" si="1"/>
        <v>0.03</v>
      </c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>
      <c r="A338" s="9" t="s">
        <v>215</v>
      </c>
      <c r="B338" s="28">
        <v>6.1083E8</v>
      </c>
      <c r="C338" s="79">
        <v>111408.0</v>
      </c>
      <c r="D338" s="98">
        <f t="shared" si="1"/>
        <v>0.055</v>
      </c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>
      <c r="A339" s="9" t="s">
        <v>1013</v>
      </c>
      <c r="B339" s="28">
        <v>6.66546693E8</v>
      </c>
      <c r="C339" s="79">
        <v>44469.0</v>
      </c>
      <c r="D339" s="98">
        <f t="shared" si="1"/>
        <v>0.02</v>
      </c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>
      <c r="A340" s="9" t="s">
        <v>1055</v>
      </c>
      <c r="B340" s="28">
        <v>6.66682188E8</v>
      </c>
      <c r="C340" s="79">
        <v>115240.0</v>
      </c>
      <c r="D340" s="98">
        <f t="shared" si="1"/>
        <v>0.06</v>
      </c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>
      <c r="A341" s="9" t="s">
        <v>1319</v>
      </c>
      <c r="B341" s="28">
        <v>7.05005148E8</v>
      </c>
      <c r="C341" s="79">
        <v>93239.0</v>
      </c>
      <c r="D341" s="98">
        <f t="shared" si="1"/>
        <v>0.045</v>
      </c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>
      <c r="A342" s="9" t="s">
        <v>1144</v>
      </c>
      <c r="B342" s="28">
        <v>2.659E8</v>
      </c>
      <c r="C342" s="79">
        <v>123209.0</v>
      </c>
      <c r="D342" s="98">
        <f t="shared" si="1"/>
        <v>0.06</v>
      </c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>
      <c r="A343" s="9" t="s">
        <v>938</v>
      </c>
      <c r="B343" s="28">
        <v>2.7728E8</v>
      </c>
      <c r="C343" s="79">
        <v>105769.0</v>
      </c>
      <c r="D343" s="98">
        <f t="shared" si="1"/>
        <v>0.055</v>
      </c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>
      <c r="A344" s="9" t="s">
        <v>960</v>
      </c>
      <c r="B344" s="28">
        <v>1.873E8</v>
      </c>
      <c r="C344" s="79">
        <v>86681.0</v>
      </c>
      <c r="D344" s="98">
        <f t="shared" si="1"/>
        <v>0.045</v>
      </c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>
      <c r="A345" s="9" t="s">
        <v>928</v>
      </c>
      <c r="B345" s="28">
        <v>5.9111E8</v>
      </c>
      <c r="C345" s="79">
        <v>81413.0</v>
      </c>
      <c r="D345" s="98">
        <f t="shared" si="1"/>
        <v>0.04</v>
      </c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>
      <c r="A346" s="9" t="s">
        <v>1133</v>
      </c>
      <c r="B346" s="28">
        <v>1.6035E8</v>
      </c>
      <c r="C346" s="79">
        <v>78610.0</v>
      </c>
      <c r="D346" s="98">
        <f t="shared" si="1"/>
        <v>0.04</v>
      </c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>
      <c r="A347" s="9" t="s">
        <v>1238</v>
      </c>
      <c r="B347" s="28">
        <v>3.13003024E8</v>
      </c>
      <c r="C347" s="79">
        <v>116319.0</v>
      </c>
      <c r="D347" s="98">
        <f t="shared" si="1"/>
        <v>0.06</v>
      </c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>
      <c r="A348" s="9" t="s">
        <v>972</v>
      </c>
      <c r="B348" s="28">
        <v>7.2500291E8</v>
      </c>
      <c r="C348" s="79">
        <v>65423.0</v>
      </c>
      <c r="D348" s="98">
        <f t="shared" si="1"/>
        <v>0.035</v>
      </c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>
      <c r="A349" s="9" t="s">
        <v>1170</v>
      </c>
      <c r="B349" s="28">
        <v>1.59005308E8</v>
      </c>
      <c r="C349" s="79">
        <v>54011.0</v>
      </c>
      <c r="D349" s="98">
        <f t="shared" si="1"/>
        <v>0.025</v>
      </c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>
      <c r="A350" s="9" t="s">
        <v>291</v>
      </c>
      <c r="B350" s="28">
        <v>4.61006272E8</v>
      </c>
      <c r="C350" s="79">
        <v>56645.0</v>
      </c>
      <c r="D350" s="98">
        <f t="shared" si="1"/>
        <v>0.03</v>
      </c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>
      <c r="A351" s="9" t="s">
        <v>973</v>
      </c>
      <c r="B351" s="28">
        <v>2.05002382E8</v>
      </c>
      <c r="C351" s="79">
        <v>112790.0</v>
      </c>
      <c r="D351" s="98">
        <f t="shared" si="1"/>
        <v>0.055</v>
      </c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>
      <c r="A352" s="9" t="s">
        <v>1074</v>
      </c>
      <c r="B352" s="28">
        <v>2.74003803E8</v>
      </c>
      <c r="C352" s="79">
        <v>125069.0</v>
      </c>
      <c r="D352" s="98">
        <f t="shared" si="1"/>
        <v>0.065</v>
      </c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>
      <c r="A353" s="9" t="s">
        <v>1099</v>
      </c>
      <c r="B353" s="28">
        <v>7.7428E8</v>
      </c>
      <c r="C353" s="79">
        <v>75401.0</v>
      </c>
      <c r="D353" s="98">
        <f t="shared" si="1"/>
        <v>0.04</v>
      </c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>
      <c r="A354" s="9" t="s">
        <v>1254</v>
      </c>
      <c r="B354" s="28">
        <v>1.1541E8</v>
      </c>
      <c r="C354" s="79">
        <v>95570.0</v>
      </c>
      <c r="D354" s="98">
        <f t="shared" si="1"/>
        <v>0.05</v>
      </c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>
      <c r="A355" s="9" t="s">
        <v>1155</v>
      </c>
      <c r="B355" s="28">
        <v>8.08004324E8</v>
      </c>
      <c r="C355" s="79">
        <v>83404.0</v>
      </c>
      <c r="D355" s="98">
        <f t="shared" si="1"/>
        <v>0.04</v>
      </c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>
      <c r="A356" s="9" t="s">
        <v>337</v>
      </c>
      <c r="B356" s="28">
        <v>6.66235538E8</v>
      </c>
      <c r="C356" s="79">
        <v>69800.0</v>
      </c>
      <c r="D356" s="98">
        <f t="shared" si="1"/>
        <v>0.035</v>
      </c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>
      <c r="A357" s="9" t="s">
        <v>1057</v>
      </c>
      <c r="B357" s="28">
        <v>3.8222E8</v>
      </c>
      <c r="C357" s="79">
        <v>84002.0</v>
      </c>
      <c r="D357" s="98">
        <f t="shared" si="1"/>
        <v>0.04</v>
      </c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>
      <c r="A358" s="9" t="s">
        <v>1241</v>
      </c>
      <c r="B358" s="28">
        <v>7.7737E8</v>
      </c>
      <c r="C358" s="79">
        <v>123051.0</v>
      </c>
      <c r="D358" s="98">
        <f t="shared" si="1"/>
        <v>0.06</v>
      </c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>
      <c r="A359" s="9" t="s">
        <v>1281</v>
      </c>
      <c r="B359" s="28">
        <v>3.0065E8</v>
      </c>
      <c r="C359" s="79">
        <v>123234.0</v>
      </c>
      <c r="D359" s="98">
        <f t="shared" si="1"/>
        <v>0.06</v>
      </c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>
      <c r="A360" s="9" t="s">
        <v>1300</v>
      </c>
      <c r="B360" s="28">
        <v>5.08008182E8</v>
      </c>
      <c r="C360" s="79">
        <v>61223.0</v>
      </c>
      <c r="D360" s="98">
        <f t="shared" si="1"/>
        <v>0.03</v>
      </c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>
      <c r="A361" s="9" t="s">
        <v>342</v>
      </c>
      <c r="B361" s="28">
        <v>6.66347937E8</v>
      </c>
      <c r="C361" s="79">
        <v>119751.0</v>
      </c>
      <c r="D361" s="98">
        <f t="shared" si="1"/>
        <v>0.06</v>
      </c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>
      <c r="A362" s="9" t="s">
        <v>906</v>
      </c>
      <c r="B362" s="28">
        <v>6.66675231E8</v>
      </c>
      <c r="C362" s="79">
        <v>80640.0</v>
      </c>
      <c r="D362" s="98">
        <f t="shared" si="1"/>
        <v>0.04</v>
      </c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>
      <c r="A363" s="9" t="s">
        <v>1260</v>
      </c>
      <c r="B363" s="28">
        <v>9.66008542E8</v>
      </c>
      <c r="C363" s="79">
        <v>71455.0</v>
      </c>
      <c r="D363" s="98">
        <f t="shared" si="1"/>
        <v>0.035</v>
      </c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>
      <c r="A364" s="9" t="s">
        <v>1221</v>
      </c>
      <c r="B364" s="28">
        <v>6.4075E8</v>
      </c>
      <c r="C364" s="79">
        <v>74304.0</v>
      </c>
      <c r="D364" s="98">
        <f t="shared" si="1"/>
        <v>0.035</v>
      </c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>
      <c r="A365" s="9" t="s">
        <v>373</v>
      </c>
      <c r="B365" s="28">
        <v>6.66259583E8</v>
      </c>
      <c r="C365" s="79">
        <v>86111.0</v>
      </c>
      <c r="D365" s="98">
        <f t="shared" si="1"/>
        <v>0.045</v>
      </c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>
      <c r="A366" s="9" t="s">
        <v>258</v>
      </c>
      <c r="B366" s="28">
        <v>3.25005784E8</v>
      </c>
      <c r="C366" s="79">
        <v>122165.0</v>
      </c>
      <c r="D366" s="98">
        <f t="shared" si="1"/>
        <v>0.06</v>
      </c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>
      <c r="A367" s="9" t="s">
        <v>1214</v>
      </c>
      <c r="B367" s="28">
        <v>9.4948E8</v>
      </c>
      <c r="C367" s="79">
        <v>104783.0</v>
      </c>
      <c r="D367" s="98">
        <f t="shared" si="1"/>
        <v>0.05</v>
      </c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>
      <c r="A368" s="9" t="s">
        <v>1381</v>
      </c>
      <c r="B368" s="28">
        <v>6.1185E8</v>
      </c>
      <c r="C368" s="79">
        <v>57724.0</v>
      </c>
      <c r="D368" s="98">
        <f t="shared" si="1"/>
        <v>0.03</v>
      </c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>
      <c r="A369" s="9" t="s">
        <v>1064</v>
      </c>
      <c r="B369" s="28">
        <v>5.47006478E8</v>
      </c>
      <c r="C369" s="79">
        <v>66016.0</v>
      </c>
      <c r="D369" s="98">
        <f t="shared" si="1"/>
        <v>0.035</v>
      </c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>
      <c r="A370" s="9" t="s">
        <v>1307</v>
      </c>
      <c r="B370" s="28">
        <v>4.5746E8</v>
      </c>
      <c r="C370" s="79">
        <v>88259.0</v>
      </c>
      <c r="D370" s="98">
        <f t="shared" si="1"/>
        <v>0.045</v>
      </c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>
      <c r="A371" s="9" t="s">
        <v>956</v>
      </c>
      <c r="B371" s="28">
        <v>6.31001225E8</v>
      </c>
      <c r="C371" s="79">
        <v>96619.0</v>
      </c>
      <c r="D371" s="98">
        <f t="shared" si="1"/>
        <v>0.05</v>
      </c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>
      <c r="A372" s="9" t="s">
        <v>1223</v>
      </c>
      <c r="B372" s="28">
        <v>1.75006249E8</v>
      </c>
      <c r="C372" s="79">
        <v>47851.0</v>
      </c>
      <c r="D372" s="98">
        <f t="shared" si="1"/>
        <v>0.025</v>
      </c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>
      <c r="A373" s="9" t="s">
        <v>957</v>
      </c>
      <c r="B373" s="28">
        <v>9.97004186E8</v>
      </c>
      <c r="C373" s="79">
        <v>55409.0</v>
      </c>
      <c r="D373" s="98">
        <f t="shared" si="1"/>
        <v>0.03</v>
      </c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>
      <c r="A374" s="9" t="s">
        <v>1253</v>
      </c>
      <c r="B374" s="28">
        <v>3.07007709E8</v>
      </c>
      <c r="C374" s="79">
        <v>116169.0</v>
      </c>
      <c r="D374" s="98">
        <f t="shared" si="1"/>
        <v>0.06</v>
      </c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>
      <c r="A375" s="9" t="s">
        <v>1322</v>
      </c>
      <c r="B375" s="28">
        <v>5.22003325E8</v>
      </c>
      <c r="C375" s="79">
        <v>94826.0</v>
      </c>
      <c r="D375" s="98">
        <f t="shared" si="1"/>
        <v>0.045</v>
      </c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>
      <c r="A376" s="9" t="s">
        <v>1297</v>
      </c>
      <c r="B376" s="28">
        <v>6.57001686E8</v>
      </c>
      <c r="C376" s="79">
        <v>96418.0</v>
      </c>
      <c r="D376" s="98">
        <f t="shared" si="1"/>
        <v>0.05</v>
      </c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>
      <c r="A377" s="9" t="s">
        <v>1316</v>
      </c>
      <c r="B377" s="28">
        <v>9.84007068E8</v>
      </c>
      <c r="C377" s="79">
        <v>42446.0</v>
      </c>
      <c r="D377" s="98">
        <f t="shared" si="1"/>
        <v>0.02</v>
      </c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>
      <c r="A378" s="9" t="s">
        <v>1313</v>
      </c>
      <c r="B378" s="28">
        <v>4.52008083E8</v>
      </c>
      <c r="C378" s="79">
        <v>90681.0</v>
      </c>
      <c r="D378" s="98">
        <f t="shared" si="1"/>
        <v>0.045</v>
      </c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>
      <c r="A379" s="9" t="s">
        <v>1037</v>
      </c>
      <c r="B379" s="28">
        <v>9.5297E8</v>
      </c>
      <c r="C379" s="79">
        <v>58792.0</v>
      </c>
      <c r="D379" s="98">
        <f t="shared" si="1"/>
        <v>0.03</v>
      </c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>
      <c r="A380" s="9" t="s">
        <v>945</v>
      </c>
      <c r="B380" s="28">
        <v>9.06007549E8</v>
      </c>
      <c r="C380" s="79">
        <v>88669.0</v>
      </c>
      <c r="D380" s="98">
        <f t="shared" si="1"/>
        <v>0.045</v>
      </c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>
      <c r="A381" s="9" t="s">
        <v>1235</v>
      </c>
      <c r="B381" s="28">
        <v>5.11009606E8</v>
      </c>
      <c r="C381" s="79">
        <v>95336.0</v>
      </c>
      <c r="D381" s="98">
        <f t="shared" si="1"/>
        <v>0.05</v>
      </c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>
      <c r="A382" s="9" t="s">
        <v>911</v>
      </c>
      <c r="B382" s="28">
        <v>8.75007511E8</v>
      </c>
      <c r="C382" s="79">
        <v>57718.0</v>
      </c>
      <c r="D382" s="98">
        <f t="shared" si="1"/>
        <v>0.03</v>
      </c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>
      <c r="A383" s="9" t="s">
        <v>1364</v>
      </c>
      <c r="B383" s="28">
        <v>8.1351E8</v>
      </c>
      <c r="C383" s="79">
        <v>103657.0</v>
      </c>
      <c r="D383" s="98">
        <f t="shared" si="1"/>
        <v>0.05</v>
      </c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>
      <c r="A384" s="9" t="s">
        <v>959</v>
      </c>
      <c r="B384" s="28">
        <v>5.37005453E8</v>
      </c>
      <c r="C384" s="79">
        <v>80141.0</v>
      </c>
      <c r="D384" s="98">
        <f t="shared" si="1"/>
        <v>0.04</v>
      </c>
      <c r="E384" s="84"/>
      <c r="F384" s="84"/>
      <c r="G384" s="9"/>
      <c r="H384" s="9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>
      <c r="A385" s="9" t="s">
        <v>907</v>
      </c>
      <c r="B385" s="28">
        <v>6.66883411E8</v>
      </c>
      <c r="C385" s="79">
        <v>48546.0</v>
      </c>
      <c r="D385" s="98">
        <f t="shared" si="1"/>
        <v>0.025</v>
      </c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 t="s">
        <v>212</v>
      </c>
      <c r="B386" s="28">
        <v>9.73007944E8</v>
      </c>
      <c r="C386" s="79">
        <v>60489.0</v>
      </c>
      <c r="D386" s="98">
        <f t="shared" si="1"/>
        <v>0.03</v>
      </c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 t="s">
        <v>1083</v>
      </c>
      <c r="B387" s="28">
        <v>7.36008636E8</v>
      </c>
      <c r="C387" s="79">
        <v>77192.0</v>
      </c>
      <c r="D387" s="98">
        <f t="shared" si="1"/>
        <v>0.04</v>
      </c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 t="s">
        <v>1088</v>
      </c>
      <c r="B388" s="28">
        <v>8.1567E8</v>
      </c>
      <c r="C388" s="79">
        <v>69414.0</v>
      </c>
      <c r="D388" s="98">
        <f t="shared" si="1"/>
        <v>0.035</v>
      </c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 t="s">
        <v>192</v>
      </c>
      <c r="B389" s="28">
        <v>9.43005206E8</v>
      </c>
      <c r="C389" s="79">
        <v>122418.0</v>
      </c>
      <c r="D389" s="98">
        <f t="shared" si="1"/>
        <v>0.06</v>
      </c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 t="s">
        <v>1328</v>
      </c>
      <c r="B390" s="28">
        <v>3.0279E8</v>
      </c>
      <c r="C390" s="79">
        <v>110342.0</v>
      </c>
      <c r="D390" s="98">
        <f t="shared" si="1"/>
        <v>0.055</v>
      </c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 t="s">
        <v>926</v>
      </c>
      <c r="B391" s="28">
        <v>9.90007201E8</v>
      </c>
      <c r="C391" s="79">
        <v>74920.0</v>
      </c>
      <c r="D391" s="98">
        <f t="shared" si="1"/>
        <v>0.035</v>
      </c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 t="s">
        <v>1273</v>
      </c>
      <c r="B392" s="28">
        <v>5.83003359E8</v>
      </c>
      <c r="C392" s="79">
        <v>52239.0</v>
      </c>
      <c r="D392" s="98">
        <f t="shared" si="1"/>
        <v>0.025</v>
      </c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 t="s">
        <v>1071</v>
      </c>
      <c r="B393" s="28">
        <v>4.3100448E8</v>
      </c>
      <c r="C393" s="79">
        <v>87790.0</v>
      </c>
      <c r="D393" s="98">
        <f t="shared" si="1"/>
        <v>0.045</v>
      </c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 t="s">
        <v>328</v>
      </c>
      <c r="B394" s="28">
        <v>5.207E8</v>
      </c>
      <c r="C394" s="79">
        <v>85333.0</v>
      </c>
      <c r="D394" s="98">
        <f t="shared" si="1"/>
        <v>0.045</v>
      </c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 t="s">
        <v>1134</v>
      </c>
      <c r="B395" s="28">
        <v>8.6181E8</v>
      </c>
      <c r="C395" s="79">
        <v>122546.0</v>
      </c>
      <c r="D395" s="98">
        <f t="shared" si="1"/>
        <v>0.06</v>
      </c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 t="s">
        <v>1245</v>
      </c>
      <c r="B396" s="28">
        <v>6.66237023E8</v>
      </c>
      <c r="C396" s="79">
        <v>66852.0</v>
      </c>
      <c r="D396" s="98">
        <f t="shared" si="1"/>
        <v>0.035</v>
      </c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 t="s">
        <v>1006</v>
      </c>
      <c r="B397" s="28">
        <v>3.7055E8</v>
      </c>
      <c r="C397" s="79">
        <v>73768.0</v>
      </c>
      <c r="D397" s="98">
        <f t="shared" si="1"/>
        <v>0.035</v>
      </c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 t="s">
        <v>1370</v>
      </c>
      <c r="B398" s="28">
        <v>5.5244E8</v>
      </c>
      <c r="C398" s="79">
        <v>121665.0</v>
      </c>
      <c r="D398" s="98">
        <f t="shared" si="1"/>
        <v>0.06</v>
      </c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 t="s">
        <v>1302</v>
      </c>
      <c r="B399" s="28">
        <v>6.66142532E8</v>
      </c>
      <c r="C399" s="79">
        <v>54271.0</v>
      </c>
      <c r="D399" s="98">
        <f t="shared" si="1"/>
        <v>0.025</v>
      </c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 t="s">
        <v>984</v>
      </c>
      <c r="B400" s="28">
        <v>3.11009483E8</v>
      </c>
      <c r="C400" s="79">
        <v>112476.0</v>
      </c>
      <c r="D400" s="98">
        <f t="shared" si="1"/>
        <v>0.055</v>
      </c>
      <c r="E400" s="9"/>
      <c r="F400" s="9"/>
      <c r="G400" s="84"/>
      <c r="H400" s="84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 t="s">
        <v>332</v>
      </c>
      <c r="B401" s="28">
        <v>7.03008574E8</v>
      </c>
      <c r="C401" s="79">
        <v>110665.0</v>
      </c>
      <c r="D401" s="98">
        <f t="shared" si="1"/>
        <v>0.055</v>
      </c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>
      <c r="A402" s="9" t="s">
        <v>295</v>
      </c>
      <c r="B402" s="28">
        <v>7.438E8</v>
      </c>
      <c r="C402" s="79">
        <v>87268.0</v>
      </c>
      <c r="D402" s="98">
        <f t="shared" si="1"/>
        <v>0.045</v>
      </c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>
      <c r="A403" s="9" t="s">
        <v>1110</v>
      </c>
      <c r="B403" s="28">
        <v>2.6671E8</v>
      </c>
      <c r="C403" s="79">
        <v>96303.0</v>
      </c>
      <c r="D403" s="98">
        <f t="shared" si="1"/>
        <v>0.05</v>
      </c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>
      <c r="A404" s="9" t="s">
        <v>1306</v>
      </c>
      <c r="B404" s="28">
        <v>6.9535E8</v>
      </c>
      <c r="C404" s="79">
        <v>75506.0</v>
      </c>
      <c r="D404" s="98">
        <f t="shared" si="1"/>
        <v>0.04</v>
      </c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>
      <c r="A405" s="9" t="s">
        <v>1105</v>
      </c>
      <c r="B405" s="28">
        <v>5.0600625E8</v>
      </c>
      <c r="C405" s="79">
        <v>74973.0</v>
      </c>
      <c r="D405" s="98">
        <f t="shared" si="1"/>
        <v>0.035</v>
      </c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>
      <c r="A406" s="9" t="s">
        <v>306</v>
      </c>
      <c r="B406" s="28">
        <v>6.6823E8</v>
      </c>
      <c r="C406" s="79">
        <v>76226.0</v>
      </c>
      <c r="D406" s="98">
        <f t="shared" si="1"/>
        <v>0.04</v>
      </c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>
      <c r="A407" s="9" t="s">
        <v>1053</v>
      </c>
      <c r="B407" s="28">
        <v>6.9133E8</v>
      </c>
      <c r="C407" s="79">
        <v>82363.0</v>
      </c>
      <c r="D407" s="98">
        <f t="shared" si="1"/>
        <v>0.04</v>
      </c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>
      <c r="A408" s="9" t="s">
        <v>1380</v>
      </c>
      <c r="B408" s="28">
        <v>6.66577127E8</v>
      </c>
      <c r="C408" s="79">
        <v>72407.0</v>
      </c>
      <c r="D408" s="98">
        <f t="shared" si="1"/>
        <v>0.035</v>
      </c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>
      <c r="A409" s="9" t="s">
        <v>1194</v>
      </c>
      <c r="B409" s="28">
        <v>4.30005347E8</v>
      </c>
      <c r="C409" s="79">
        <v>99465.0</v>
      </c>
      <c r="D409" s="98">
        <f t="shared" si="1"/>
        <v>0.05</v>
      </c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>
      <c r="A410" s="9" t="s">
        <v>1045</v>
      </c>
      <c r="B410" s="28">
        <v>6.66658214E8</v>
      </c>
      <c r="C410" s="79">
        <v>114721.0</v>
      </c>
      <c r="D410" s="98">
        <f t="shared" si="1"/>
        <v>0.055</v>
      </c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>
      <c r="A411" s="9" t="s">
        <v>1043</v>
      </c>
      <c r="B411" s="28">
        <v>5.08009435E8</v>
      </c>
      <c r="C411" s="79">
        <v>88353.0</v>
      </c>
      <c r="D411" s="98">
        <f t="shared" si="1"/>
        <v>0.045</v>
      </c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>
      <c r="A412" s="9" t="s">
        <v>1379</v>
      </c>
      <c r="B412" s="28">
        <v>2.6241E8</v>
      </c>
      <c r="C412" s="79">
        <v>86059.0</v>
      </c>
      <c r="D412" s="98">
        <f t="shared" si="1"/>
        <v>0.045</v>
      </c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>
      <c r="A413" s="9" t="s">
        <v>977</v>
      </c>
      <c r="B413" s="28">
        <v>3.46004408E8</v>
      </c>
      <c r="C413" s="79">
        <v>64793.0</v>
      </c>
      <c r="D413" s="98">
        <f t="shared" si="1"/>
        <v>0.03</v>
      </c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>
      <c r="A414" s="9" t="s">
        <v>925</v>
      </c>
      <c r="B414" s="28">
        <v>8.36003986E8</v>
      </c>
      <c r="C414" s="79">
        <v>42001.0</v>
      </c>
      <c r="D414" s="98">
        <f t="shared" si="1"/>
        <v>0.02</v>
      </c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>
      <c r="A415" s="9" t="s">
        <v>363</v>
      </c>
      <c r="B415" s="28">
        <v>3.27007487E8</v>
      </c>
      <c r="C415" s="79">
        <v>43487.0</v>
      </c>
      <c r="D415" s="98">
        <f t="shared" si="1"/>
        <v>0.02</v>
      </c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>
      <c r="A416" s="9" t="s">
        <v>1084</v>
      </c>
      <c r="B416" s="28">
        <v>8.6416E8</v>
      </c>
      <c r="C416" s="79">
        <v>102929.0</v>
      </c>
      <c r="D416" s="98">
        <f t="shared" si="1"/>
        <v>0.05</v>
      </c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>
      <c r="A417" s="9" t="s">
        <v>944</v>
      </c>
      <c r="B417" s="28">
        <v>6.66326997E8</v>
      </c>
      <c r="C417" s="79">
        <v>98838.0</v>
      </c>
      <c r="D417" s="98">
        <f t="shared" si="1"/>
        <v>0.05</v>
      </c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>
      <c r="A418" s="9" t="s">
        <v>236</v>
      </c>
      <c r="B418" s="28">
        <v>6.66809638E8</v>
      </c>
      <c r="C418" s="79">
        <v>83272.0</v>
      </c>
      <c r="D418" s="98">
        <f t="shared" si="1"/>
        <v>0.04</v>
      </c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>
      <c r="A419" s="9" t="s">
        <v>1222</v>
      </c>
      <c r="B419" s="28">
        <v>6.66824323E8</v>
      </c>
      <c r="C419" s="79">
        <v>62768.0</v>
      </c>
      <c r="D419" s="98">
        <f t="shared" si="1"/>
        <v>0.03</v>
      </c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>
      <c r="A420" s="9" t="s">
        <v>1030</v>
      </c>
      <c r="B420" s="28">
        <v>1.83005282E8</v>
      </c>
      <c r="C420" s="79">
        <v>52114.0</v>
      </c>
      <c r="D420" s="98">
        <f t="shared" si="1"/>
        <v>0.025</v>
      </c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>
      <c r="A421" s="9" t="s">
        <v>1237</v>
      </c>
      <c r="B421" s="28">
        <v>2.9082E8</v>
      </c>
      <c r="C421" s="79">
        <v>111847.0</v>
      </c>
      <c r="D421" s="98">
        <f t="shared" si="1"/>
        <v>0.055</v>
      </c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>
      <c r="A422" s="9" t="s">
        <v>1240</v>
      </c>
      <c r="B422" s="28">
        <v>2.89003678E8</v>
      </c>
      <c r="C422" s="79">
        <v>115916.0</v>
      </c>
      <c r="D422" s="98">
        <f t="shared" si="1"/>
        <v>0.06</v>
      </c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>
      <c r="A423" s="9" t="s">
        <v>1086</v>
      </c>
      <c r="B423" s="28">
        <v>6.66471484E8</v>
      </c>
      <c r="C423" s="79">
        <v>96237.0</v>
      </c>
      <c r="D423" s="98">
        <f t="shared" si="1"/>
        <v>0.05</v>
      </c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>
      <c r="A424" s="9" t="s">
        <v>1248</v>
      </c>
      <c r="B424" s="28">
        <v>7.86008335E8</v>
      </c>
      <c r="C424" s="79">
        <v>71913.0</v>
      </c>
      <c r="D424" s="98">
        <f t="shared" si="1"/>
        <v>0.035</v>
      </c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>
      <c r="A425" s="9" t="s">
        <v>1025</v>
      </c>
      <c r="B425" s="28">
        <v>8.77007207E8</v>
      </c>
      <c r="C425" s="79">
        <v>70301.0</v>
      </c>
      <c r="D425" s="98">
        <f t="shared" si="1"/>
        <v>0.035</v>
      </c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>
      <c r="A426" s="9" t="s">
        <v>1023</v>
      </c>
      <c r="B426" s="28">
        <v>2.3916E8</v>
      </c>
      <c r="C426" s="79">
        <v>74004.0</v>
      </c>
      <c r="D426" s="98">
        <f t="shared" si="1"/>
        <v>0.035</v>
      </c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>
      <c r="A427" s="9" t="s">
        <v>936</v>
      </c>
      <c r="B427" s="28">
        <v>4.88007538E8</v>
      </c>
      <c r="C427" s="79">
        <v>115347.0</v>
      </c>
      <c r="D427" s="98">
        <f t="shared" si="1"/>
        <v>0.06</v>
      </c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>
      <c r="A428" s="9" t="s">
        <v>1120</v>
      </c>
      <c r="B428" s="28">
        <v>4.76007863E8</v>
      </c>
      <c r="C428" s="79">
        <v>51697.0</v>
      </c>
      <c r="D428" s="98">
        <f t="shared" si="1"/>
        <v>0.025</v>
      </c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>
      <c r="A429" s="9" t="s">
        <v>333</v>
      </c>
      <c r="B429" s="28">
        <v>6.37004142E8</v>
      </c>
      <c r="C429" s="79">
        <v>55969.0</v>
      </c>
      <c r="D429" s="98">
        <f t="shared" si="1"/>
        <v>0.03</v>
      </c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>
      <c r="A430" s="9" t="s">
        <v>1234</v>
      </c>
      <c r="B430" s="28">
        <v>2.33003447E8</v>
      </c>
      <c r="C430" s="79">
        <v>66292.0</v>
      </c>
      <c r="D430" s="98">
        <f t="shared" si="1"/>
        <v>0.035</v>
      </c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>
      <c r="A431" s="9" t="s">
        <v>234</v>
      </c>
      <c r="B431" s="28">
        <v>4.3768E8</v>
      </c>
      <c r="C431" s="79">
        <v>102285.0</v>
      </c>
      <c r="D431" s="98">
        <f t="shared" si="1"/>
        <v>0.05</v>
      </c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>
      <c r="A432" s="9" t="s">
        <v>1044</v>
      </c>
      <c r="B432" s="28">
        <v>8.5276E8</v>
      </c>
      <c r="C432" s="79">
        <v>48437.0</v>
      </c>
      <c r="D432" s="98">
        <f t="shared" si="1"/>
        <v>0.025</v>
      </c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>
      <c r="A433" s="9" t="s">
        <v>1050</v>
      </c>
      <c r="B433" s="28">
        <v>9.7574E8</v>
      </c>
      <c r="C433" s="79">
        <v>114318.0</v>
      </c>
      <c r="D433" s="98">
        <f t="shared" si="1"/>
        <v>0.055</v>
      </c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>
      <c r="A434" s="9" t="s">
        <v>1374</v>
      </c>
      <c r="B434" s="28">
        <v>8.69004965E8</v>
      </c>
      <c r="C434" s="79">
        <v>100125.0</v>
      </c>
      <c r="D434" s="98">
        <f t="shared" si="1"/>
        <v>0.05</v>
      </c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>
      <c r="A435" s="9" t="s">
        <v>1101</v>
      </c>
      <c r="B435" s="28">
        <v>6.66477797E8</v>
      </c>
      <c r="C435" s="79">
        <v>52926.0</v>
      </c>
      <c r="D435" s="98">
        <f t="shared" si="1"/>
        <v>0.025</v>
      </c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>
      <c r="A436" s="9" t="s">
        <v>992</v>
      </c>
      <c r="B436" s="28">
        <v>3.2924E8</v>
      </c>
      <c r="C436" s="79">
        <v>90081.0</v>
      </c>
      <c r="D436" s="98">
        <f t="shared" si="1"/>
        <v>0.045</v>
      </c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>
      <c r="A437" s="9" t="s">
        <v>377</v>
      </c>
      <c r="B437" s="28">
        <v>6.66003704E8</v>
      </c>
      <c r="C437" s="79">
        <v>61736.0</v>
      </c>
      <c r="D437" s="98">
        <f t="shared" si="1"/>
        <v>0.03</v>
      </c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>
      <c r="A438" s="9" t="s">
        <v>322</v>
      </c>
      <c r="B438" s="28">
        <v>7.72009912E8</v>
      </c>
      <c r="C438" s="79">
        <v>72484.0</v>
      </c>
      <c r="D438" s="98">
        <f t="shared" si="1"/>
        <v>0.035</v>
      </c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>
      <c r="A439" s="9" t="s">
        <v>264</v>
      </c>
      <c r="B439" s="28">
        <v>6.25004337E8</v>
      </c>
      <c r="C439" s="79">
        <v>54040.0</v>
      </c>
      <c r="D439" s="98">
        <f t="shared" si="1"/>
        <v>0.025</v>
      </c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>
      <c r="A440" s="9" t="s">
        <v>307</v>
      </c>
      <c r="B440" s="28">
        <v>5.46009694E8</v>
      </c>
      <c r="C440" s="79">
        <v>119430.0</v>
      </c>
      <c r="D440" s="98">
        <f t="shared" si="1"/>
        <v>0.06</v>
      </c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>
      <c r="A441" s="9" t="s">
        <v>196</v>
      </c>
      <c r="B441" s="28">
        <v>6.66764373E8</v>
      </c>
      <c r="C441" s="79">
        <v>81269.0</v>
      </c>
      <c r="D441" s="98">
        <f t="shared" si="1"/>
        <v>0.04</v>
      </c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>
      <c r="A442" s="9" t="s">
        <v>267</v>
      </c>
      <c r="B442" s="28">
        <v>2.41006891E8</v>
      </c>
      <c r="C442" s="79">
        <v>88867.0</v>
      </c>
      <c r="D442" s="98">
        <f t="shared" si="1"/>
        <v>0.045</v>
      </c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>
      <c r="A443" s="9" t="s">
        <v>1336</v>
      </c>
      <c r="B443" s="28">
        <v>2.31001151E8</v>
      </c>
      <c r="C443" s="79">
        <v>122122.0</v>
      </c>
      <c r="D443" s="98">
        <f t="shared" si="1"/>
        <v>0.06</v>
      </c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>
      <c r="A444" s="9" t="s">
        <v>197</v>
      </c>
      <c r="B444" s="28">
        <v>5.33007417E8</v>
      </c>
      <c r="C444" s="79">
        <v>121549.0</v>
      </c>
      <c r="D444" s="98">
        <f t="shared" si="1"/>
        <v>0.06</v>
      </c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>
      <c r="A445" s="9" t="s">
        <v>952</v>
      </c>
      <c r="B445" s="28">
        <v>5.5927E8</v>
      </c>
      <c r="C445" s="79">
        <v>119928.0</v>
      </c>
      <c r="D445" s="98">
        <f t="shared" si="1"/>
        <v>0.06</v>
      </c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>
      <c r="A446" s="9" t="s">
        <v>1040</v>
      </c>
      <c r="B446" s="28">
        <v>2.9848E8</v>
      </c>
      <c r="C446" s="79">
        <v>79427.0</v>
      </c>
      <c r="D446" s="98">
        <f t="shared" si="1"/>
        <v>0.04</v>
      </c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>
      <c r="A447" s="9" t="s">
        <v>1085</v>
      </c>
      <c r="B447" s="28">
        <v>9.9985E8</v>
      </c>
      <c r="C447" s="79">
        <v>117406.0</v>
      </c>
      <c r="D447" s="98">
        <f t="shared" si="1"/>
        <v>0.06</v>
      </c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>
      <c r="A448" s="9" t="s">
        <v>351</v>
      </c>
      <c r="B448" s="28">
        <v>6.29007276E8</v>
      </c>
      <c r="C448" s="79">
        <v>72549.0</v>
      </c>
      <c r="D448" s="98">
        <f t="shared" si="1"/>
        <v>0.035</v>
      </c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>
      <c r="A449" s="9" t="s">
        <v>1242</v>
      </c>
      <c r="B449" s="28">
        <v>8.5038E8</v>
      </c>
      <c r="C449" s="79">
        <v>86617.0</v>
      </c>
      <c r="D449" s="98">
        <f t="shared" si="1"/>
        <v>0.045</v>
      </c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>
      <c r="A450" s="9" t="s">
        <v>329</v>
      </c>
      <c r="B450" s="28">
        <v>6.70007186E8</v>
      </c>
      <c r="C450" s="79">
        <v>69672.0</v>
      </c>
      <c r="D450" s="98">
        <f t="shared" si="1"/>
        <v>0.035</v>
      </c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>
      <c r="A451" s="9" t="s">
        <v>340</v>
      </c>
      <c r="B451" s="28">
        <v>8.7257E8</v>
      </c>
      <c r="C451" s="79">
        <v>56971.0</v>
      </c>
      <c r="D451" s="98">
        <f t="shared" si="1"/>
        <v>0.03</v>
      </c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>
      <c r="A452" s="9" t="s">
        <v>981</v>
      </c>
      <c r="B452" s="28">
        <v>6.42006678E8</v>
      </c>
      <c r="C452" s="79">
        <v>122589.0</v>
      </c>
      <c r="D452" s="98">
        <f t="shared" si="1"/>
        <v>0.06</v>
      </c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>
      <c r="A453" s="9" t="s">
        <v>222</v>
      </c>
      <c r="B453" s="28">
        <v>6.66974933E8</v>
      </c>
      <c r="C453" s="79">
        <v>81656.0</v>
      </c>
      <c r="D453" s="98">
        <f t="shared" si="1"/>
        <v>0.04</v>
      </c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>
      <c r="A454" s="9" t="s">
        <v>266</v>
      </c>
      <c r="B454" s="28">
        <v>2.108E8</v>
      </c>
      <c r="C454" s="79">
        <v>93784.0</v>
      </c>
      <c r="D454" s="98">
        <f t="shared" si="1"/>
        <v>0.045</v>
      </c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>
      <c r="A455" s="9" t="s">
        <v>970</v>
      </c>
      <c r="B455" s="28">
        <v>3.44007179E8</v>
      </c>
      <c r="C455" s="79">
        <v>57743.0</v>
      </c>
      <c r="D455" s="98">
        <f t="shared" si="1"/>
        <v>0.03</v>
      </c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>
      <c r="A456" s="9" t="s">
        <v>1201</v>
      </c>
      <c r="B456" s="28">
        <v>7.4658E8</v>
      </c>
      <c r="C456" s="79">
        <v>119082.0</v>
      </c>
      <c r="D456" s="98">
        <f t="shared" si="1"/>
        <v>0.06</v>
      </c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>
      <c r="A457" s="9" t="s">
        <v>982</v>
      </c>
      <c r="B457" s="28">
        <v>7.58004678E8</v>
      </c>
      <c r="C457" s="79">
        <v>74560.0</v>
      </c>
      <c r="D457" s="98">
        <f t="shared" si="1"/>
        <v>0.035</v>
      </c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>
      <c r="A458" s="9" t="s">
        <v>1010</v>
      </c>
      <c r="B458" s="28">
        <v>3.7965E8</v>
      </c>
      <c r="C458" s="79">
        <v>112299.0</v>
      </c>
      <c r="D458" s="98">
        <f t="shared" si="1"/>
        <v>0.055</v>
      </c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>
      <c r="A459" s="9" t="s">
        <v>1205</v>
      </c>
      <c r="B459" s="28">
        <v>4.1195E8</v>
      </c>
      <c r="C459" s="79">
        <v>125668.0</v>
      </c>
      <c r="D459" s="98">
        <f t="shared" si="1"/>
        <v>0.065</v>
      </c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>
      <c r="A460" s="9" t="s">
        <v>1109</v>
      </c>
      <c r="B460" s="28">
        <v>4.53004297E8</v>
      </c>
      <c r="C460" s="79">
        <v>118895.0</v>
      </c>
      <c r="D460" s="98">
        <f t="shared" si="1"/>
        <v>0.06</v>
      </c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>
      <c r="A461" s="9" t="s">
        <v>256</v>
      </c>
      <c r="B461" s="28">
        <v>4.45003049E8</v>
      </c>
      <c r="C461" s="79">
        <v>51784.0</v>
      </c>
      <c r="D461" s="98">
        <f t="shared" si="1"/>
        <v>0.025</v>
      </c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>
      <c r="A462" s="9" t="s">
        <v>193</v>
      </c>
      <c r="B462" s="28">
        <v>6.24008324E8</v>
      </c>
      <c r="C462" s="79">
        <v>88343.0</v>
      </c>
      <c r="D462" s="98">
        <f t="shared" si="1"/>
        <v>0.045</v>
      </c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>
      <c r="A463" s="9" t="s">
        <v>249</v>
      </c>
      <c r="B463" s="28">
        <v>9.97007501E8</v>
      </c>
      <c r="C463" s="79">
        <v>124288.0</v>
      </c>
      <c r="D463" s="98">
        <f t="shared" si="1"/>
        <v>0.06</v>
      </c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>
      <c r="A464" s="9" t="s">
        <v>1285</v>
      </c>
      <c r="B464" s="28">
        <v>2.25005715E8</v>
      </c>
      <c r="C464" s="79">
        <v>126925.0</v>
      </c>
      <c r="D464" s="98">
        <f t="shared" si="1"/>
        <v>0.065</v>
      </c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>
      <c r="A465" s="9" t="s">
        <v>290</v>
      </c>
      <c r="B465" s="28">
        <v>3.81002143E8</v>
      </c>
      <c r="C465" s="79">
        <v>82275.0</v>
      </c>
      <c r="D465" s="98">
        <f t="shared" si="1"/>
        <v>0.04</v>
      </c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>
      <c r="A466" s="9" t="s">
        <v>1324</v>
      </c>
      <c r="B466" s="28">
        <v>6.66742829E8</v>
      </c>
      <c r="C466" s="79">
        <v>52543.0</v>
      </c>
      <c r="D466" s="98">
        <f t="shared" si="1"/>
        <v>0.025</v>
      </c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>
      <c r="A467" s="9" t="s">
        <v>225</v>
      </c>
      <c r="B467" s="28">
        <v>6.5729E8</v>
      </c>
      <c r="C467" s="79">
        <v>117715.0</v>
      </c>
      <c r="D467" s="98">
        <f t="shared" si="1"/>
        <v>0.06</v>
      </c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>
      <c r="A468" s="9" t="s">
        <v>1047</v>
      </c>
      <c r="B468" s="28">
        <v>6.9382E8</v>
      </c>
      <c r="C468" s="79">
        <v>74910.0</v>
      </c>
      <c r="D468" s="98">
        <f t="shared" si="1"/>
        <v>0.035</v>
      </c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>
      <c r="A469" s="9" t="s">
        <v>1185</v>
      </c>
      <c r="B469" s="28">
        <v>1.4911E8</v>
      </c>
      <c r="C469" s="79">
        <v>57703.0</v>
      </c>
      <c r="D469" s="98">
        <f t="shared" si="1"/>
        <v>0.03</v>
      </c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>
      <c r="A470" s="9" t="s">
        <v>1191</v>
      </c>
      <c r="B470" s="28">
        <v>6.1283E8</v>
      </c>
      <c r="C470" s="79">
        <v>83926.0</v>
      </c>
      <c r="D470" s="98">
        <f t="shared" si="1"/>
        <v>0.04</v>
      </c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>
      <c r="A471" s="9" t="s">
        <v>1000</v>
      </c>
      <c r="B471" s="28">
        <v>3.2872E8</v>
      </c>
      <c r="C471" s="79">
        <v>76064.0</v>
      </c>
      <c r="D471" s="98">
        <f t="shared" si="1"/>
        <v>0.04</v>
      </c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>
      <c r="A472" s="9" t="s">
        <v>378</v>
      </c>
      <c r="B472" s="28">
        <v>5.59002633E8</v>
      </c>
      <c r="C472" s="79">
        <v>73842.0</v>
      </c>
      <c r="D472" s="98">
        <f t="shared" si="1"/>
        <v>0.035</v>
      </c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>
      <c r="A473" s="9" t="s">
        <v>1094</v>
      </c>
      <c r="B473" s="28">
        <v>3.16007805E8</v>
      </c>
      <c r="C473" s="79">
        <v>78867.0</v>
      </c>
      <c r="D473" s="98">
        <f t="shared" si="1"/>
        <v>0.04</v>
      </c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>
      <c r="A474" s="9" t="s">
        <v>1282</v>
      </c>
      <c r="B474" s="28">
        <v>5.1355E8</v>
      </c>
      <c r="C474" s="79">
        <v>91587.0</v>
      </c>
      <c r="D474" s="98">
        <f t="shared" si="1"/>
        <v>0.045</v>
      </c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>
      <c r="A475" s="9" t="s">
        <v>298</v>
      </c>
      <c r="B475" s="28">
        <v>2.42009808E8</v>
      </c>
      <c r="C475" s="79">
        <v>124722.0</v>
      </c>
      <c r="D475" s="98">
        <f t="shared" si="1"/>
        <v>0.06</v>
      </c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>
      <c r="A476" s="9" t="s">
        <v>237</v>
      </c>
      <c r="B476" s="28">
        <v>5.3579E8</v>
      </c>
      <c r="C476" s="79">
        <v>78409.0</v>
      </c>
      <c r="D476" s="98">
        <f t="shared" si="1"/>
        <v>0.04</v>
      </c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>
      <c r="A477" s="9" t="s">
        <v>1125</v>
      </c>
      <c r="B477" s="28">
        <v>7.9967E8</v>
      </c>
      <c r="C477" s="79">
        <v>61718.0</v>
      </c>
      <c r="D477" s="98">
        <f t="shared" si="1"/>
        <v>0.03</v>
      </c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>
      <c r="A478" s="9" t="s">
        <v>1259</v>
      </c>
      <c r="B478" s="28">
        <v>1.7200798E8</v>
      </c>
      <c r="C478" s="79">
        <v>123468.0</v>
      </c>
      <c r="D478" s="98">
        <f t="shared" si="1"/>
        <v>0.06</v>
      </c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>
      <c r="A479" s="9" t="s">
        <v>1266</v>
      </c>
      <c r="B479" s="28">
        <v>3.38009875E8</v>
      </c>
      <c r="C479" s="79">
        <v>46368.0</v>
      </c>
      <c r="D479" s="98">
        <f t="shared" si="1"/>
        <v>0.025</v>
      </c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>
      <c r="A480" s="9" t="s">
        <v>994</v>
      </c>
      <c r="B480" s="28">
        <v>7.2200488E8</v>
      </c>
      <c r="C480" s="79">
        <v>59814.0</v>
      </c>
      <c r="D480" s="98">
        <f t="shared" si="1"/>
        <v>0.03</v>
      </c>
      <c r="E480" s="84"/>
      <c r="F480" s="84"/>
      <c r="G480" s="9"/>
      <c r="H480" s="9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>
      <c r="A481" s="9" t="s">
        <v>1051</v>
      </c>
      <c r="B481" s="28">
        <v>7.3114E8</v>
      </c>
      <c r="C481" s="79">
        <v>80732.0</v>
      </c>
      <c r="D481" s="98">
        <f t="shared" si="1"/>
        <v>0.04</v>
      </c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 t="s">
        <v>1032</v>
      </c>
      <c r="B482" s="28">
        <v>2.7900552E8</v>
      </c>
      <c r="C482" s="79">
        <v>60408.0</v>
      </c>
      <c r="D482" s="98">
        <f t="shared" si="1"/>
        <v>0.03</v>
      </c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 t="s">
        <v>1348</v>
      </c>
      <c r="B483" s="28">
        <v>7.60003261E8</v>
      </c>
      <c r="C483" s="79">
        <v>120404.0</v>
      </c>
      <c r="D483" s="98">
        <f t="shared" si="1"/>
        <v>0.06</v>
      </c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 t="s">
        <v>246</v>
      </c>
      <c r="B484" s="28">
        <v>6.5697E8</v>
      </c>
      <c r="C484" s="79">
        <v>104897.0</v>
      </c>
      <c r="D484" s="98">
        <f t="shared" si="1"/>
        <v>0.05</v>
      </c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 t="s">
        <v>1035</v>
      </c>
      <c r="B485" s="28">
        <v>5.1417E8</v>
      </c>
      <c r="C485" s="79">
        <v>45464.0</v>
      </c>
      <c r="D485" s="98">
        <f t="shared" si="1"/>
        <v>0.025</v>
      </c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 t="s">
        <v>216</v>
      </c>
      <c r="B486" s="28">
        <v>6.66328696E8</v>
      </c>
      <c r="C486" s="79">
        <v>93778.0</v>
      </c>
      <c r="D486" s="98">
        <f t="shared" si="1"/>
        <v>0.045</v>
      </c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 t="s">
        <v>1077</v>
      </c>
      <c r="B487" s="28">
        <v>1.78003349E8</v>
      </c>
      <c r="C487" s="79">
        <v>54091.0</v>
      </c>
      <c r="D487" s="98">
        <f t="shared" si="1"/>
        <v>0.025</v>
      </c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 t="s">
        <v>939</v>
      </c>
      <c r="B488" s="28">
        <v>6.14009657E8</v>
      </c>
      <c r="C488" s="79">
        <v>72894.0</v>
      </c>
      <c r="D488" s="98">
        <f t="shared" si="1"/>
        <v>0.035</v>
      </c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 t="s">
        <v>1290</v>
      </c>
      <c r="B489" s="28">
        <v>3.90009046E8</v>
      </c>
      <c r="C489" s="79">
        <v>104893.0</v>
      </c>
      <c r="D489" s="98">
        <f t="shared" si="1"/>
        <v>0.05</v>
      </c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 t="s">
        <v>1067</v>
      </c>
      <c r="B490" s="28">
        <v>7.96002295E8</v>
      </c>
      <c r="C490" s="79">
        <v>79289.0</v>
      </c>
      <c r="D490" s="98">
        <f t="shared" si="1"/>
        <v>0.04</v>
      </c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 t="s">
        <v>190</v>
      </c>
      <c r="B491" s="28">
        <v>1.75005093E8</v>
      </c>
      <c r="C491" s="79">
        <v>81594.0</v>
      </c>
      <c r="D491" s="98">
        <f t="shared" si="1"/>
        <v>0.04</v>
      </c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 t="s">
        <v>1042</v>
      </c>
      <c r="B492" s="28">
        <v>5.06008361E8</v>
      </c>
      <c r="C492" s="79">
        <v>46876.0</v>
      </c>
      <c r="D492" s="98">
        <f t="shared" si="1"/>
        <v>0.025</v>
      </c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 t="s">
        <v>1036</v>
      </c>
      <c r="B493" s="28">
        <v>7.25009844E8</v>
      </c>
      <c r="C493" s="79">
        <v>89002.0</v>
      </c>
      <c r="D493" s="98">
        <f t="shared" si="1"/>
        <v>0.045</v>
      </c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 t="s">
        <v>1028</v>
      </c>
      <c r="B494" s="28">
        <v>1.16009565E8</v>
      </c>
      <c r="C494" s="79">
        <v>60097.0</v>
      </c>
      <c r="D494" s="98">
        <f t="shared" si="1"/>
        <v>0.03</v>
      </c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 t="s">
        <v>950</v>
      </c>
      <c r="B495" s="28">
        <v>2.9332E8</v>
      </c>
      <c r="C495" s="79">
        <v>101346.0</v>
      </c>
      <c r="D495" s="98">
        <f t="shared" si="1"/>
        <v>0.05</v>
      </c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 t="s">
        <v>1072</v>
      </c>
      <c r="B496" s="28">
        <v>4.22004173E8</v>
      </c>
      <c r="C496" s="79">
        <v>110700.0</v>
      </c>
      <c r="D496" s="98">
        <f t="shared" si="1"/>
        <v>0.055</v>
      </c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 t="s">
        <v>207</v>
      </c>
      <c r="B497" s="28">
        <v>5.90009253E8</v>
      </c>
      <c r="C497" s="79">
        <v>118902.0</v>
      </c>
      <c r="D497" s="98">
        <f t="shared" si="1"/>
        <v>0.06</v>
      </c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 t="s">
        <v>1046</v>
      </c>
      <c r="B498" s="28">
        <v>8.57008262E8</v>
      </c>
      <c r="C498" s="79">
        <v>75430.0</v>
      </c>
      <c r="D498" s="98">
        <f t="shared" si="1"/>
        <v>0.04</v>
      </c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 t="s">
        <v>1356</v>
      </c>
      <c r="B499" s="28">
        <v>7.5794E8</v>
      </c>
      <c r="C499" s="79">
        <v>103697.0</v>
      </c>
      <c r="D499" s="98">
        <f t="shared" si="1"/>
        <v>0.05</v>
      </c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 t="s">
        <v>1031</v>
      </c>
      <c r="B500" s="28">
        <v>4.0879E8</v>
      </c>
      <c r="C500" s="79">
        <v>66777.0</v>
      </c>
      <c r="D500" s="98">
        <f t="shared" si="1"/>
        <v>0.035</v>
      </c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 t="s">
        <v>1147</v>
      </c>
      <c r="B501" s="28">
        <v>6.6619506E8</v>
      </c>
      <c r="C501" s="79">
        <v>72944.0</v>
      </c>
      <c r="D501" s="98">
        <f t="shared" si="1"/>
        <v>0.035</v>
      </c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 t="s">
        <v>245</v>
      </c>
      <c r="B502" s="28">
        <v>6.14002974E8</v>
      </c>
      <c r="C502" s="79">
        <v>48460.0</v>
      </c>
      <c r="D502" s="98">
        <f t="shared" si="1"/>
        <v>0.025</v>
      </c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 t="s">
        <v>1216</v>
      </c>
      <c r="B503" s="28">
        <v>6.45003465E8</v>
      </c>
      <c r="C503" s="79">
        <v>72942.0</v>
      </c>
      <c r="D503" s="98">
        <f t="shared" si="1"/>
        <v>0.035</v>
      </c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 t="s">
        <v>297</v>
      </c>
      <c r="B504" s="28">
        <v>8.92001124E8</v>
      </c>
      <c r="C504" s="79">
        <v>83936.0</v>
      </c>
      <c r="D504" s="98">
        <f t="shared" si="1"/>
        <v>0.04</v>
      </c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 t="s">
        <v>921</v>
      </c>
      <c r="B505" s="28">
        <v>6.38009614E8</v>
      </c>
      <c r="C505" s="79">
        <v>74513.0</v>
      </c>
      <c r="D505" s="98">
        <f t="shared" si="1"/>
        <v>0.035</v>
      </c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 t="s">
        <v>1277</v>
      </c>
      <c r="B506" s="28">
        <v>1.94004183E8</v>
      </c>
      <c r="C506" s="79">
        <v>52562.0</v>
      </c>
      <c r="D506" s="98">
        <f t="shared" si="1"/>
        <v>0.025</v>
      </c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 t="s">
        <v>1354</v>
      </c>
      <c r="B507" s="28">
        <v>9.2351E8</v>
      </c>
      <c r="C507" s="79">
        <v>77681.0</v>
      </c>
      <c r="D507" s="98">
        <f t="shared" si="1"/>
        <v>0.04</v>
      </c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 t="s">
        <v>1343</v>
      </c>
      <c r="B508" s="28">
        <v>5.16003454E8</v>
      </c>
      <c r="C508" s="79">
        <v>87321.0</v>
      </c>
      <c r="D508" s="98">
        <f t="shared" si="1"/>
        <v>0.045</v>
      </c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 t="s">
        <v>934</v>
      </c>
      <c r="B509" s="28">
        <v>2.2934E8</v>
      </c>
      <c r="C509" s="79">
        <v>89725.0</v>
      </c>
      <c r="D509" s="98">
        <f t="shared" si="1"/>
        <v>0.045</v>
      </c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 t="s">
        <v>1145</v>
      </c>
      <c r="B510" s="28">
        <v>8.3800563E8</v>
      </c>
      <c r="C510" s="79">
        <v>66140.0</v>
      </c>
      <c r="D510" s="98">
        <f t="shared" si="1"/>
        <v>0.035</v>
      </c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 t="s">
        <v>356</v>
      </c>
      <c r="B511" s="28">
        <v>1.30005123E8</v>
      </c>
      <c r="C511" s="79">
        <v>66579.0</v>
      </c>
      <c r="D511" s="98">
        <f t="shared" si="1"/>
        <v>0.035</v>
      </c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 t="s">
        <v>348</v>
      </c>
      <c r="B512" s="28">
        <v>1.36003102E8</v>
      </c>
      <c r="C512" s="79">
        <v>79152.0</v>
      </c>
      <c r="D512" s="98">
        <f t="shared" si="1"/>
        <v>0.04</v>
      </c>
      <c r="E512" s="9"/>
      <c r="F512" s="9"/>
      <c r="G512" s="84"/>
      <c r="H512" s="84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 t="s">
        <v>211</v>
      </c>
      <c r="B513" s="28">
        <v>7.08006968E8</v>
      </c>
      <c r="C513" s="79">
        <v>50979.0</v>
      </c>
      <c r="D513" s="98">
        <f t="shared" si="1"/>
        <v>0.025</v>
      </c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>
      <c r="A514" s="9" t="s">
        <v>195</v>
      </c>
      <c r="B514" s="28">
        <v>1.43009969E8</v>
      </c>
      <c r="C514" s="79">
        <v>101055.0</v>
      </c>
      <c r="D514" s="98">
        <f t="shared" si="1"/>
        <v>0.05</v>
      </c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>
      <c r="A515" s="9" t="s">
        <v>1280</v>
      </c>
      <c r="B515" s="28">
        <v>6.6623821E8</v>
      </c>
      <c r="C515" s="79">
        <v>68213.0</v>
      </c>
      <c r="D515" s="98">
        <f t="shared" si="1"/>
        <v>0.035</v>
      </c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>
      <c r="A516" s="9" t="s">
        <v>999</v>
      </c>
      <c r="B516" s="28">
        <v>4.44006022E8</v>
      </c>
      <c r="C516" s="79">
        <v>99512.0</v>
      </c>
      <c r="D516" s="98">
        <f t="shared" si="1"/>
        <v>0.05</v>
      </c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>
      <c r="A517" s="9" t="s">
        <v>293</v>
      </c>
      <c r="B517" s="28">
        <v>9.3284E8</v>
      </c>
      <c r="C517" s="79">
        <v>108185.0</v>
      </c>
      <c r="D517" s="98">
        <f t="shared" si="1"/>
        <v>0.055</v>
      </c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>
      <c r="A518" s="9" t="s">
        <v>262</v>
      </c>
      <c r="B518" s="28">
        <v>2.0589E8</v>
      </c>
      <c r="C518" s="79">
        <v>124966.0</v>
      </c>
      <c r="D518" s="98">
        <f t="shared" si="1"/>
        <v>0.06</v>
      </c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>
      <c r="A519" s="9" t="s">
        <v>1070</v>
      </c>
      <c r="B519" s="28">
        <v>6.0900368E8</v>
      </c>
      <c r="C519" s="79">
        <v>108629.0</v>
      </c>
      <c r="D519" s="98">
        <f t="shared" si="1"/>
        <v>0.055</v>
      </c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>
      <c r="A520" s="9" t="s">
        <v>908</v>
      </c>
      <c r="B520" s="28">
        <v>9.1439E8</v>
      </c>
      <c r="C520" s="79">
        <v>48249.0</v>
      </c>
      <c r="D520" s="98">
        <f t="shared" si="1"/>
        <v>0.025</v>
      </c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>
      <c r="A521" s="9" t="s">
        <v>1232</v>
      </c>
      <c r="B521" s="28">
        <v>7.0941E8</v>
      </c>
      <c r="C521" s="79">
        <v>46370.0</v>
      </c>
      <c r="D521" s="98">
        <f t="shared" si="1"/>
        <v>0.025</v>
      </c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>
      <c r="A522" s="9" t="s">
        <v>954</v>
      </c>
      <c r="B522" s="28">
        <v>1.27009935E8</v>
      </c>
      <c r="C522" s="79">
        <v>117457.0</v>
      </c>
      <c r="D522" s="98">
        <f t="shared" si="1"/>
        <v>0.06</v>
      </c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>
      <c r="A523" s="9" t="s">
        <v>1344</v>
      </c>
      <c r="B523" s="28">
        <v>6.66853155E8</v>
      </c>
      <c r="C523" s="79">
        <v>117663.0</v>
      </c>
      <c r="D523" s="98">
        <f t="shared" si="1"/>
        <v>0.06</v>
      </c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>
      <c r="A524" s="9" t="s">
        <v>929</v>
      </c>
      <c r="B524" s="28">
        <v>9.22009929E8</v>
      </c>
      <c r="C524" s="79">
        <v>92231.0</v>
      </c>
      <c r="D524" s="98">
        <f t="shared" si="1"/>
        <v>0.045</v>
      </c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>
      <c r="A525" s="9" t="s">
        <v>1353</v>
      </c>
      <c r="B525" s="28">
        <v>8.8987E8</v>
      </c>
      <c r="C525" s="79">
        <v>68715.0</v>
      </c>
      <c r="D525" s="98">
        <f t="shared" si="1"/>
        <v>0.035</v>
      </c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>
      <c r="A526" s="9" t="s">
        <v>1283</v>
      </c>
      <c r="B526" s="28">
        <v>9.27006965E8</v>
      </c>
      <c r="C526" s="79">
        <v>101020.0</v>
      </c>
      <c r="D526" s="98">
        <f t="shared" si="1"/>
        <v>0.05</v>
      </c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>
      <c r="A527" s="9" t="s">
        <v>1373</v>
      </c>
      <c r="B527" s="28">
        <v>9.25002071E8</v>
      </c>
      <c r="C527" s="79">
        <v>71460.0</v>
      </c>
      <c r="D527" s="98">
        <f t="shared" si="1"/>
        <v>0.035</v>
      </c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>
      <c r="A528" s="9" t="s">
        <v>910</v>
      </c>
      <c r="B528" s="28">
        <v>6.66997321E8</v>
      </c>
      <c r="C528" s="79">
        <v>81833.0</v>
      </c>
      <c r="D528" s="98">
        <f t="shared" si="1"/>
        <v>0.04</v>
      </c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>
      <c r="A529" s="9" t="s">
        <v>1146</v>
      </c>
      <c r="B529" s="28">
        <v>6.66957987E8</v>
      </c>
      <c r="C529" s="79">
        <v>95313.0</v>
      </c>
      <c r="D529" s="98">
        <f t="shared" si="1"/>
        <v>0.05</v>
      </c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>
      <c r="A530" s="9" t="s">
        <v>1206</v>
      </c>
      <c r="B530" s="28">
        <v>8.0011E8</v>
      </c>
      <c r="C530" s="79">
        <v>100295.0</v>
      </c>
      <c r="D530" s="98">
        <f t="shared" si="1"/>
        <v>0.05</v>
      </c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>
      <c r="A531" s="9" t="s">
        <v>1007</v>
      </c>
      <c r="B531" s="28">
        <v>9.8913E8</v>
      </c>
      <c r="C531" s="79">
        <v>108616.0</v>
      </c>
      <c r="D531" s="98">
        <f t="shared" si="1"/>
        <v>0.055</v>
      </c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>
      <c r="A532" s="9" t="s">
        <v>976</v>
      </c>
      <c r="B532" s="28">
        <v>7.6375E8</v>
      </c>
      <c r="C532" s="79">
        <v>83517.0</v>
      </c>
      <c r="D532" s="98">
        <f t="shared" si="1"/>
        <v>0.04</v>
      </c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>
      <c r="A533" s="9" t="s">
        <v>931</v>
      </c>
      <c r="B533" s="28">
        <v>3.71009726E8</v>
      </c>
      <c r="C533" s="79">
        <v>52388.0</v>
      </c>
      <c r="D533" s="98">
        <f t="shared" si="1"/>
        <v>0.025</v>
      </c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>
      <c r="A534" s="9" t="s">
        <v>933</v>
      </c>
      <c r="B534" s="28">
        <v>5.8765E8</v>
      </c>
      <c r="C534" s="79">
        <v>119001.0</v>
      </c>
      <c r="D534" s="98">
        <f t="shared" si="1"/>
        <v>0.06</v>
      </c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>
      <c r="A535" s="9" t="s">
        <v>243</v>
      </c>
      <c r="B535" s="28">
        <v>6.4231E8</v>
      </c>
      <c r="C535" s="79">
        <v>124817.0</v>
      </c>
      <c r="D535" s="98">
        <f t="shared" si="1"/>
        <v>0.06</v>
      </c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>
      <c r="A536" s="9" t="s">
        <v>1169</v>
      </c>
      <c r="B536" s="28">
        <v>9.0893E8</v>
      </c>
      <c r="C536" s="79">
        <v>60907.0</v>
      </c>
      <c r="D536" s="98">
        <f t="shared" si="1"/>
        <v>0.03</v>
      </c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>
      <c r="A537" s="9" t="s">
        <v>1038</v>
      </c>
      <c r="B537" s="28">
        <v>6.66275897E8</v>
      </c>
      <c r="C537" s="79">
        <v>50760.0</v>
      </c>
      <c r="D537" s="98">
        <f t="shared" si="1"/>
        <v>0.025</v>
      </c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>
      <c r="A538" s="9" t="s">
        <v>961</v>
      </c>
      <c r="B538" s="28">
        <v>9.03002606E8</v>
      </c>
      <c r="C538" s="79">
        <v>84598.0</v>
      </c>
      <c r="D538" s="98">
        <f t="shared" si="1"/>
        <v>0.04</v>
      </c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>
      <c r="A539" s="9" t="s">
        <v>1129</v>
      </c>
      <c r="B539" s="28">
        <v>8.71007139E8</v>
      </c>
      <c r="C539" s="79">
        <v>42273.0</v>
      </c>
      <c r="D539" s="98">
        <f t="shared" si="1"/>
        <v>0.02</v>
      </c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>
      <c r="A540" s="9" t="s">
        <v>991</v>
      </c>
      <c r="B540" s="28">
        <v>3.35002545E8</v>
      </c>
      <c r="C540" s="79">
        <v>44273.0</v>
      </c>
      <c r="D540" s="98">
        <f t="shared" si="1"/>
        <v>0.02</v>
      </c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>
      <c r="A541" s="9" t="s">
        <v>964</v>
      </c>
      <c r="B541" s="28">
        <v>3.94004238E8</v>
      </c>
      <c r="C541" s="79">
        <v>97694.0</v>
      </c>
      <c r="D541" s="98">
        <f t="shared" si="1"/>
        <v>0.05</v>
      </c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>
      <c r="A542" s="9" t="s">
        <v>1243</v>
      </c>
      <c r="B542" s="28">
        <v>3.96007116E8</v>
      </c>
      <c r="C542" s="79">
        <v>79158.0</v>
      </c>
      <c r="D542" s="98">
        <f t="shared" si="1"/>
        <v>0.04</v>
      </c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>
      <c r="A543" s="9" t="s">
        <v>376</v>
      </c>
      <c r="B543" s="28">
        <v>6.66533441E8</v>
      </c>
      <c r="C543" s="79">
        <v>111638.0</v>
      </c>
      <c r="D543" s="98">
        <f t="shared" si="1"/>
        <v>0.055</v>
      </c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>
      <c r="A544" s="9" t="s">
        <v>302</v>
      </c>
      <c r="B544" s="28">
        <v>7.18003887E8</v>
      </c>
      <c r="C544" s="79">
        <v>57070.0</v>
      </c>
      <c r="D544" s="98">
        <f t="shared" si="1"/>
        <v>0.03</v>
      </c>
      <c r="E544" s="84"/>
      <c r="F544" s="84"/>
      <c r="G544" s="9"/>
      <c r="H544" s="9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>
      <c r="A545" s="9" t="s">
        <v>1320</v>
      </c>
      <c r="B545" s="28">
        <v>8.91001673E8</v>
      </c>
      <c r="C545" s="79">
        <v>111762.0</v>
      </c>
      <c r="D545" s="98">
        <f t="shared" si="1"/>
        <v>0.055</v>
      </c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 t="s">
        <v>276</v>
      </c>
      <c r="B546" s="28">
        <v>6.30002592E8</v>
      </c>
      <c r="C546" s="79">
        <v>74933.0</v>
      </c>
      <c r="D546" s="98">
        <f t="shared" si="1"/>
        <v>0.035</v>
      </c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 t="s">
        <v>1278</v>
      </c>
      <c r="B547" s="28">
        <v>6.66762271E8</v>
      </c>
      <c r="C547" s="79">
        <v>80700.0</v>
      </c>
      <c r="D547" s="98">
        <f t="shared" si="1"/>
        <v>0.04</v>
      </c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 t="s">
        <v>1350</v>
      </c>
      <c r="B548" s="28">
        <v>9.68003067E8</v>
      </c>
      <c r="C548" s="79">
        <v>46130.0</v>
      </c>
      <c r="D548" s="98">
        <f t="shared" si="1"/>
        <v>0.025</v>
      </c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 t="s">
        <v>940</v>
      </c>
      <c r="B549" s="28">
        <v>2.69001274E8</v>
      </c>
      <c r="C549" s="79">
        <v>43474.0</v>
      </c>
      <c r="D549" s="98">
        <f t="shared" si="1"/>
        <v>0.02</v>
      </c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 t="s">
        <v>355</v>
      </c>
      <c r="B550" s="28">
        <v>2.65005557E8</v>
      </c>
      <c r="C550" s="79">
        <v>97420.0</v>
      </c>
      <c r="D550" s="98">
        <f t="shared" si="1"/>
        <v>0.05</v>
      </c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 t="s">
        <v>1179</v>
      </c>
      <c r="B551" s="28">
        <v>3.1814E8</v>
      </c>
      <c r="C551" s="79">
        <v>105708.0</v>
      </c>
      <c r="D551" s="98">
        <f t="shared" si="1"/>
        <v>0.055</v>
      </c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 t="s">
        <v>185</v>
      </c>
      <c r="B552" s="28">
        <v>6.66638855E8</v>
      </c>
      <c r="C552" s="79">
        <v>55792.0</v>
      </c>
      <c r="D552" s="98">
        <f t="shared" si="1"/>
        <v>0.03</v>
      </c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 t="s">
        <v>269</v>
      </c>
      <c r="B553" s="28">
        <v>4.53005962E8</v>
      </c>
      <c r="C553" s="79">
        <v>115076.0</v>
      </c>
      <c r="D553" s="98">
        <f t="shared" si="1"/>
        <v>0.06</v>
      </c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 t="s">
        <v>1012</v>
      </c>
      <c r="B554" s="28">
        <v>8.65007844E8</v>
      </c>
      <c r="C554" s="79">
        <v>83609.0</v>
      </c>
      <c r="D554" s="98">
        <f t="shared" si="1"/>
        <v>0.04</v>
      </c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 t="s">
        <v>344</v>
      </c>
      <c r="B555" s="28">
        <v>5.0443E8</v>
      </c>
      <c r="C555" s="79">
        <v>46313.0</v>
      </c>
      <c r="D555" s="98">
        <f t="shared" si="1"/>
        <v>0.025</v>
      </c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 t="s">
        <v>1341</v>
      </c>
      <c r="B556" s="28">
        <v>7.7728E8</v>
      </c>
      <c r="C556" s="79">
        <v>108854.0</v>
      </c>
      <c r="D556" s="98">
        <f t="shared" si="1"/>
        <v>0.055</v>
      </c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 t="s">
        <v>1122</v>
      </c>
      <c r="B557" s="28">
        <v>2.68009799E8</v>
      </c>
      <c r="C557" s="79">
        <v>94318.0</v>
      </c>
      <c r="D557" s="98">
        <f t="shared" si="1"/>
        <v>0.045</v>
      </c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 t="s">
        <v>383</v>
      </c>
      <c r="B558" s="28">
        <v>1.32001469E8</v>
      </c>
      <c r="C558" s="79">
        <v>78034.0</v>
      </c>
      <c r="D558" s="98">
        <f t="shared" si="1"/>
        <v>0.04</v>
      </c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 t="s">
        <v>242</v>
      </c>
      <c r="B559" s="28">
        <v>2.0854E8</v>
      </c>
      <c r="C559" s="79">
        <v>121631.0</v>
      </c>
      <c r="D559" s="98">
        <f t="shared" si="1"/>
        <v>0.06</v>
      </c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 t="s">
        <v>1342</v>
      </c>
      <c r="B560" s="28">
        <v>2.8382E8</v>
      </c>
      <c r="C560" s="79">
        <v>53834.0</v>
      </c>
      <c r="D560" s="98">
        <f t="shared" si="1"/>
        <v>0.025</v>
      </c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 t="s">
        <v>1008</v>
      </c>
      <c r="B561" s="28">
        <v>6.59002772E8</v>
      </c>
      <c r="C561" s="79">
        <v>119223.0</v>
      </c>
      <c r="D561" s="98">
        <f t="shared" si="1"/>
        <v>0.06</v>
      </c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 t="s">
        <v>1178</v>
      </c>
      <c r="B562" s="28">
        <v>8.96002369E8</v>
      </c>
      <c r="C562" s="79">
        <v>86756.0</v>
      </c>
      <c r="D562" s="98">
        <f t="shared" si="1"/>
        <v>0.045</v>
      </c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 t="s">
        <v>974</v>
      </c>
      <c r="B563" s="28">
        <v>7.88001544E8</v>
      </c>
      <c r="C563" s="79">
        <v>74412.0</v>
      </c>
      <c r="D563" s="98">
        <f t="shared" si="1"/>
        <v>0.035</v>
      </c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 t="s">
        <v>379</v>
      </c>
      <c r="B564" s="28">
        <v>2.313E8</v>
      </c>
      <c r="C564" s="79">
        <v>79867.0</v>
      </c>
      <c r="D564" s="98">
        <f t="shared" si="1"/>
        <v>0.04</v>
      </c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 t="s">
        <v>210</v>
      </c>
      <c r="B565" s="28">
        <v>1.515E8</v>
      </c>
      <c r="C565" s="79">
        <v>84524.0</v>
      </c>
      <c r="D565" s="98">
        <f t="shared" si="1"/>
        <v>0.04</v>
      </c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 t="s">
        <v>1041</v>
      </c>
      <c r="B566" s="28">
        <v>4.68008483E8</v>
      </c>
      <c r="C566" s="79">
        <v>107090.0</v>
      </c>
      <c r="D566" s="98">
        <f t="shared" si="1"/>
        <v>0.055</v>
      </c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 t="s">
        <v>1346</v>
      </c>
      <c r="B567" s="28">
        <v>2.7077E8</v>
      </c>
      <c r="C567" s="79">
        <v>61979.0</v>
      </c>
      <c r="D567" s="98">
        <f t="shared" si="1"/>
        <v>0.03</v>
      </c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 t="s">
        <v>1255</v>
      </c>
      <c r="B568" s="28">
        <v>7.4077E8</v>
      </c>
      <c r="C568" s="79">
        <v>110448.0</v>
      </c>
      <c r="D568" s="98">
        <f t="shared" si="1"/>
        <v>0.055</v>
      </c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 t="s">
        <v>1062</v>
      </c>
      <c r="B569" s="28">
        <v>3.79003424E8</v>
      </c>
      <c r="C569" s="79">
        <v>101758.0</v>
      </c>
      <c r="D569" s="98">
        <f t="shared" si="1"/>
        <v>0.05</v>
      </c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 t="s">
        <v>1272</v>
      </c>
      <c r="B570" s="28">
        <v>3.42006006E8</v>
      </c>
      <c r="C570" s="79">
        <v>98770.0</v>
      </c>
      <c r="D570" s="98">
        <f t="shared" si="1"/>
        <v>0.05</v>
      </c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 t="s">
        <v>912</v>
      </c>
      <c r="B571" s="28">
        <v>7.76007225E8</v>
      </c>
      <c r="C571" s="79">
        <v>100248.0</v>
      </c>
      <c r="D571" s="98">
        <f t="shared" si="1"/>
        <v>0.05</v>
      </c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 t="s">
        <v>180</v>
      </c>
      <c r="B572" s="28">
        <v>6.66386517E8</v>
      </c>
      <c r="C572" s="79">
        <v>68370.0</v>
      </c>
      <c r="D572" s="98">
        <f t="shared" si="1"/>
        <v>0.035</v>
      </c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 t="s">
        <v>288</v>
      </c>
      <c r="B573" s="28">
        <v>5.67003065E8</v>
      </c>
      <c r="C573" s="79">
        <v>52504.0</v>
      </c>
      <c r="D573" s="98">
        <f t="shared" si="1"/>
        <v>0.025</v>
      </c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 t="s">
        <v>198</v>
      </c>
      <c r="B574" s="28">
        <v>6.66146419E8</v>
      </c>
      <c r="C574" s="79">
        <v>47140.0</v>
      </c>
      <c r="D574" s="98">
        <f t="shared" si="1"/>
        <v>0.025</v>
      </c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 t="s">
        <v>281</v>
      </c>
      <c r="B575" s="28">
        <v>6.66236256E8</v>
      </c>
      <c r="C575" s="79">
        <v>100874.0</v>
      </c>
      <c r="D575" s="98">
        <f t="shared" si="1"/>
        <v>0.05</v>
      </c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 t="s">
        <v>1251</v>
      </c>
      <c r="B576" s="28">
        <v>9.59004384E8</v>
      </c>
      <c r="C576" s="79">
        <v>59380.0</v>
      </c>
      <c r="D576" s="98">
        <f t="shared" si="1"/>
        <v>0.03</v>
      </c>
      <c r="E576" s="9"/>
      <c r="F576" s="9"/>
      <c r="G576" s="84"/>
      <c r="H576" s="84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 t="s">
        <v>1061</v>
      </c>
      <c r="B577" s="28">
        <v>7.0232E8</v>
      </c>
      <c r="C577" s="79">
        <v>59840.0</v>
      </c>
      <c r="D577" s="98">
        <f t="shared" si="1"/>
        <v>0.03</v>
      </c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>
      <c r="A578" s="9" t="s">
        <v>995</v>
      </c>
      <c r="B578" s="28">
        <v>6.75005393E8</v>
      </c>
      <c r="C578" s="79">
        <v>73326.0</v>
      </c>
      <c r="D578" s="98">
        <f t="shared" si="1"/>
        <v>0.035</v>
      </c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>
      <c r="A579" s="9" t="s">
        <v>1315</v>
      </c>
      <c r="B579" s="28">
        <v>1.67002281E8</v>
      </c>
      <c r="C579" s="79">
        <v>111686.0</v>
      </c>
      <c r="D579" s="98">
        <f t="shared" si="1"/>
        <v>0.055</v>
      </c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>
      <c r="A580" s="9" t="s">
        <v>966</v>
      </c>
      <c r="B580" s="28">
        <v>3.488E8</v>
      </c>
      <c r="C580" s="79">
        <v>118791.0</v>
      </c>
      <c r="D580" s="98">
        <f t="shared" si="1"/>
        <v>0.06</v>
      </c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>
      <c r="A581" s="9" t="s">
        <v>1382</v>
      </c>
      <c r="B581" s="28">
        <v>9.0599E8</v>
      </c>
      <c r="C581" s="79">
        <v>55164.0</v>
      </c>
      <c r="D581" s="98">
        <f t="shared" si="1"/>
        <v>0.03</v>
      </c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>
      <c r="A582" s="9" t="s">
        <v>993</v>
      </c>
      <c r="B582" s="28">
        <v>5.74009427E8</v>
      </c>
      <c r="C582" s="79">
        <v>51435.0</v>
      </c>
      <c r="D582" s="98">
        <f t="shared" si="1"/>
        <v>0.025</v>
      </c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>
      <c r="A583" s="9" t="s">
        <v>310</v>
      </c>
      <c r="B583" s="28">
        <v>2.29007566E8</v>
      </c>
      <c r="C583" s="79">
        <v>97490.0</v>
      </c>
      <c r="D583" s="98">
        <f t="shared" si="1"/>
        <v>0.05</v>
      </c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>
      <c r="A584" s="9" t="s">
        <v>268</v>
      </c>
      <c r="B584" s="28">
        <v>8.12007731E8</v>
      </c>
      <c r="C584" s="79">
        <v>107099.0</v>
      </c>
      <c r="D584" s="98">
        <f t="shared" si="1"/>
        <v>0.055</v>
      </c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>
      <c r="A585" s="9" t="s">
        <v>1160</v>
      </c>
      <c r="B585" s="28">
        <v>3.15001263E8</v>
      </c>
      <c r="C585" s="79">
        <v>69464.0</v>
      </c>
      <c r="D585" s="98">
        <f t="shared" si="1"/>
        <v>0.035</v>
      </c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>
      <c r="A586" s="9" t="s">
        <v>914</v>
      </c>
      <c r="B586" s="28">
        <v>4.87005627E8</v>
      </c>
      <c r="C586" s="79">
        <v>84796.0</v>
      </c>
      <c r="D586" s="98">
        <f t="shared" si="1"/>
        <v>0.04</v>
      </c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>
      <c r="A587" s="9" t="s">
        <v>947</v>
      </c>
      <c r="B587" s="28">
        <v>7.0235E8</v>
      </c>
      <c r="C587" s="79">
        <v>111472.0</v>
      </c>
      <c r="D587" s="98">
        <f t="shared" si="1"/>
        <v>0.055</v>
      </c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>
      <c r="A588" s="9" t="s">
        <v>1107</v>
      </c>
      <c r="B588" s="28">
        <v>6.6660447E8</v>
      </c>
      <c r="C588" s="79">
        <v>43558.0</v>
      </c>
      <c r="D588" s="98">
        <f t="shared" si="1"/>
        <v>0.02</v>
      </c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>
      <c r="A589" s="9" t="s">
        <v>199</v>
      </c>
      <c r="B589" s="28">
        <v>5.38001779E8</v>
      </c>
      <c r="C589" s="79">
        <v>122616.0</v>
      </c>
      <c r="D589" s="98">
        <f t="shared" si="1"/>
        <v>0.06</v>
      </c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>
      <c r="A590" s="9" t="s">
        <v>1018</v>
      </c>
      <c r="B590" s="28">
        <v>6.66152337E8</v>
      </c>
      <c r="C590" s="79">
        <v>72880.0</v>
      </c>
      <c r="D590" s="98">
        <f t="shared" si="1"/>
        <v>0.035</v>
      </c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>
      <c r="A591" s="9" t="s">
        <v>922</v>
      </c>
      <c r="B591" s="28">
        <v>9.4079E8</v>
      </c>
      <c r="C591" s="79">
        <v>44395.0</v>
      </c>
      <c r="D591" s="98">
        <f t="shared" si="1"/>
        <v>0.02</v>
      </c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>
      <c r="A592" s="9" t="s">
        <v>1027</v>
      </c>
      <c r="B592" s="28">
        <v>3.738E8</v>
      </c>
      <c r="C592" s="79">
        <v>46803.0</v>
      </c>
      <c r="D592" s="98">
        <f t="shared" si="1"/>
        <v>0.025</v>
      </c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>
      <c r="A593" s="9" t="s">
        <v>1365</v>
      </c>
      <c r="B593" s="28">
        <v>9.8700567E8</v>
      </c>
      <c r="C593" s="79">
        <v>110697.0</v>
      </c>
      <c r="D593" s="98">
        <f t="shared" si="1"/>
        <v>0.055</v>
      </c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>
      <c r="A594" s="9" t="s">
        <v>372</v>
      </c>
      <c r="B594" s="28">
        <v>6.6616702E8</v>
      </c>
      <c r="C594" s="79">
        <v>71466.0</v>
      </c>
      <c r="D594" s="98">
        <f t="shared" si="1"/>
        <v>0.035</v>
      </c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>
      <c r="A595" s="9" t="s">
        <v>1371</v>
      </c>
      <c r="B595" s="28">
        <v>2.4561E8</v>
      </c>
      <c r="C595" s="79">
        <v>51250.0</v>
      </c>
      <c r="D595" s="98">
        <f t="shared" si="1"/>
        <v>0.025</v>
      </c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>
      <c r="A596" s="9" t="s">
        <v>1188</v>
      </c>
      <c r="B596" s="28">
        <v>8.87007988E8</v>
      </c>
      <c r="C596" s="79">
        <v>76713.0</v>
      </c>
      <c r="D596" s="98">
        <f t="shared" si="1"/>
        <v>0.04</v>
      </c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>
      <c r="A597" s="9" t="s">
        <v>1271</v>
      </c>
      <c r="B597" s="28">
        <v>8.21003656E8</v>
      </c>
      <c r="C597" s="79">
        <v>70171.0</v>
      </c>
      <c r="D597" s="98">
        <f t="shared" si="1"/>
        <v>0.035</v>
      </c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>
      <c r="A598" s="9" t="s">
        <v>1172</v>
      </c>
      <c r="B598" s="28">
        <v>8.37001186E8</v>
      </c>
      <c r="C598" s="79">
        <v>97105.0</v>
      </c>
      <c r="D598" s="98">
        <f t="shared" si="1"/>
        <v>0.05</v>
      </c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>
      <c r="A599" s="9" t="s">
        <v>962</v>
      </c>
      <c r="B599" s="28">
        <v>7.79005158E8</v>
      </c>
      <c r="C599" s="79">
        <v>79550.0</v>
      </c>
      <c r="D599" s="98">
        <f t="shared" si="1"/>
        <v>0.04</v>
      </c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>
      <c r="A600" s="9" t="s">
        <v>1372</v>
      </c>
      <c r="B600" s="28">
        <v>9.7697E8</v>
      </c>
      <c r="C600" s="79">
        <v>85241.0</v>
      </c>
      <c r="D600" s="98">
        <f t="shared" si="1"/>
        <v>0.045</v>
      </c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>
      <c r="A601" s="9" t="s">
        <v>1351</v>
      </c>
      <c r="B601" s="28">
        <v>9.5986E8</v>
      </c>
      <c r="C601" s="79">
        <v>102721.0</v>
      </c>
      <c r="D601" s="98">
        <f t="shared" si="1"/>
        <v>0.05</v>
      </c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>
      <c r="A602" s="9" t="s">
        <v>1358</v>
      </c>
      <c r="B602" s="28">
        <v>6.6627134E8</v>
      </c>
      <c r="C602" s="79">
        <v>60764.0</v>
      </c>
      <c r="D602" s="98">
        <f t="shared" si="1"/>
        <v>0.03</v>
      </c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>
      <c r="A603" s="9" t="s">
        <v>324</v>
      </c>
      <c r="B603" s="28">
        <v>6.66978325E8</v>
      </c>
      <c r="C603" s="79">
        <v>110815.0</v>
      </c>
      <c r="D603" s="98">
        <f t="shared" si="1"/>
        <v>0.055</v>
      </c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>
      <c r="A604" s="9" t="s">
        <v>272</v>
      </c>
      <c r="B604" s="28">
        <v>9.9268E8</v>
      </c>
      <c r="C604" s="79">
        <v>100072.0</v>
      </c>
      <c r="D604" s="98">
        <f t="shared" si="1"/>
        <v>0.05</v>
      </c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>
      <c r="A605" s="9" t="s">
        <v>1347</v>
      </c>
      <c r="B605" s="28">
        <v>6.96006349E8</v>
      </c>
      <c r="C605" s="79">
        <v>54619.0</v>
      </c>
      <c r="D605" s="98">
        <f t="shared" si="1"/>
        <v>0.025</v>
      </c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>
      <c r="A606" s="9" t="s">
        <v>235</v>
      </c>
      <c r="B606" s="28">
        <v>6.66619642E8</v>
      </c>
      <c r="C606" s="79">
        <v>65878.0</v>
      </c>
      <c r="D606" s="98">
        <f t="shared" si="1"/>
        <v>0.035</v>
      </c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>
      <c r="A607" s="9" t="s">
        <v>1314</v>
      </c>
      <c r="B607" s="28">
        <v>1.89005902E8</v>
      </c>
      <c r="C607" s="79">
        <v>79913.0</v>
      </c>
      <c r="D607" s="98">
        <f t="shared" si="1"/>
        <v>0.04</v>
      </c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>
      <c r="A608" s="9" t="s">
        <v>1163</v>
      </c>
      <c r="B608" s="28">
        <v>4.17008684E8</v>
      </c>
      <c r="C608" s="79">
        <v>54791.0</v>
      </c>
      <c r="D608" s="98">
        <f t="shared" si="1"/>
        <v>0.025</v>
      </c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>
      <c r="A609" s="9" t="s">
        <v>979</v>
      </c>
      <c r="B609" s="28">
        <v>6.66254879E8</v>
      </c>
      <c r="C609" s="79">
        <v>78162.0</v>
      </c>
      <c r="D609" s="98">
        <f t="shared" si="1"/>
        <v>0.04</v>
      </c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>
      <c r="A610" s="9" t="s">
        <v>251</v>
      </c>
      <c r="B610" s="28">
        <v>6.66598939E8</v>
      </c>
      <c r="C610" s="79">
        <v>43461.0</v>
      </c>
      <c r="D610" s="98">
        <f t="shared" si="1"/>
        <v>0.02</v>
      </c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>
      <c r="A611" s="9" t="s">
        <v>971</v>
      </c>
      <c r="B611" s="28">
        <v>9.24001772E8</v>
      </c>
      <c r="C611" s="79">
        <v>65258.0</v>
      </c>
      <c r="D611" s="98">
        <f t="shared" si="1"/>
        <v>0.035</v>
      </c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>
      <c r="A612" s="9" t="s">
        <v>1209</v>
      </c>
      <c r="B612" s="28">
        <v>1.48003955E8</v>
      </c>
      <c r="C612" s="79">
        <v>78245.0</v>
      </c>
      <c r="D612" s="98">
        <f t="shared" si="1"/>
        <v>0.04</v>
      </c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>
      <c r="A613" s="9" t="s">
        <v>969</v>
      </c>
      <c r="B613" s="28">
        <v>3.80002825E8</v>
      </c>
      <c r="C613" s="79">
        <v>77028.0</v>
      </c>
      <c r="D613" s="98">
        <f t="shared" si="1"/>
        <v>0.04</v>
      </c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>
      <c r="A614" s="9" t="s">
        <v>1003</v>
      </c>
      <c r="B614" s="28">
        <v>5.13003303E8</v>
      </c>
      <c r="C614" s="79">
        <v>66268.0</v>
      </c>
      <c r="D614" s="98">
        <f t="shared" si="1"/>
        <v>0.035</v>
      </c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>
      <c r="A615" s="9" t="s">
        <v>1166</v>
      </c>
      <c r="B615" s="28">
        <v>6.66962626E8</v>
      </c>
      <c r="C615" s="79">
        <v>122400.0</v>
      </c>
      <c r="D615" s="98">
        <f t="shared" si="1"/>
        <v>0.06</v>
      </c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>
      <c r="A616" s="9" t="s">
        <v>1014</v>
      </c>
      <c r="B616" s="28">
        <v>2.86006251E8</v>
      </c>
      <c r="C616" s="79">
        <v>64141.0</v>
      </c>
      <c r="D616" s="98">
        <f t="shared" si="1"/>
        <v>0.03</v>
      </c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>
      <c r="A617" s="9" t="s">
        <v>223</v>
      </c>
      <c r="B617" s="28">
        <v>1.8384E8</v>
      </c>
      <c r="C617" s="79">
        <v>101365.0</v>
      </c>
      <c r="D617" s="98">
        <f t="shared" si="1"/>
        <v>0.05</v>
      </c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>
      <c r="A618" s="9" t="s">
        <v>1024</v>
      </c>
      <c r="B618" s="28">
        <v>7.2596E8</v>
      </c>
      <c r="C618" s="79">
        <v>81635.0</v>
      </c>
      <c r="D618" s="98">
        <f t="shared" si="1"/>
        <v>0.04</v>
      </c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>
      <c r="A619" s="9" t="s">
        <v>967</v>
      </c>
      <c r="B619" s="28">
        <v>7.0999E8</v>
      </c>
      <c r="C619" s="79">
        <v>116549.0</v>
      </c>
      <c r="D619" s="98">
        <f t="shared" si="1"/>
        <v>0.06</v>
      </c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>
      <c r="A620" s="9" t="s">
        <v>1184</v>
      </c>
      <c r="B620" s="28">
        <v>4.328E8</v>
      </c>
      <c r="C620" s="79">
        <v>97544.0</v>
      </c>
      <c r="D620" s="98">
        <f t="shared" si="1"/>
        <v>0.05</v>
      </c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>
      <c r="A621" s="9" t="s">
        <v>275</v>
      </c>
      <c r="B621" s="28">
        <v>3.5767E8</v>
      </c>
      <c r="C621" s="79">
        <v>103256.0</v>
      </c>
      <c r="D621" s="98">
        <f t="shared" si="1"/>
        <v>0.05</v>
      </c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>
      <c r="A622" s="9" t="s">
        <v>1002</v>
      </c>
      <c r="B622" s="28">
        <v>7.0768E8</v>
      </c>
      <c r="C622" s="79">
        <v>57101.0</v>
      </c>
      <c r="D622" s="98">
        <f t="shared" si="1"/>
        <v>0.03</v>
      </c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>
      <c r="A623" s="9" t="s">
        <v>942</v>
      </c>
      <c r="B623" s="28">
        <v>7.3451E8</v>
      </c>
      <c r="C623" s="79">
        <v>62673.0</v>
      </c>
      <c r="D623" s="98">
        <f t="shared" si="1"/>
        <v>0.03</v>
      </c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>
      <c r="A624" s="9" t="s">
        <v>968</v>
      </c>
      <c r="B624" s="28">
        <v>9.81002342E8</v>
      </c>
      <c r="C624" s="79">
        <v>76284.0</v>
      </c>
      <c r="D624" s="98">
        <f t="shared" si="1"/>
        <v>0.04</v>
      </c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>
      <c r="A625" s="9" t="s">
        <v>309</v>
      </c>
      <c r="B625" s="28">
        <v>8.48002864E8</v>
      </c>
      <c r="C625" s="79">
        <v>59899.0</v>
      </c>
      <c r="D625" s="98">
        <f t="shared" si="1"/>
        <v>0.03</v>
      </c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>
      <c r="A626" s="9" t="s">
        <v>318</v>
      </c>
      <c r="B626" s="28">
        <v>3.14001332E8</v>
      </c>
      <c r="C626" s="79">
        <v>83558.0</v>
      </c>
      <c r="D626" s="98">
        <f t="shared" si="1"/>
        <v>0.04</v>
      </c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>
      <c r="A627" s="9" t="s">
        <v>1187</v>
      </c>
      <c r="B627" s="28">
        <v>5.15007466E8</v>
      </c>
      <c r="C627" s="79">
        <v>112322.0</v>
      </c>
      <c r="D627" s="98">
        <f t="shared" si="1"/>
        <v>0.055</v>
      </c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>
      <c r="A628" s="9" t="s">
        <v>1296</v>
      </c>
      <c r="B628" s="28">
        <v>2.17002804E8</v>
      </c>
      <c r="C628" s="79">
        <v>96603.0</v>
      </c>
      <c r="D628" s="98">
        <f t="shared" si="1"/>
        <v>0.05</v>
      </c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>
      <c r="A629" s="9" t="s">
        <v>949</v>
      </c>
      <c r="B629" s="28">
        <v>9.0685E8</v>
      </c>
      <c r="C629" s="79">
        <v>92784.0</v>
      </c>
      <c r="D629" s="98">
        <f t="shared" si="1"/>
        <v>0.045</v>
      </c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>
      <c r="A630" s="9" t="s">
        <v>384</v>
      </c>
      <c r="B630" s="28">
        <v>8.94005254E8</v>
      </c>
      <c r="C630" s="79">
        <v>109943.0</v>
      </c>
      <c r="D630" s="98">
        <f t="shared" si="1"/>
        <v>0.055</v>
      </c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>
      <c r="A631" s="9" t="s">
        <v>1058</v>
      </c>
      <c r="B631" s="28">
        <v>2.2795E8</v>
      </c>
      <c r="C631" s="79">
        <v>52306.0</v>
      </c>
      <c r="D631" s="98">
        <f t="shared" si="1"/>
        <v>0.025</v>
      </c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>
      <c r="A632" s="9" t="s">
        <v>232</v>
      </c>
      <c r="B632" s="28">
        <v>8.8786E8</v>
      </c>
      <c r="C632" s="79">
        <v>67772.0</v>
      </c>
      <c r="D632" s="98">
        <f t="shared" si="1"/>
        <v>0.035</v>
      </c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>
      <c r="A633" s="9" t="s">
        <v>270</v>
      </c>
      <c r="B633" s="28">
        <v>6.66352621E8</v>
      </c>
      <c r="C633" s="79">
        <v>111454.0</v>
      </c>
      <c r="D633" s="98">
        <f t="shared" si="1"/>
        <v>0.055</v>
      </c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>
      <c r="A634" s="9" t="s">
        <v>1177</v>
      </c>
      <c r="B634" s="28">
        <v>2.14001227E8</v>
      </c>
      <c r="C634" s="79">
        <v>102322.0</v>
      </c>
      <c r="D634" s="98">
        <f t="shared" si="1"/>
        <v>0.05</v>
      </c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>
      <c r="A635" s="9" t="s">
        <v>1082</v>
      </c>
      <c r="B635" s="28">
        <v>1.7134E8</v>
      </c>
      <c r="C635" s="79">
        <v>55997.0</v>
      </c>
      <c r="D635" s="98">
        <f t="shared" si="1"/>
        <v>0.03</v>
      </c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>
      <c r="A636" s="9" t="s">
        <v>1174</v>
      </c>
      <c r="B636" s="28">
        <v>6.66195135E8</v>
      </c>
      <c r="C636" s="79">
        <v>97922.0</v>
      </c>
      <c r="D636" s="98">
        <f t="shared" si="1"/>
        <v>0.05</v>
      </c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>
      <c r="A637" s="9" t="s">
        <v>188</v>
      </c>
      <c r="B637" s="28">
        <v>2.4300884E8</v>
      </c>
      <c r="C637" s="79">
        <v>51208.0</v>
      </c>
      <c r="D637" s="98">
        <f t="shared" si="1"/>
        <v>0.025</v>
      </c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>
      <c r="A638" s="9" t="s">
        <v>1228</v>
      </c>
      <c r="B638" s="28">
        <v>5.01005369E8</v>
      </c>
      <c r="C638" s="79">
        <v>111834.0</v>
      </c>
      <c r="D638" s="98">
        <f t="shared" si="1"/>
        <v>0.055</v>
      </c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>
      <c r="A639" s="9" t="s">
        <v>1111</v>
      </c>
      <c r="B639" s="28">
        <v>4.40006611E8</v>
      </c>
      <c r="C639" s="79">
        <v>97801.0</v>
      </c>
      <c r="D639" s="98">
        <f t="shared" si="1"/>
        <v>0.05</v>
      </c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>
      <c r="A640" s="9" t="s">
        <v>1154</v>
      </c>
      <c r="B640" s="28">
        <v>5.24004916E8</v>
      </c>
      <c r="C640" s="79">
        <v>57318.0</v>
      </c>
      <c r="D640" s="98">
        <f t="shared" si="1"/>
        <v>0.03</v>
      </c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>
      <c r="A641" s="9" t="s">
        <v>284</v>
      </c>
      <c r="B641" s="28">
        <v>8.40008657E8</v>
      </c>
      <c r="C641" s="79">
        <v>75536.0</v>
      </c>
      <c r="D641" s="98">
        <f t="shared" si="1"/>
        <v>0.04</v>
      </c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>
      <c r="A642" s="9" t="s">
        <v>1096</v>
      </c>
      <c r="B642" s="28">
        <v>5.04008248E8</v>
      </c>
      <c r="C642" s="79">
        <v>95461.0</v>
      </c>
      <c r="D642" s="98">
        <f t="shared" si="1"/>
        <v>0.05</v>
      </c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>
      <c r="A643" s="9" t="s">
        <v>1340</v>
      </c>
      <c r="B643" s="28">
        <v>6.80004453E8</v>
      </c>
      <c r="C643" s="79">
        <v>45843.0</v>
      </c>
      <c r="D643" s="98">
        <f t="shared" si="1"/>
        <v>0.025</v>
      </c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>
      <c r="A644" s="9" t="s">
        <v>1117</v>
      </c>
      <c r="B644" s="28">
        <v>5.7968E8</v>
      </c>
      <c r="C644" s="79">
        <v>73248.0</v>
      </c>
      <c r="D644" s="98">
        <f t="shared" si="1"/>
        <v>0.035</v>
      </c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>
      <c r="A645" s="9" t="s">
        <v>283</v>
      </c>
      <c r="B645" s="28">
        <v>7.0481E8</v>
      </c>
      <c r="C645" s="79">
        <v>76163.0</v>
      </c>
      <c r="D645" s="98">
        <f t="shared" si="1"/>
        <v>0.04</v>
      </c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>
      <c r="A646" s="9" t="s">
        <v>1330</v>
      </c>
      <c r="B646" s="28">
        <v>5.9392E8</v>
      </c>
      <c r="C646" s="79">
        <v>62335.0</v>
      </c>
      <c r="D646" s="98">
        <f t="shared" si="1"/>
        <v>0.03</v>
      </c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>
      <c r="A647" s="9" t="s">
        <v>292</v>
      </c>
      <c r="B647" s="28">
        <v>6.66925947E8</v>
      </c>
      <c r="C647" s="79">
        <v>77015.0</v>
      </c>
      <c r="D647" s="98">
        <f t="shared" si="1"/>
        <v>0.04</v>
      </c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>
      <c r="A648" s="9" t="s">
        <v>1004</v>
      </c>
      <c r="B648" s="28">
        <v>2.2282E8</v>
      </c>
      <c r="C648" s="79">
        <v>120355.0</v>
      </c>
      <c r="D648" s="98">
        <f t="shared" si="1"/>
        <v>0.06</v>
      </c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>
      <c r="A649" s="9" t="s">
        <v>920</v>
      </c>
      <c r="B649" s="28">
        <v>6.15004218E8</v>
      </c>
      <c r="C649" s="79">
        <v>102208.0</v>
      </c>
      <c r="D649" s="98">
        <f t="shared" si="1"/>
        <v>0.05</v>
      </c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>
      <c r="A650" s="9" t="s">
        <v>1100</v>
      </c>
      <c r="B650" s="28">
        <v>9.9431E8</v>
      </c>
      <c r="C650" s="79">
        <v>66474.0</v>
      </c>
      <c r="D650" s="98">
        <f t="shared" si="1"/>
        <v>0.035</v>
      </c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>
      <c r="A651" s="9" t="s">
        <v>1467</v>
      </c>
      <c r="B651" s="28">
        <v>8.77002518E8</v>
      </c>
      <c r="C651" s="79">
        <v>59082.0</v>
      </c>
      <c r="D651" s="98">
        <f t="shared" si="1"/>
        <v>0.03</v>
      </c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>
      <c r="A652" s="9" t="s">
        <v>1544</v>
      </c>
      <c r="B652" s="28">
        <v>3.8079E8</v>
      </c>
      <c r="C652" s="79">
        <v>63884.0</v>
      </c>
      <c r="D652" s="98">
        <f t="shared" si="1"/>
        <v>0.03</v>
      </c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>
      <c r="A653" s="9" t="s">
        <v>1532</v>
      </c>
      <c r="B653" s="28">
        <v>9.7383E8</v>
      </c>
      <c r="C653" s="79">
        <v>89510.0</v>
      </c>
      <c r="D653" s="98">
        <f t="shared" si="1"/>
        <v>0.045</v>
      </c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>
      <c r="A654" s="9" t="s">
        <v>1477</v>
      </c>
      <c r="B654" s="28">
        <v>2.63006143E8</v>
      </c>
      <c r="C654" s="79">
        <v>47567.0</v>
      </c>
      <c r="D654" s="98">
        <f t="shared" si="1"/>
        <v>0.025</v>
      </c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>
      <c r="A655" s="9" t="s">
        <v>1485</v>
      </c>
      <c r="B655" s="28">
        <v>9.9932E8</v>
      </c>
      <c r="C655" s="79">
        <v>115607.0</v>
      </c>
      <c r="D655" s="98">
        <f t="shared" si="1"/>
        <v>0.06</v>
      </c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>
      <c r="A656" s="9" t="s">
        <v>1456</v>
      </c>
      <c r="B656" s="28">
        <v>5.01001971E8</v>
      </c>
      <c r="C656" s="79">
        <v>47052.0</v>
      </c>
      <c r="D656" s="98">
        <f t="shared" si="1"/>
        <v>0.025</v>
      </c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>
      <c r="A657" s="9" t="s">
        <v>1528</v>
      </c>
      <c r="B657" s="28">
        <v>9.80003045E8</v>
      </c>
      <c r="C657" s="79">
        <v>69179.0</v>
      </c>
      <c r="D657" s="98">
        <f t="shared" si="1"/>
        <v>0.035</v>
      </c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>
      <c r="A658" s="9" t="s">
        <v>1413</v>
      </c>
      <c r="B658" s="28">
        <v>8.77006753E8</v>
      </c>
      <c r="C658" s="79">
        <v>88143.0</v>
      </c>
      <c r="D658" s="98">
        <f t="shared" si="1"/>
        <v>0.045</v>
      </c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>
      <c r="A659" s="9" t="s">
        <v>1420</v>
      </c>
      <c r="B659" s="28">
        <v>6.66674737E8</v>
      </c>
      <c r="C659" s="79">
        <v>53353.0</v>
      </c>
      <c r="D659" s="98">
        <f t="shared" si="1"/>
        <v>0.025</v>
      </c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>
      <c r="A660" s="9" t="s">
        <v>1512</v>
      </c>
      <c r="B660" s="28">
        <v>9.3276E8</v>
      </c>
      <c r="C660" s="79">
        <v>106727.0</v>
      </c>
      <c r="D660" s="98">
        <f t="shared" si="1"/>
        <v>0.055</v>
      </c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>
      <c r="A661" s="9" t="s">
        <v>1510</v>
      </c>
      <c r="B661" s="28">
        <v>3.9627E8</v>
      </c>
      <c r="C661" s="79">
        <v>112486.0</v>
      </c>
      <c r="D661" s="98">
        <f t="shared" si="1"/>
        <v>0.055</v>
      </c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>
      <c r="A662" s="9" t="s">
        <v>1503</v>
      </c>
      <c r="B662" s="28">
        <v>3.8392E8</v>
      </c>
      <c r="C662" s="79">
        <v>43940.0</v>
      </c>
      <c r="D662" s="98">
        <f t="shared" si="1"/>
        <v>0.02</v>
      </c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>
      <c r="A663" s="9" t="s">
        <v>1463</v>
      </c>
      <c r="B663" s="28">
        <v>3.7200186E8</v>
      </c>
      <c r="C663" s="79">
        <v>92962.0</v>
      </c>
      <c r="D663" s="98">
        <f t="shared" si="1"/>
        <v>0.045</v>
      </c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>
      <c r="A664" s="9" t="s">
        <v>1445</v>
      </c>
      <c r="B664" s="28">
        <v>8.38004006E8</v>
      </c>
      <c r="C664" s="79">
        <v>45981.0</v>
      </c>
      <c r="D664" s="98">
        <f t="shared" si="1"/>
        <v>0.025</v>
      </c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>
      <c r="A665" s="9" t="s">
        <v>1535</v>
      </c>
      <c r="B665" s="28">
        <v>6.490026E8</v>
      </c>
      <c r="C665" s="79">
        <v>52842.0</v>
      </c>
      <c r="D665" s="98">
        <f t="shared" si="1"/>
        <v>0.025</v>
      </c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>
      <c r="A666" s="9" t="s">
        <v>1490</v>
      </c>
      <c r="B666" s="28">
        <v>1.60003384E8</v>
      </c>
      <c r="C666" s="79">
        <v>125788.0</v>
      </c>
      <c r="D666" s="98">
        <f t="shared" si="1"/>
        <v>0.065</v>
      </c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>
      <c r="A667" s="9" t="s">
        <v>1468</v>
      </c>
      <c r="B667" s="28">
        <v>1.57001631E8</v>
      </c>
      <c r="C667" s="79">
        <v>125339.0</v>
      </c>
      <c r="D667" s="98">
        <f t="shared" si="1"/>
        <v>0.065</v>
      </c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>
      <c r="A668" s="9" t="s">
        <v>1517</v>
      </c>
      <c r="B668" s="28">
        <v>1.17004851E8</v>
      </c>
      <c r="C668" s="79">
        <v>46564.0</v>
      </c>
      <c r="D668" s="98">
        <f t="shared" si="1"/>
        <v>0.025</v>
      </c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>
      <c r="A669" s="9" t="s">
        <v>1502</v>
      </c>
      <c r="B669" s="28">
        <v>8.33002443E8</v>
      </c>
      <c r="C669" s="79">
        <v>59750.0</v>
      </c>
      <c r="D669" s="98">
        <f t="shared" si="1"/>
        <v>0.03</v>
      </c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>
      <c r="A670" s="9" t="s">
        <v>1525</v>
      </c>
      <c r="B670" s="28">
        <v>6.9934E8</v>
      </c>
      <c r="C670" s="79">
        <v>48436.0</v>
      </c>
      <c r="D670" s="98">
        <f t="shared" si="1"/>
        <v>0.025</v>
      </c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>
      <c r="A671" s="9" t="s">
        <v>1511</v>
      </c>
      <c r="B671" s="28">
        <v>5.4959E8</v>
      </c>
      <c r="C671" s="79">
        <v>90823.0</v>
      </c>
      <c r="D671" s="98">
        <f t="shared" si="1"/>
        <v>0.045</v>
      </c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>
      <c r="A672" s="9" t="s">
        <v>1539</v>
      </c>
      <c r="B672" s="28">
        <v>6.66735986E8</v>
      </c>
      <c r="C672" s="79">
        <v>111002.0</v>
      </c>
      <c r="D672" s="98">
        <f t="shared" si="1"/>
        <v>0.055</v>
      </c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>
      <c r="A673" s="9" t="s">
        <v>1425</v>
      </c>
      <c r="B673" s="28">
        <v>6.66295167E8</v>
      </c>
      <c r="C673" s="79">
        <v>86169.0</v>
      </c>
      <c r="D673" s="98">
        <f t="shared" si="1"/>
        <v>0.045</v>
      </c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>
      <c r="A674" s="9" t="s">
        <v>1509</v>
      </c>
      <c r="B674" s="28">
        <v>2.2311E8</v>
      </c>
      <c r="C674" s="79">
        <v>55058.0</v>
      </c>
      <c r="D674" s="98">
        <f t="shared" si="1"/>
        <v>0.03</v>
      </c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>
      <c r="A675" s="9" t="s">
        <v>1432</v>
      </c>
      <c r="B675" s="28">
        <v>8.71002339E8</v>
      </c>
      <c r="C675" s="79">
        <v>59922.0</v>
      </c>
      <c r="D675" s="98">
        <f t="shared" si="1"/>
        <v>0.03</v>
      </c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>
      <c r="A676" s="9" t="s">
        <v>1518</v>
      </c>
      <c r="B676" s="28">
        <v>1.53008559E8</v>
      </c>
      <c r="C676" s="79">
        <v>80964.0</v>
      </c>
      <c r="D676" s="98">
        <f t="shared" si="1"/>
        <v>0.04</v>
      </c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>
      <c r="A677" s="9" t="s">
        <v>1670</v>
      </c>
      <c r="B677" s="28">
        <v>4.0636E8</v>
      </c>
      <c r="C677" s="79">
        <v>68347.0</v>
      </c>
      <c r="D677" s="98">
        <f t="shared" si="1"/>
        <v>0.035</v>
      </c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>
      <c r="A678" s="9" t="s">
        <v>1459</v>
      </c>
      <c r="B678" s="28">
        <v>5.6074E8</v>
      </c>
      <c r="C678" s="79">
        <v>90273.0</v>
      </c>
      <c r="D678" s="98">
        <f t="shared" si="1"/>
        <v>0.045</v>
      </c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>
      <c r="A679" s="9" t="s">
        <v>1543</v>
      </c>
      <c r="B679" s="28">
        <v>1.20004902E8</v>
      </c>
      <c r="C679" s="79">
        <v>79612.0</v>
      </c>
      <c r="D679" s="98">
        <f t="shared" si="1"/>
        <v>0.04</v>
      </c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>
      <c r="A680" s="9" t="s">
        <v>1685</v>
      </c>
      <c r="B680" s="28">
        <v>5.68008365E8</v>
      </c>
      <c r="C680" s="79">
        <v>101128.0</v>
      </c>
      <c r="D680" s="98">
        <f t="shared" si="1"/>
        <v>0.05</v>
      </c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>
      <c r="A681" s="9" t="s">
        <v>1506</v>
      </c>
      <c r="B681" s="28">
        <v>1.8513E8</v>
      </c>
      <c r="C681" s="79">
        <v>117261.0</v>
      </c>
      <c r="D681" s="98">
        <f t="shared" si="1"/>
        <v>0.06</v>
      </c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>
      <c r="A682" s="9" t="s">
        <v>1493</v>
      </c>
      <c r="B682" s="28">
        <v>4.6141E8</v>
      </c>
      <c r="C682" s="79">
        <v>69745.0</v>
      </c>
      <c r="D682" s="98">
        <f t="shared" si="1"/>
        <v>0.035</v>
      </c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>
      <c r="A683" s="9" t="s">
        <v>1438</v>
      </c>
      <c r="B683" s="28">
        <v>7.73001878E8</v>
      </c>
      <c r="C683" s="79">
        <v>84580.0</v>
      </c>
      <c r="D683" s="98">
        <f t="shared" si="1"/>
        <v>0.04</v>
      </c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>
      <c r="A684" s="9" t="s">
        <v>1431</v>
      </c>
      <c r="B684" s="28">
        <v>4.23006299E8</v>
      </c>
      <c r="C684" s="79">
        <v>125113.0</v>
      </c>
      <c r="D684" s="98">
        <f t="shared" si="1"/>
        <v>0.065</v>
      </c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>
      <c r="A685" s="9" t="s">
        <v>1537</v>
      </c>
      <c r="B685" s="28">
        <v>8.7439E8</v>
      </c>
      <c r="C685" s="79">
        <v>70130.0</v>
      </c>
      <c r="D685" s="98">
        <f t="shared" si="1"/>
        <v>0.035</v>
      </c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>
      <c r="A686" s="9" t="s">
        <v>1520</v>
      </c>
      <c r="B686" s="28">
        <v>6.66485754E8</v>
      </c>
      <c r="C686" s="79">
        <v>66946.0</v>
      </c>
      <c r="D686" s="98">
        <f t="shared" si="1"/>
        <v>0.035</v>
      </c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>
      <c r="A687" s="9" t="s">
        <v>1524</v>
      </c>
      <c r="B687" s="28">
        <v>5.778E8</v>
      </c>
      <c r="C687" s="79">
        <v>52272.0</v>
      </c>
      <c r="D687" s="98">
        <f t="shared" si="1"/>
        <v>0.025</v>
      </c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>
      <c r="A688" s="9" t="s">
        <v>1449</v>
      </c>
      <c r="B688" s="28">
        <v>6.66723183E8</v>
      </c>
      <c r="C688" s="79">
        <v>107695.0</v>
      </c>
      <c r="D688" s="98">
        <f t="shared" si="1"/>
        <v>0.055</v>
      </c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>
      <c r="A689" s="9" t="s">
        <v>1457</v>
      </c>
      <c r="B689" s="28">
        <v>4.48009514E8</v>
      </c>
      <c r="C689" s="79">
        <v>60730.0</v>
      </c>
      <c r="D689" s="98">
        <f t="shared" si="1"/>
        <v>0.03</v>
      </c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>
      <c r="A690" s="9" t="s">
        <v>1465</v>
      </c>
      <c r="B690" s="28">
        <v>6.5600452E8</v>
      </c>
      <c r="C690" s="79">
        <v>65753.0</v>
      </c>
      <c r="D690" s="98">
        <f t="shared" si="1"/>
        <v>0.035</v>
      </c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>
      <c r="A691" s="9" t="s">
        <v>1422</v>
      </c>
      <c r="B691" s="28">
        <v>6.30005439E8</v>
      </c>
      <c r="C691" s="79">
        <v>92000.0</v>
      </c>
      <c r="D691" s="98">
        <f t="shared" si="1"/>
        <v>0.045</v>
      </c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>
      <c r="A692" s="9" t="s">
        <v>1415</v>
      </c>
      <c r="B692" s="28">
        <v>8.997E8</v>
      </c>
      <c r="C692" s="79">
        <v>120325.0</v>
      </c>
      <c r="D692" s="98">
        <f t="shared" si="1"/>
        <v>0.06</v>
      </c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>
      <c r="A693" s="9" t="s">
        <v>1529</v>
      </c>
      <c r="B693" s="28">
        <v>1.55001296E8</v>
      </c>
      <c r="C693" s="79">
        <v>109251.0</v>
      </c>
      <c r="D693" s="98">
        <f t="shared" si="1"/>
        <v>0.055</v>
      </c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>
      <c r="A694" s="9" t="s">
        <v>1521</v>
      </c>
      <c r="B694" s="28">
        <v>7.4000599E8</v>
      </c>
      <c r="C694" s="79">
        <v>98485.0</v>
      </c>
      <c r="D694" s="98">
        <f t="shared" si="1"/>
        <v>0.05</v>
      </c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>
      <c r="A695" s="9" t="s">
        <v>1430</v>
      </c>
      <c r="B695" s="28">
        <v>9.71001832E8</v>
      </c>
      <c r="C695" s="79">
        <v>121824.0</v>
      </c>
      <c r="D695" s="98">
        <f t="shared" si="1"/>
        <v>0.06</v>
      </c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>
      <c r="A696" s="9" t="s">
        <v>1466</v>
      </c>
      <c r="B696" s="28">
        <v>1.77008193E8</v>
      </c>
      <c r="C696" s="79">
        <v>87932.0</v>
      </c>
      <c r="D696" s="98">
        <f t="shared" si="1"/>
        <v>0.045</v>
      </c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>
      <c r="A697" s="9" t="s">
        <v>1451</v>
      </c>
      <c r="B697" s="28">
        <v>4.8545E8</v>
      </c>
      <c r="C697" s="79">
        <v>78997.0</v>
      </c>
      <c r="D697" s="98">
        <f t="shared" si="1"/>
        <v>0.04</v>
      </c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>
      <c r="A698" s="9" t="s">
        <v>1496</v>
      </c>
      <c r="B698" s="28">
        <v>3.3278E8</v>
      </c>
      <c r="C698" s="79">
        <v>45391.0</v>
      </c>
      <c r="D698" s="98">
        <f t="shared" si="1"/>
        <v>0.025</v>
      </c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>
      <c r="A699" s="9" t="s">
        <v>1505</v>
      </c>
      <c r="B699" s="28">
        <v>2.4224E8</v>
      </c>
      <c r="C699" s="79">
        <v>43394.0</v>
      </c>
      <c r="D699" s="98">
        <f t="shared" si="1"/>
        <v>0.02</v>
      </c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>
      <c r="A700" s="9" t="s">
        <v>1516</v>
      </c>
      <c r="B700" s="28">
        <v>4.0643E8</v>
      </c>
      <c r="C700" s="79">
        <v>107900.0</v>
      </c>
      <c r="D700" s="98">
        <f t="shared" si="1"/>
        <v>0.055</v>
      </c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>
      <c r="A701" s="9" t="s">
        <v>1780</v>
      </c>
      <c r="B701" s="28">
        <v>8.4171E8</v>
      </c>
      <c r="C701" s="79">
        <v>61685.0</v>
      </c>
      <c r="D701" s="98">
        <f t="shared" si="1"/>
        <v>0.03</v>
      </c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>
      <c r="A702" s="9" t="s">
        <v>1542</v>
      </c>
      <c r="B702" s="28">
        <v>3.72005232E8</v>
      </c>
      <c r="C702" s="79">
        <v>89144.0</v>
      </c>
      <c r="D702" s="98">
        <f t="shared" si="1"/>
        <v>0.045</v>
      </c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>
      <c r="A703" s="9" t="s">
        <v>1492</v>
      </c>
      <c r="B703" s="28">
        <v>8.70006602E8</v>
      </c>
      <c r="C703" s="79">
        <v>113344.0</v>
      </c>
      <c r="D703" s="98">
        <f t="shared" si="1"/>
        <v>0.055</v>
      </c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>
      <c r="A704" s="9" t="s">
        <v>1519</v>
      </c>
      <c r="B704" s="28">
        <v>6.66307222E8</v>
      </c>
      <c r="C704" s="79">
        <v>81059.0</v>
      </c>
      <c r="D704" s="98">
        <f t="shared" si="1"/>
        <v>0.04</v>
      </c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>
      <c r="A705" s="9" t="s">
        <v>1507</v>
      </c>
      <c r="B705" s="28">
        <v>1.42002426E8</v>
      </c>
      <c r="C705" s="79">
        <v>85067.0</v>
      </c>
      <c r="D705" s="98">
        <f t="shared" si="1"/>
        <v>0.045</v>
      </c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>
      <c r="A706" s="9" t="s">
        <v>1494</v>
      </c>
      <c r="B706" s="28">
        <v>5.48006413E8</v>
      </c>
      <c r="C706" s="79">
        <v>107127.0</v>
      </c>
      <c r="D706" s="98">
        <f t="shared" si="1"/>
        <v>0.055</v>
      </c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>
      <c r="A707" s="9" t="s">
        <v>1484</v>
      </c>
      <c r="B707" s="28">
        <v>3.89009544E8</v>
      </c>
      <c r="C707" s="79">
        <v>99340.0</v>
      </c>
      <c r="D707" s="98">
        <f t="shared" si="1"/>
        <v>0.05</v>
      </c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>
      <c r="A708" s="9" t="s">
        <v>1508</v>
      </c>
      <c r="B708" s="28">
        <v>2.3841E8</v>
      </c>
      <c r="C708" s="79">
        <v>49683.0</v>
      </c>
      <c r="D708" s="98">
        <f t="shared" si="1"/>
        <v>0.025</v>
      </c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>
      <c r="A709" s="9" t="s">
        <v>1478</v>
      </c>
      <c r="B709" s="28">
        <v>6.66273059E8</v>
      </c>
      <c r="C709" s="79">
        <v>71758.0</v>
      </c>
      <c r="D709" s="98">
        <f t="shared" si="1"/>
        <v>0.035</v>
      </c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>
      <c r="A710" s="9" t="s">
        <v>1428</v>
      </c>
      <c r="B710" s="28">
        <v>1.9442E8</v>
      </c>
      <c r="C710" s="79">
        <v>94817.0</v>
      </c>
      <c r="D710" s="98">
        <f t="shared" si="1"/>
        <v>0.045</v>
      </c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>
      <c r="A711" s="9" t="s">
        <v>1548</v>
      </c>
      <c r="B711" s="28">
        <v>6.7328E8</v>
      </c>
      <c r="C711" s="79">
        <v>95259.0</v>
      </c>
      <c r="D711" s="98">
        <f t="shared" si="1"/>
        <v>0.05</v>
      </c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>
      <c r="A712" s="9" t="s">
        <v>1433</v>
      </c>
      <c r="B712" s="28">
        <v>2.71003019E8</v>
      </c>
      <c r="C712" s="79">
        <v>122620.0</v>
      </c>
      <c r="D712" s="98">
        <f t="shared" si="1"/>
        <v>0.06</v>
      </c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>
      <c r="A713" s="9" t="s">
        <v>1426</v>
      </c>
      <c r="B713" s="28">
        <v>3.8364E8</v>
      </c>
      <c r="C713" s="79">
        <v>84005.0</v>
      </c>
      <c r="D713" s="98">
        <f t="shared" si="1"/>
        <v>0.04</v>
      </c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>
      <c r="A714" s="9" t="s">
        <v>1437</v>
      </c>
      <c r="B714" s="28">
        <v>8.3275E8</v>
      </c>
      <c r="C714" s="79">
        <v>88801.0</v>
      </c>
      <c r="D714" s="98">
        <f t="shared" si="1"/>
        <v>0.045</v>
      </c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>
      <c r="A715" s="9" t="s">
        <v>1435</v>
      </c>
      <c r="B715" s="28">
        <v>3.98009975E8</v>
      </c>
      <c r="C715" s="79">
        <v>74122.0</v>
      </c>
      <c r="D715" s="98">
        <f t="shared" si="1"/>
        <v>0.035</v>
      </c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>
      <c r="A716" s="9" t="s">
        <v>1513</v>
      </c>
      <c r="B716" s="28">
        <v>2.61006511E8</v>
      </c>
      <c r="C716" s="79">
        <v>70695.0</v>
      </c>
      <c r="D716" s="98">
        <f t="shared" si="1"/>
        <v>0.035</v>
      </c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>
      <c r="A717" s="9" t="s">
        <v>1481</v>
      </c>
      <c r="B717" s="28">
        <v>6.38008002E8</v>
      </c>
      <c r="C717" s="79">
        <v>68996.0</v>
      </c>
      <c r="D717" s="98">
        <f t="shared" si="1"/>
        <v>0.035</v>
      </c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>
      <c r="A718" s="9" t="s">
        <v>1522</v>
      </c>
      <c r="B718" s="28">
        <v>6.6694532E8</v>
      </c>
      <c r="C718" s="79">
        <v>60068.0</v>
      </c>
      <c r="D718" s="98">
        <f t="shared" si="1"/>
        <v>0.03</v>
      </c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>
      <c r="A719" s="9" t="s">
        <v>1487</v>
      </c>
      <c r="B719" s="28">
        <v>5.40002417E8</v>
      </c>
      <c r="C719" s="79">
        <v>107735.0</v>
      </c>
      <c r="D719" s="98">
        <f t="shared" si="1"/>
        <v>0.055</v>
      </c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>
      <c r="A720" s="9" t="s">
        <v>1533</v>
      </c>
      <c r="B720" s="28">
        <v>3.1342E8</v>
      </c>
      <c r="C720" s="79">
        <v>58374.0</v>
      </c>
      <c r="D720" s="98">
        <f t="shared" si="1"/>
        <v>0.03</v>
      </c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>
      <c r="A721" s="9" t="s">
        <v>1464</v>
      </c>
      <c r="B721" s="28">
        <v>8.2194E8</v>
      </c>
      <c r="C721" s="79">
        <v>46272.0</v>
      </c>
      <c r="D721" s="98">
        <f t="shared" si="1"/>
        <v>0.025</v>
      </c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>
      <c r="A722" s="9" t="s">
        <v>1434</v>
      </c>
      <c r="B722" s="28">
        <v>3.21007544E8</v>
      </c>
      <c r="C722" s="79">
        <v>121308.0</v>
      </c>
      <c r="D722" s="98">
        <f t="shared" si="1"/>
        <v>0.06</v>
      </c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>
      <c r="A723" s="9" t="s">
        <v>1488</v>
      </c>
      <c r="B723" s="28">
        <v>4.1462E8</v>
      </c>
      <c r="C723" s="79">
        <v>94823.0</v>
      </c>
      <c r="D723" s="98">
        <f t="shared" si="1"/>
        <v>0.045</v>
      </c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>
      <c r="A724" s="9" t="s">
        <v>1443</v>
      </c>
      <c r="B724" s="28">
        <v>1.8445E8</v>
      </c>
      <c r="C724" s="79">
        <v>66256.0</v>
      </c>
      <c r="D724" s="98">
        <f t="shared" si="1"/>
        <v>0.035</v>
      </c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>
      <c r="A725" s="9" t="s">
        <v>1439</v>
      </c>
      <c r="B725" s="28">
        <v>6.66339975E8</v>
      </c>
      <c r="C725" s="79">
        <v>124666.0</v>
      </c>
      <c r="D725" s="98">
        <f t="shared" si="1"/>
        <v>0.06</v>
      </c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>
      <c r="A726" s="9" t="s">
        <v>1418</v>
      </c>
      <c r="B726" s="28">
        <v>6.9100196E8</v>
      </c>
      <c r="C726" s="79">
        <v>66573.0</v>
      </c>
      <c r="D726" s="98">
        <f t="shared" si="1"/>
        <v>0.035</v>
      </c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>
      <c r="A727" s="9" t="s">
        <v>1504</v>
      </c>
      <c r="B727" s="28">
        <v>4.93008818E8</v>
      </c>
      <c r="C727" s="79">
        <v>100635.0</v>
      </c>
      <c r="D727" s="98">
        <f t="shared" si="1"/>
        <v>0.05</v>
      </c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>
      <c r="A728" s="9" t="s">
        <v>1473</v>
      </c>
      <c r="B728" s="28">
        <v>6.40005085E8</v>
      </c>
      <c r="C728" s="79">
        <v>124180.0</v>
      </c>
      <c r="D728" s="98">
        <f t="shared" si="1"/>
        <v>0.06</v>
      </c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>
      <c r="A729" s="9" t="s">
        <v>1531</v>
      </c>
      <c r="B729" s="28">
        <v>6.6239E8</v>
      </c>
      <c r="C729" s="79">
        <v>79440.0</v>
      </c>
      <c r="D729" s="98">
        <f t="shared" si="1"/>
        <v>0.04</v>
      </c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>
      <c r="A730" s="9" t="s">
        <v>1497</v>
      </c>
      <c r="B730" s="28">
        <v>6.66211664E8</v>
      </c>
      <c r="C730" s="79">
        <v>125922.0</v>
      </c>
      <c r="D730" s="98">
        <f t="shared" si="1"/>
        <v>0.065</v>
      </c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>
      <c r="A731" s="9" t="s">
        <v>1446</v>
      </c>
      <c r="B731" s="28">
        <v>6.66514885E8</v>
      </c>
      <c r="C731" s="79">
        <v>86894.0</v>
      </c>
      <c r="D731" s="98">
        <f t="shared" si="1"/>
        <v>0.045</v>
      </c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>
      <c r="A732" s="9" t="s">
        <v>1476</v>
      </c>
      <c r="B732" s="28">
        <v>6.42007241E8</v>
      </c>
      <c r="C732" s="79">
        <v>104593.0</v>
      </c>
      <c r="D732" s="98">
        <f t="shared" si="1"/>
        <v>0.05</v>
      </c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>
      <c r="A733" s="9" t="s">
        <v>1442</v>
      </c>
      <c r="B733" s="28">
        <v>7.9881E8</v>
      </c>
      <c r="C733" s="79">
        <v>88072.0</v>
      </c>
      <c r="D733" s="98">
        <f t="shared" si="1"/>
        <v>0.045</v>
      </c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>
      <c r="A734" s="9" t="s">
        <v>1541</v>
      </c>
      <c r="B734" s="28">
        <v>2.8631E8</v>
      </c>
      <c r="C734" s="79">
        <v>66922.0</v>
      </c>
      <c r="D734" s="98">
        <f t="shared" si="1"/>
        <v>0.035</v>
      </c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>
      <c r="A735" s="9" t="s">
        <v>1527</v>
      </c>
      <c r="B735" s="28">
        <v>5.27001261E8</v>
      </c>
      <c r="C735" s="79">
        <v>119199.0</v>
      </c>
      <c r="D735" s="98">
        <f t="shared" si="1"/>
        <v>0.06</v>
      </c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>
      <c r="A736" s="9" t="s">
        <v>1448</v>
      </c>
      <c r="B736" s="28">
        <v>4.79006982E8</v>
      </c>
      <c r="C736" s="79">
        <v>61387.0</v>
      </c>
      <c r="D736" s="98">
        <f t="shared" si="1"/>
        <v>0.03</v>
      </c>
      <c r="E736" s="84"/>
      <c r="F736" s="84"/>
      <c r="G736" s="9"/>
      <c r="H736" s="9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>
      <c r="A737" s="9" t="s">
        <v>1479</v>
      </c>
      <c r="B737" s="28">
        <v>8.94002076E8</v>
      </c>
      <c r="C737" s="79">
        <v>126954.0</v>
      </c>
      <c r="D737" s="98">
        <f t="shared" si="1"/>
        <v>0.065</v>
      </c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 t="s">
        <v>1500</v>
      </c>
      <c r="B738" s="28">
        <v>6.92009819E8</v>
      </c>
      <c r="C738" s="79">
        <v>54080.0</v>
      </c>
      <c r="D738" s="98">
        <f t="shared" si="1"/>
        <v>0.025</v>
      </c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 t="s">
        <v>1536</v>
      </c>
      <c r="B739" s="28">
        <v>5.4312E8</v>
      </c>
      <c r="C739" s="79">
        <v>122888.0</v>
      </c>
      <c r="D739" s="98">
        <f t="shared" si="1"/>
        <v>0.06</v>
      </c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 t="s">
        <v>1419</v>
      </c>
      <c r="B740" s="28">
        <v>6.66457685E8</v>
      </c>
      <c r="C740" s="79">
        <v>110404.0</v>
      </c>
      <c r="D740" s="98">
        <f t="shared" si="1"/>
        <v>0.055</v>
      </c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 t="s">
        <v>1538</v>
      </c>
      <c r="B741" s="28">
        <v>7.53009035E8</v>
      </c>
      <c r="C741" s="79">
        <v>90253.0</v>
      </c>
      <c r="D741" s="98">
        <f t="shared" si="1"/>
        <v>0.045</v>
      </c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79"/>
      <c r="D742" s="62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79"/>
      <c r="D743" s="62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79"/>
      <c r="D744" s="62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79"/>
      <c r="D745" s="62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79"/>
      <c r="D746" s="62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79"/>
      <c r="D747" s="62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79"/>
      <c r="D748" s="62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79"/>
      <c r="D749" s="62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79"/>
      <c r="D750" s="62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79"/>
      <c r="D751" s="62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79"/>
      <c r="D752" s="62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79"/>
      <c r="D753" s="62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79"/>
      <c r="D754" s="62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79"/>
      <c r="D755" s="62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79"/>
      <c r="D756" s="62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79"/>
      <c r="D757" s="62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79"/>
      <c r="D758" s="62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79"/>
      <c r="D759" s="62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79"/>
      <c r="D760" s="62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79"/>
      <c r="D761" s="62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79"/>
      <c r="D762" s="62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79"/>
      <c r="D763" s="62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79"/>
      <c r="D764" s="62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79"/>
      <c r="D765" s="62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79"/>
      <c r="D766" s="62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79"/>
      <c r="D767" s="62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79"/>
      <c r="D768" s="62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79"/>
      <c r="D769" s="62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79"/>
      <c r="D770" s="62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79"/>
      <c r="D771" s="62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79"/>
      <c r="D772" s="62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79"/>
      <c r="D773" s="62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79"/>
      <c r="D774" s="62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79"/>
      <c r="D775" s="62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79"/>
      <c r="D776" s="62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79"/>
      <c r="D777" s="62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79"/>
      <c r="D778" s="62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79"/>
      <c r="D779" s="62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79"/>
      <c r="D780" s="62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79"/>
      <c r="D781" s="62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79"/>
      <c r="D782" s="62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79"/>
      <c r="D783" s="62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79"/>
      <c r="D784" s="62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79"/>
      <c r="D785" s="62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79"/>
      <c r="D786" s="62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79"/>
      <c r="D787" s="62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79"/>
      <c r="D788" s="62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79"/>
      <c r="D789" s="62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79"/>
      <c r="D790" s="62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79"/>
      <c r="D791" s="62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79"/>
      <c r="D792" s="62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79"/>
      <c r="D793" s="62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79"/>
      <c r="D794" s="62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79"/>
      <c r="D795" s="62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79"/>
      <c r="D796" s="62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79"/>
      <c r="D797" s="62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79"/>
      <c r="D798" s="62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79"/>
      <c r="D799" s="62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79"/>
      <c r="D800" s="62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79"/>
      <c r="D801" s="62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79"/>
      <c r="D802" s="62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79"/>
      <c r="D803" s="62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79"/>
      <c r="D804" s="62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79"/>
      <c r="D805" s="62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79"/>
      <c r="D806" s="62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79"/>
      <c r="D807" s="62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79"/>
      <c r="D808" s="62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79"/>
      <c r="D809" s="62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79"/>
      <c r="D810" s="62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79"/>
      <c r="D811" s="62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79"/>
      <c r="D812" s="62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79"/>
      <c r="D813" s="62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79"/>
      <c r="D814" s="62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79"/>
      <c r="D815" s="62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79"/>
      <c r="D816" s="62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79"/>
      <c r="D817" s="62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79"/>
      <c r="D818" s="62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79"/>
      <c r="D819" s="62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79"/>
      <c r="D820" s="62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79"/>
      <c r="D821" s="62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79"/>
      <c r="D822" s="62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79"/>
      <c r="D823" s="62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79"/>
      <c r="D824" s="62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79"/>
      <c r="D825" s="62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79"/>
      <c r="D826" s="62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79"/>
      <c r="D827" s="62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79"/>
      <c r="D828" s="62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79"/>
      <c r="D829" s="62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79"/>
      <c r="D830" s="62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79"/>
      <c r="D831" s="62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79"/>
      <c r="D832" s="62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79"/>
      <c r="D833" s="62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79"/>
      <c r="D834" s="62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79"/>
      <c r="D835" s="62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79"/>
      <c r="D836" s="62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79"/>
      <c r="D837" s="62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79"/>
      <c r="D838" s="62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79"/>
      <c r="D839" s="62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79"/>
      <c r="D840" s="62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79"/>
      <c r="D841" s="62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79"/>
      <c r="D842" s="62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79"/>
      <c r="D843" s="62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79"/>
      <c r="D844" s="62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79"/>
      <c r="D845" s="62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79"/>
      <c r="D846" s="62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79"/>
      <c r="D847" s="62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79"/>
      <c r="D848" s="62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79"/>
      <c r="D849" s="62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79"/>
      <c r="D850" s="62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79"/>
      <c r="D851" s="62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79"/>
      <c r="D852" s="62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79"/>
      <c r="D853" s="62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79"/>
      <c r="D854" s="62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79"/>
      <c r="D855" s="62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79"/>
      <c r="D856" s="62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79"/>
      <c r="D857" s="62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79"/>
      <c r="D858" s="62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79"/>
      <c r="D859" s="62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79"/>
      <c r="D860" s="62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79"/>
      <c r="D861" s="62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79"/>
      <c r="D862" s="62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79"/>
      <c r="D863" s="62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79"/>
      <c r="D864" s="62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79"/>
      <c r="D865" s="62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79"/>
      <c r="D866" s="62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79"/>
      <c r="D867" s="62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79"/>
      <c r="D868" s="62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79"/>
      <c r="D869" s="62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79"/>
      <c r="D870" s="62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79"/>
      <c r="D871" s="62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79"/>
      <c r="D872" s="62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79"/>
      <c r="D873" s="62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79"/>
      <c r="D874" s="62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79"/>
      <c r="D875" s="62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79"/>
      <c r="D876" s="62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79"/>
      <c r="D877" s="62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79"/>
      <c r="D878" s="62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79"/>
      <c r="D879" s="62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79"/>
      <c r="D880" s="62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79"/>
      <c r="D881" s="62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79"/>
      <c r="D882" s="62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79"/>
      <c r="D883" s="62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79"/>
      <c r="D884" s="62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79"/>
      <c r="D885" s="62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79"/>
      <c r="D886" s="62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79"/>
      <c r="D887" s="62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79"/>
      <c r="D888" s="62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79"/>
      <c r="D889" s="62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79"/>
      <c r="D890" s="62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79"/>
      <c r="D891" s="62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79"/>
      <c r="D892" s="62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79"/>
      <c r="D893" s="62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79"/>
      <c r="D894" s="62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79"/>
      <c r="D895" s="62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79"/>
      <c r="D896" s="62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79"/>
      <c r="D897" s="62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79"/>
      <c r="D898" s="62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79"/>
      <c r="D899" s="62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79"/>
      <c r="D900" s="62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79"/>
      <c r="D901" s="62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79"/>
      <c r="D902" s="62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79"/>
      <c r="D903" s="62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79"/>
      <c r="D904" s="62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79"/>
      <c r="D905" s="62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79"/>
      <c r="D906" s="62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79"/>
      <c r="D907" s="62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79"/>
      <c r="D908" s="62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79"/>
      <c r="D909" s="62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79"/>
      <c r="D910" s="62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79"/>
      <c r="D911" s="62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79"/>
      <c r="D912" s="62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79"/>
      <c r="D913" s="62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79"/>
      <c r="D914" s="62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79"/>
      <c r="D915" s="62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79"/>
      <c r="D916" s="62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79"/>
      <c r="D917" s="62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79"/>
      <c r="D918" s="62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79"/>
      <c r="D919" s="62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79"/>
      <c r="D920" s="62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79"/>
      <c r="D921" s="62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79"/>
      <c r="D922" s="62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79"/>
      <c r="D923" s="62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79"/>
      <c r="D924" s="62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79"/>
      <c r="D925" s="62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79"/>
      <c r="D926" s="62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79"/>
      <c r="D927" s="62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79"/>
      <c r="D928" s="62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79"/>
      <c r="D929" s="62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79"/>
      <c r="D930" s="62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79"/>
      <c r="D931" s="62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79"/>
      <c r="D932" s="62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79"/>
      <c r="D933" s="62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79"/>
      <c r="D934" s="62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79"/>
      <c r="D935" s="62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79"/>
      <c r="D936" s="62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79"/>
      <c r="D937" s="62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79"/>
      <c r="D938" s="62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79"/>
      <c r="D939" s="62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79"/>
      <c r="D940" s="62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79"/>
      <c r="D941" s="62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79"/>
      <c r="D942" s="62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79"/>
      <c r="D943" s="62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79"/>
      <c r="D944" s="62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79"/>
      <c r="D945" s="62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79"/>
      <c r="D946" s="62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79"/>
      <c r="D947" s="62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79"/>
      <c r="D948" s="62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79"/>
      <c r="D949" s="62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79"/>
      <c r="D950" s="62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79"/>
      <c r="D951" s="62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79"/>
      <c r="D952" s="62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79"/>
      <c r="D953" s="62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79"/>
      <c r="D954" s="62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79"/>
      <c r="D955" s="62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79"/>
      <c r="D956" s="62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79"/>
      <c r="D957" s="62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79"/>
      <c r="D958" s="62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79"/>
      <c r="D959" s="62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79"/>
      <c r="D960" s="62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79"/>
      <c r="D961" s="62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79"/>
      <c r="D962" s="62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79"/>
      <c r="D963" s="62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79"/>
      <c r="D964" s="62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79"/>
      <c r="D965" s="62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79"/>
      <c r="D966" s="62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79"/>
      <c r="D967" s="62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79"/>
      <c r="D968" s="62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79"/>
      <c r="D969" s="62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79"/>
      <c r="D970" s="62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79"/>
      <c r="D971" s="62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79"/>
      <c r="D972" s="62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79"/>
      <c r="D973" s="62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79"/>
      <c r="D974" s="62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79"/>
      <c r="D975" s="62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79"/>
      <c r="D976" s="62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79"/>
      <c r="D977" s="62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79"/>
      <c r="D978" s="62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79"/>
      <c r="D979" s="62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79"/>
      <c r="D980" s="62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79"/>
      <c r="D981" s="62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79"/>
      <c r="D982" s="62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79"/>
      <c r="D983" s="62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79"/>
      <c r="D984" s="62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79"/>
      <c r="D985" s="62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79"/>
      <c r="D986" s="62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79"/>
      <c r="D987" s="62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79"/>
      <c r="D988" s="62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79"/>
      <c r="D989" s="62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79"/>
      <c r="D990" s="62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79"/>
      <c r="D991" s="62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79"/>
      <c r="D992" s="62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79"/>
      <c r="D993" s="62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79"/>
      <c r="D994" s="62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79"/>
      <c r="D995" s="62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79"/>
      <c r="D996" s="62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79"/>
      <c r="D997" s="62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79"/>
      <c r="D998" s="62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79"/>
      <c r="D999" s="62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79"/>
      <c r="D1000" s="62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1.0" footer="0.0" header="0.0" left="0.75" right="0.75" top="1.0"/>
  <pageSetup orientation="portrait"/>
  <headerFooter>
    <oddHeader>&amp;L000000&amp;C000000Employee Data and Sales Stats&amp;R000000</oddHead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FFFF"/>
    <pageSetUpPr/>
  </sheetPr>
  <sheetViews>
    <sheetView workbookViewId="0"/>
  </sheetViews>
  <sheetFormatPr customHeight="1" defaultColWidth="14.43" defaultRowHeight="15.75"/>
  <cols>
    <col customWidth="1" min="1" max="1" width="10.43"/>
    <col customWidth="1" min="2" max="2" width="3.0"/>
    <col customWidth="1" min="3" max="3" width="3.14"/>
    <col customWidth="1" min="4" max="4" width="18.71"/>
    <col customWidth="1" min="5" max="5" width="11.14"/>
    <col customWidth="1" min="6" max="6" width="15.43"/>
    <col customWidth="1" min="7" max="10" width="9.14"/>
    <col customWidth="1" min="11" max="11" width="10.29"/>
    <col customWidth="1" min="12" max="12" width="5.71"/>
    <col customWidth="1" min="13" max="13" width="11.29"/>
    <col customWidth="1" min="14" max="14" width="4.29"/>
    <col customWidth="1" min="15" max="15" width="5.14"/>
    <col customWidth="1" min="16" max="16" width="4.14"/>
    <col customWidth="1" min="17" max="26" width="9.14"/>
  </cols>
  <sheetData>
    <row r="1">
      <c r="A1" s="100" t="s">
        <v>1885</v>
      </c>
      <c r="B1" s="101"/>
      <c r="C1" s="41"/>
      <c r="D1" s="102" t="s">
        <v>903</v>
      </c>
      <c r="E1" s="102" t="s">
        <v>1589</v>
      </c>
      <c r="F1" s="102" t="s">
        <v>1886</v>
      </c>
      <c r="G1" s="9"/>
      <c r="H1" s="9"/>
      <c r="I1" s="9"/>
      <c r="J1" s="103" t="s">
        <v>1887</v>
      </c>
      <c r="K1" s="104" t="s">
        <v>1888</v>
      </c>
      <c r="L1" s="104" t="s">
        <v>1889</v>
      </c>
      <c r="M1" s="104" t="s">
        <v>1890</v>
      </c>
      <c r="N1" s="104" t="s">
        <v>1891</v>
      </c>
      <c r="O1" s="104" t="s">
        <v>1892</v>
      </c>
      <c r="P1" s="105" t="s">
        <v>1893</v>
      </c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06" t="s">
        <v>1887</v>
      </c>
      <c r="B2" s="107">
        <v>99.0</v>
      </c>
      <c r="C2" s="9"/>
      <c r="D2" s="108" t="s">
        <v>1410</v>
      </c>
      <c r="E2" s="9" t="s">
        <v>1891</v>
      </c>
      <c r="F2" s="9">
        <f t="shared" ref="F2:F8" si="1">HLOOKUP(E2,J:P,2,FALSE)</f>
        <v>71</v>
      </c>
      <c r="G2" s="9" t="str">
        <f t="shared" ref="G2:G47" si="2">FORMULATEXT(F2)</f>
        <v>=HLOOKUP(E2,J:P,2,FALSE)</v>
      </c>
      <c r="H2" s="9"/>
      <c r="I2" s="9"/>
      <c r="J2" s="109">
        <v>99.0</v>
      </c>
      <c r="K2" s="110">
        <v>92.0</v>
      </c>
      <c r="L2" s="110">
        <v>85.0</v>
      </c>
      <c r="M2" s="110">
        <v>78.0</v>
      </c>
      <c r="N2" s="110">
        <v>71.0</v>
      </c>
      <c r="O2" s="110">
        <v>65.0</v>
      </c>
      <c r="P2" s="111">
        <v>50.0</v>
      </c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106" t="s">
        <v>1888</v>
      </c>
      <c r="B3" s="107">
        <v>92.0</v>
      </c>
      <c r="C3" s="9"/>
      <c r="D3" s="108" t="s">
        <v>1894</v>
      </c>
      <c r="E3" s="9" t="s">
        <v>1890</v>
      </c>
      <c r="F3" s="9">
        <f t="shared" si="1"/>
        <v>78</v>
      </c>
      <c r="G3" s="9" t="str">
        <f t="shared" si="2"/>
        <v>=HLOOKUP(E3,J:P,2,FALSE)</v>
      </c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106" t="s">
        <v>1889</v>
      </c>
      <c r="B4" s="107">
        <v>85.0</v>
      </c>
      <c r="C4" s="9"/>
      <c r="D4" s="108" t="s">
        <v>1895</v>
      </c>
      <c r="E4" s="9" t="s">
        <v>1890</v>
      </c>
      <c r="F4" s="9">
        <f t="shared" si="1"/>
        <v>78</v>
      </c>
      <c r="G4" s="9" t="str">
        <f t="shared" si="2"/>
        <v>=HLOOKUP(E4,J:P,2,FALSE)</v>
      </c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06" t="s">
        <v>1890</v>
      </c>
      <c r="B5" s="107">
        <v>78.0</v>
      </c>
      <c r="C5" s="9"/>
      <c r="D5" s="108" t="s">
        <v>1896</v>
      </c>
      <c r="E5" s="9" t="s">
        <v>1889</v>
      </c>
      <c r="F5" s="9">
        <f t="shared" si="1"/>
        <v>85</v>
      </c>
      <c r="G5" s="9" t="str">
        <f t="shared" si="2"/>
        <v>=HLOOKUP(E5,J:P,2,FALSE)</v>
      </c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106" t="s">
        <v>1891</v>
      </c>
      <c r="B6" s="107">
        <v>71.0</v>
      </c>
      <c r="C6" s="9"/>
      <c r="D6" s="108" t="s">
        <v>1461</v>
      </c>
      <c r="E6" s="9" t="s">
        <v>1892</v>
      </c>
      <c r="F6" s="9">
        <f t="shared" si="1"/>
        <v>65</v>
      </c>
      <c r="G6" s="9" t="str">
        <f t="shared" si="2"/>
        <v>=HLOOKUP(E6,J:P,2,FALSE)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06" t="s">
        <v>1892</v>
      </c>
      <c r="B7" s="107">
        <v>65.0</v>
      </c>
      <c r="C7" s="9"/>
      <c r="D7" s="108" t="s">
        <v>1540</v>
      </c>
      <c r="E7" s="9" t="s">
        <v>1890</v>
      </c>
      <c r="F7" s="9">
        <f t="shared" si="1"/>
        <v>78</v>
      </c>
      <c r="G7" s="9" t="str">
        <f t="shared" si="2"/>
        <v>=HLOOKUP(E7,J:P,2,FALSE)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112" t="s">
        <v>1893</v>
      </c>
      <c r="B8" s="113">
        <v>50.0</v>
      </c>
      <c r="C8" s="9"/>
      <c r="D8" s="108" t="s">
        <v>1897</v>
      </c>
      <c r="E8" s="9" t="s">
        <v>1888</v>
      </c>
      <c r="F8" s="9">
        <f t="shared" si="1"/>
        <v>92</v>
      </c>
      <c r="G8" s="9" t="str">
        <f t="shared" si="2"/>
        <v>=HLOOKUP(E8,J:P,2,FALSE)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9"/>
      <c r="B9" s="9"/>
      <c r="C9" s="9"/>
      <c r="D9" s="108" t="s">
        <v>1898</v>
      </c>
      <c r="E9" s="9" t="s">
        <v>1892</v>
      </c>
      <c r="F9" s="9">
        <f t="shared" ref="F9:F13" si="3">VLOOKUP(E9,A:B,2,FALSE)</f>
        <v>65</v>
      </c>
      <c r="G9" s="114" t="str">
        <f t="shared" si="2"/>
        <v>=VLOOKUP(E9,A:B,2,FALSE)</v>
      </c>
      <c r="H9" s="114"/>
      <c r="I9" s="114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9"/>
      <c r="B10" s="9"/>
      <c r="C10" s="9"/>
      <c r="D10" s="108" t="s">
        <v>1416</v>
      </c>
      <c r="E10" s="9" t="s">
        <v>1888</v>
      </c>
      <c r="F10" s="9">
        <f t="shared" si="3"/>
        <v>92</v>
      </c>
      <c r="G10" s="114" t="str">
        <f t="shared" si="2"/>
        <v>=VLOOKUP(E10,A:B,2,FALSE)</v>
      </c>
      <c r="H10" s="114"/>
      <c r="I10" s="114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9"/>
      <c r="B11" s="9"/>
      <c r="C11" s="9"/>
      <c r="D11" s="108" t="s">
        <v>1411</v>
      </c>
      <c r="E11" s="9" t="s">
        <v>1888</v>
      </c>
      <c r="F11" s="9">
        <f t="shared" si="3"/>
        <v>92</v>
      </c>
      <c r="G11" s="114" t="str">
        <f t="shared" si="2"/>
        <v>=VLOOKUP(E11,A:B,2,FALSE)</v>
      </c>
      <c r="H11" s="114"/>
      <c r="I11" s="114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9"/>
      <c r="B12" s="9"/>
      <c r="C12" s="9"/>
      <c r="D12" s="108" t="s">
        <v>1899</v>
      </c>
      <c r="E12" s="9" t="s">
        <v>1887</v>
      </c>
      <c r="F12" s="9">
        <f t="shared" si="3"/>
        <v>99</v>
      </c>
      <c r="G12" s="9" t="str">
        <f t="shared" si="2"/>
        <v>=VLOOKUP(E12,A:B,2,FALSE)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9"/>
      <c r="B13" s="9"/>
      <c r="C13" s="9"/>
      <c r="D13" s="108" t="s">
        <v>1900</v>
      </c>
      <c r="E13" s="9" t="s">
        <v>1892</v>
      </c>
      <c r="F13" s="9">
        <f t="shared" si="3"/>
        <v>65</v>
      </c>
      <c r="G13" s="9" t="str">
        <f t="shared" si="2"/>
        <v>=VLOOKUP(E13,A:B,2,FALSE)</v>
      </c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9"/>
      <c r="B14" s="9"/>
      <c r="C14" s="9"/>
      <c r="D14" s="9" t="s">
        <v>247</v>
      </c>
      <c r="E14" s="9" t="s">
        <v>1890</v>
      </c>
      <c r="F14" s="9">
        <f t="shared" ref="F14:F47" si="4">HLOOKUP(E14,J:P,2,FALSE)</f>
        <v>78</v>
      </c>
      <c r="G14" s="9" t="str">
        <f t="shared" si="2"/>
        <v>=HLOOKUP(E14,J:P,2,FALSE)</v>
      </c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9"/>
      <c r="B15" s="9"/>
      <c r="C15" s="9"/>
      <c r="D15" s="9" t="s">
        <v>1369</v>
      </c>
      <c r="E15" s="9" t="s">
        <v>1889</v>
      </c>
      <c r="F15" s="9">
        <f t="shared" si="4"/>
        <v>85</v>
      </c>
      <c r="G15" s="9" t="str">
        <f t="shared" si="2"/>
        <v>=HLOOKUP(E15,J:P,2,FALSE)</v>
      </c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9"/>
      <c r="B16" s="9"/>
      <c r="C16" s="9"/>
      <c r="D16" s="9" t="s">
        <v>1474</v>
      </c>
      <c r="E16" s="9" t="s">
        <v>1891</v>
      </c>
      <c r="F16" s="9">
        <f t="shared" si="4"/>
        <v>71</v>
      </c>
      <c r="G16" s="9" t="str">
        <f t="shared" si="2"/>
        <v>=HLOOKUP(E16,J:P,2,FALSE)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9"/>
      <c r="B17" s="9"/>
      <c r="C17" s="9"/>
      <c r="D17" s="9" t="s">
        <v>1230</v>
      </c>
      <c r="E17" s="9" t="s">
        <v>1887</v>
      </c>
      <c r="F17" s="9">
        <f t="shared" si="4"/>
        <v>99</v>
      </c>
      <c r="G17" s="9" t="str">
        <f t="shared" si="2"/>
        <v>=HLOOKUP(E17,J:P,2,FALSE)</v>
      </c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9"/>
      <c r="B18" s="9"/>
      <c r="C18" s="9"/>
      <c r="D18" s="9" t="s">
        <v>1309</v>
      </c>
      <c r="E18" s="9" t="s">
        <v>1893</v>
      </c>
      <c r="F18" s="9">
        <f t="shared" si="4"/>
        <v>50</v>
      </c>
      <c r="G18" s="9" t="str">
        <f t="shared" si="2"/>
        <v>=HLOOKUP(E18,J:P,2,FALSE)</v>
      </c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9"/>
      <c r="B19" s="9"/>
      <c r="C19" s="9"/>
      <c r="D19" s="9" t="s">
        <v>1190</v>
      </c>
      <c r="E19" s="9" t="s">
        <v>1889</v>
      </c>
      <c r="F19" s="9">
        <f t="shared" si="4"/>
        <v>85</v>
      </c>
      <c r="G19" s="9" t="str">
        <f t="shared" si="2"/>
        <v>=HLOOKUP(E19,J:P,2,FALSE)</v>
      </c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9"/>
      <c r="B20" s="9"/>
      <c r="C20" s="9"/>
      <c r="D20" s="9" t="s">
        <v>345</v>
      </c>
      <c r="E20" s="9" t="s">
        <v>1887</v>
      </c>
      <c r="F20" s="9">
        <f t="shared" si="4"/>
        <v>99</v>
      </c>
      <c r="G20" s="9" t="str">
        <f t="shared" si="2"/>
        <v>=HLOOKUP(E20,J:P,2,FALSE)</v>
      </c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9"/>
      <c r="B21" s="9"/>
      <c r="C21" s="9"/>
      <c r="D21" s="9" t="s">
        <v>238</v>
      </c>
      <c r="E21" s="9" t="s">
        <v>1891</v>
      </c>
      <c r="F21" s="9">
        <f t="shared" si="4"/>
        <v>71</v>
      </c>
      <c r="G21" s="9" t="str">
        <f t="shared" si="2"/>
        <v>=HLOOKUP(E21,J:P,2,FALSE)</v>
      </c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9"/>
      <c r="B22" s="9"/>
      <c r="C22" s="9"/>
      <c r="D22" s="9" t="s">
        <v>1127</v>
      </c>
      <c r="E22" s="9" t="s">
        <v>1892</v>
      </c>
      <c r="F22" s="9">
        <f t="shared" si="4"/>
        <v>65</v>
      </c>
      <c r="G22" s="9" t="str">
        <f t="shared" si="2"/>
        <v>=HLOOKUP(E22,J:P,2,FALSE)</v>
      </c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9"/>
      <c r="B23" s="9"/>
      <c r="C23" s="9"/>
      <c r="D23" s="9" t="s">
        <v>990</v>
      </c>
      <c r="E23" s="9" t="s">
        <v>1893</v>
      </c>
      <c r="F23" s="9">
        <f t="shared" si="4"/>
        <v>50</v>
      </c>
      <c r="G23" s="9" t="str">
        <f t="shared" si="2"/>
        <v>=HLOOKUP(E23,J:P,2,FALSE)</v>
      </c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9"/>
      <c r="B24" s="9"/>
      <c r="C24" s="9"/>
      <c r="D24" s="9" t="s">
        <v>370</v>
      </c>
      <c r="E24" s="9" t="s">
        <v>1889</v>
      </c>
      <c r="F24" s="9">
        <f t="shared" si="4"/>
        <v>85</v>
      </c>
      <c r="G24" s="9" t="str">
        <f t="shared" si="2"/>
        <v>=HLOOKUP(E24,J:P,2,FALSE)</v>
      </c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9"/>
      <c r="B25" s="9"/>
      <c r="C25" s="9"/>
      <c r="D25" s="9" t="s">
        <v>1052</v>
      </c>
      <c r="E25" s="9" t="s">
        <v>1888</v>
      </c>
      <c r="F25" s="9">
        <f t="shared" si="4"/>
        <v>92</v>
      </c>
      <c r="G25" s="9" t="str">
        <f t="shared" si="2"/>
        <v>=HLOOKUP(E25,J:P,2,FALSE)</v>
      </c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9"/>
      <c r="B26" s="9"/>
      <c r="C26" s="9"/>
      <c r="D26" s="9" t="s">
        <v>932</v>
      </c>
      <c r="E26" s="9" t="s">
        <v>1890</v>
      </c>
      <c r="F26" s="9">
        <f t="shared" si="4"/>
        <v>78</v>
      </c>
      <c r="G26" s="9" t="str">
        <f t="shared" si="2"/>
        <v>=HLOOKUP(E26,J:P,2,FALSE)</v>
      </c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9"/>
      <c r="B27" s="9"/>
      <c r="C27" s="9"/>
      <c r="D27" s="9" t="s">
        <v>221</v>
      </c>
      <c r="E27" s="9" t="s">
        <v>1890</v>
      </c>
      <c r="F27" s="9">
        <f t="shared" si="4"/>
        <v>78</v>
      </c>
      <c r="G27" s="9" t="str">
        <f t="shared" si="2"/>
        <v>=HLOOKUP(E27,J:P,2,FALSE)</v>
      </c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/>
      <c r="B28" s="9"/>
      <c r="C28" s="9"/>
      <c r="D28" s="9" t="s">
        <v>375</v>
      </c>
      <c r="E28" s="9" t="s">
        <v>1891</v>
      </c>
      <c r="F28" s="9">
        <f t="shared" si="4"/>
        <v>71</v>
      </c>
      <c r="G28" s="9" t="str">
        <f t="shared" si="2"/>
        <v>=HLOOKUP(E28,J:P,2,FALSE)</v>
      </c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/>
      <c r="B29" s="9"/>
      <c r="C29" s="9"/>
      <c r="D29" s="9" t="s">
        <v>1011</v>
      </c>
      <c r="E29" s="9" t="s">
        <v>1893</v>
      </c>
      <c r="F29" s="9">
        <f t="shared" si="4"/>
        <v>50</v>
      </c>
      <c r="G29" s="9" t="str">
        <f t="shared" si="2"/>
        <v>=HLOOKUP(E29,J:P,2,FALSE)</v>
      </c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/>
      <c r="B30" s="9"/>
      <c r="C30" s="9"/>
      <c r="D30" s="9" t="s">
        <v>219</v>
      </c>
      <c r="E30" s="9" t="s">
        <v>1893</v>
      </c>
      <c r="F30" s="9">
        <f t="shared" si="4"/>
        <v>50</v>
      </c>
      <c r="G30" s="9" t="str">
        <f t="shared" si="2"/>
        <v>=HLOOKUP(E30,J:P,2,FALSE)</v>
      </c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/>
      <c r="B31" s="9"/>
      <c r="C31" s="9"/>
      <c r="D31" s="9" t="s">
        <v>1048</v>
      </c>
      <c r="E31" s="9" t="s">
        <v>1890</v>
      </c>
      <c r="F31" s="9">
        <f t="shared" si="4"/>
        <v>78</v>
      </c>
      <c r="G31" s="9" t="str">
        <f t="shared" si="2"/>
        <v>=HLOOKUP(E31,J:P,2,FALSE)</v>
      </c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/>
      <c r="B32" s="9"/>
      <c r="C32" s="9"/>
      <c r="D32" s="9" t="s">
        <v>1171</v>
      </c>
      <c r="E32" s="9" t="s">
        <v>1888</v>
      </c>
      <c r="F32" s="9">
        <f t="shared" si="4"/>
        <v>92</v>
      </c>
      <c r="G32" s="9" t="str">
        <f t="shared" si="2"/>
        <v>=HLOOKUP(E32,J:P,2,FALSE)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/>
      <c r="B33" s="9"/>
      <c r="C33" s="9"/>
      <c r="D33" s="9" t="s">
        <v>229</v>
      </c>
      <c r="E33" s="9" t="s">
        <v>1887</v>
      </c>
      <c r="F33" s="9">
        <f t="shared" si="4"/>
        <v>99</v>
      </c>
      <c r="G33" s="9" t="str">
        <f t="shared" si="2"/>
        <v>=HLOOKUP(E33,J:P,2,FALSE)</v>
      </c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/>
      <c r="B34" s="9"/>
      <c r="C34" s="9"/>
      <c r="D34" s="9" t="s">
        <v>1183</v>
      </c>
      <c r="E34" s="9" t="s">
        <v>1888</v>
      </c>
      <c r="F34" s="9">
        <f t="shared" si="4"/>
        <v>92</v>
      </c>
      <c r="G34" s="9" t="str">
        <f t="shared" si="2"/>
        <v>=HLOOKUP(E34,J:P,2,FALSE)</v>
      </c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/>
      <c r="B35" s="9"/>
      <c r="C35" s="9"/>
      <c r="D35" s="9" t="s">
        <v>371</v>
      </c>
      <c r="E35" s="9" t="s">
        <v>1888</v>
      </c>
      <c r="F35" s="9">
        <f t="shared" si="4"/>
        <v>92</v>
      </c>
      <c r="G35" s="9" t="str">
        <f t="shared" si="2"/>
        <v>=HLOOKUP(E35,J:P,2,FALSE)</v>
      </c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/>
      <c r="B36" s="9"/>
      <c r="C36" s="9"/>
      <c r="D36" s="9" t="s">
        <v>1267</v>
      </c>
      <c r="E36" s="9" t="s">
        <v>1889</v>
      </c>
      <c r="F36" s="9">
        <f t="shared" si="4"/>
        <v>85</v>
      </c>
      <c r="G36" s="9" t="str">
        <f t="shared" si="2"/>
        <v>=HLOOKUP(E36,J:P,2,FALSE)</v>
      </c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/>
      <c r="B37" s="9"/>
      <c r="C37" s="9"/>
      <c r="D37" s="9" t="s">
        <v>1119</v>
      </c>
      <c r="E37" s="9" t="s">
        <v>1889</v>
      </c>
      <c r="F37" s="9">
        <f t="shared" si="4"/>
        <v>85</v>
      </c>
      <c r="G37" s="9" t="str">
        <f t="shared" si="2"/>
        <v>=HLOOKUP(E37,J:P,2,FALSE)</v>
      </c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/>
      <c r="B38" s="9"/>
      <c r="C38" s="9"/>
      <c r="D38" s="9" t="s">
        <v>343</v>
      </c>
      <c r="E38" s="9" t="s">
        <v>1891</v>
      </c>
      <c r="F38" s="9">
        <f t="shared" si="4"/>
        <v>71</v>
      </c>
      <c r="G38" s="9" t="str">
        <f t="shared" si="2"/>
        <v>=HLOOKUP(E38,J:P,2,FALSE)</v>
      </c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/>
      <c r="B39" s="9"/>
      <c r="C39" s="9"/>
      <c r="D39" s="9" t="s">
        <v>1066</v>
      </c>
      <c r="E39" s="9" t="s">
        <v>1891</v>
      </c>
      <c r="F39" s="9">
        <f t="shared" si="4"/>
        <v>71</v>
      </c>
      <c r="G39" s="9" t="str">
        <f t="shared" si="2"/>
        <v>=HLOOKUP(E39,J:P,2,FALSE)</v>
      </c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/>
      <c r="B40" s="9"/>
      <c r="C40" s="9"/>
      <c r="D40" s="9" t="s">
        <v>1015</v>
      </c>
      <c r="E40" s="9" t="s">
        <v>1889</v>
      </c>
      <c r="F40" s="9">
        <f t="shared" si="4"/>
        <v>85</v>
      </c>
      <c r="G40" s="9" t="str">
        <f t="shared" si="2"/>
        <v>=HLOOKUP(E40,J:P,2,FALSE)</v>
      </c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/>
      <c r="B41" s="9"/>
      <c r="C41" s="9"/>
      <c r="D41" s="9" t="s">
        <v>1021</v>
      </c>
      <c r="E41" s="9" t="s">
        <v>1890</v>
      </c>
      <c r="F41" s="9">
        <f t="shared" si="4"/>
        <v>78</v>
      </c>
      <c r="G41" s="9" t="str">
        <f t="shared" si="2"/>
        <v>=HLOOKUP(E41,J:P,2,FALSE)</v>
      </c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/>
      <c r="B42" s="9"/>
      <c r="C42" s="9"/>
      <c r="D42" s="9" t="s">
        <v>1054</v>
      </c>
      <c r="E42" s="9" t="s">
        <v>1893</v>
      </c>
      <c r="F42" s="9">
        <f t="shared" si="4"/>
        <v>50</v>
      </c>
      <c r="G42" s="9" t="str">
        <f t="shared" si="2"/>
        <v>=HLOOKUP(E42,J:P,2,FALSE)</v>
      </c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/>
      <c r="B43" s="9"/>
      <c r="C43" s="9"/>
      <c r="D43" s="9" t="s">
        <v>948</v>
      </c>
      <c r="E43" s="9" t="s">
        <v>1893</v>
      </c>
      <c r="F43" s="9">
        <f t="shared" si="4"/>
        <v>50</v>
      </c>
      <c r="G43" s="9" t="str">
        <f t="shared" si="2"/>
        <v>=HLOOKUP(E43,J:P,2,FALSE)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/>
      <c r="B44" s="9"/>
      <c r="C44" s="9"/>
      <c r="D44" s="9" t="s">
        <v>1318</v>
      </c>
      <c r="E44" s="9" t="s">
        <v>1888</v>
      </c>
      <c r="F44" s="9">
        <f t="shared" si="4"/>
        <v>92</v>
      </c>
      <c r="G44" s="9" t="str">
        <f t="shared" si="2"/>
        <v>=HLOOKUP(E44,J:P,2,FALSE)</v>
      </c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/>
      <c r="B45" s="9"/>
      <c r="C45" s="9"/>
      <c r="D45" s="9" t="s">
        <v>1327</v>
      </c>
      <c r="E45" s="9" t="s">
        <v>1892</v>
      </c>
      <c r="F45" s="9">
        <f t="shared" si="4"/>
        <v>65</v>
      </c>
      <c r="G45" s="9" t="str">
        <f t="shared" si="2"/>
        <v>=HLOOKUP(E45,J:P,2,FALSE)</v>
      </c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/>
      <c r="B46" s="9"/>
      <c r="C46" s="9"/>
      <c r="D46" s="9" t="s">
        <v>1137</v>
      </c>
      <c r="E46" s="9" t="s">
        <v>1890</v>
      </c>
      <c r="F46" s="9">
        <f t="shared" si="4"/>
        <v>78</v>
      </c>
      <c r="G46" s="9" t="str">
        <f t="shared" si="2"/>
        <v>=HLOOKUP(E46,J:P,2,FALSE)</v>
      </c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9"/>
      <c r="D47" s="9" t="s">
        <v>1115</v>
      </c>
      <c r="E47" s="9" t="s">
        <v>1887</v>
      </c>
      <c r="F47" s="9">
        <f t="shared" si="4"/>
        <v>99</v>
      </c>
      <c r="G47" s="9" t="str">
        <f t="shared" si="2"/>
        <v>=HLOOKUP(E47,J:P,2,FALSE)</v>
      </c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1">
    <mergeCell ref="A1:B1"/>
  </mergeCells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75"/>
  <cols>
    <col customWidth="1" min="1" max="1" width="7.43"/>
    <col customWidth="1" min="2" max="2" width="5.86"/>
    <col customWidth="1" min="3" max="3" width="10.86"/>
    <col customWidth="1" min="4" max="4" width="9.43"/>
    <col customWidth="1" min="5" max="5" width="4.14"/>
    <col customWidth="1" min="6" max="6" width="12.86"/>
    <col customWidth="1" min="7" max="7" width="39.43"/>
    <col customWidth="1" min="8" max="9" width="2.14"/>
    <col customWidth="1" min="10" max="10" width="12.0"/>
    <col customWidth="1" min="11" max="11" width="6.43"/>
    <col customWidth="1" min="12" max="12" width="1.14"/>
    <col customWidth="1" min="13" max="13" width="6.43"/>
    <col customWidth="1" min="14" max="15" width="5.14"/>
    <col customWidth="1" min="16" max="21" width="4.86"/>
    <col customWidth="1" min="22" max="26" width="9.14"/>
  </cols>
  <sheetData>
    <row r="1" ht="15.75" customHeight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6"/>
      <c r="I1" s="6"/>
      <c r="J1" s="7" t="s">
        <v>5</v>
      </c>
      <c r="K1" s="8" t="s">
        <v>7</v>
      </c>
      <c r="L1" s="9"/>
      <c r="M1" s="9"/>
      <c r="N1" s="10" t="s">
        <v>8</v>
      </c>
      <c r="O1" s="11"/>
      <c r="P1" s="11"/>
      <c r="Q1" s="11"/>
      <c r="R1" s="11"/>
      <c r="S1" s="11"/>
      <c r="T1" s="11"/>
      <c r="U1" s="12"/>
      <c r="V1" s="9"/>
      <c r="W1" s="9"/>
      <c r="X1" s="9"/>
      <c r="Y1" s="9"/>
      <c r="Z1" s="9"/>
    </row>
    <row r="2">
      <c r="A2" s="9" t="s">
        <v>9</v>
      </c>
      <c r="B2" s="9">
        <v>30.0</v>
      </c>
      <c r="C2" s="13">
        <v>21.01</v>
      </c>
      <c r="D2" s="13">
        <f t="shared" ref="D2:D109" si="1">C2*80</f>
        <v>1680.8</v>
      </c>
      <c r="E2" s="14">
        <v>3.0</v>
      </c>
      <c r="F2" s="9" t="s">
        <v>10</v>
      </c>
      <c r="G2" s="15">
        <f t="array" ref="G2">VLOOKUP(VLOOKUP(F2,J:K,2,0),$M$2:$U$9,E2+2,0)</f>
        <v>0.005</v>
      </c>
      <c r="H2" s="16"/>
      <c r="I2" s="16"/>
      <c r="J2" s="17" t="s">
        <v>11</v>
      </c>
      <c r="K2" s="17" t="s">
        <v>12</v>
      </c>
      <c r="L2" s="9"/>
      <c r="M2" s="18" t="s">
        <v>7</v>
      </c>
      <c r="N2" s="19">
        <v>0.0</v>
      </c>
      <c r="O2" s="19">
        <v>1.0</v>
      </c>
      <c r="P2" s="19">
        <v>2.0</v>
      </c>
      <c r="Q2" s="19">
        <v>3.0</v>
      </c>
      <c r="R2" s="19">
        <v>4.0</v>
      </c>
      <c r="S2" s="19">
        <v>5.0</v>
      </c>
      <c r="T2" s="19">
        <v>6.0</v>
      </c>
      <c r="U2" s="19">
        <v>7.0</v>
      </c>
      <c r="V2" s="9"/>
      <c r="W2" s="9"/>
      <c r="X2" s="9"/>
      <c r="Y2" s="9"/>
      <c r="Z2" s="9"/>
    </row>
    <row r="3">
      <c r="A3" s="9" t="s">
        <v>13</v>
      </c>
      <c r="B3" s="9">
        <v>44.0</v>
      </c>
      <c r="C3" s="13">
        <v>34.32</v>
      </c>
      <c r="D3" s="13">
        <f t="shared" si="1"/>
        <v>2745.6</v>
      </c>
      <c r="E3" s="14">
        <v>4.0</v>
      </c>
      <c r="F3" s="9" t="s">
        <v>14</v>
      </c>
      <c r="G3" s="15">
        <f t="array" ref="G3">VLOOKUP(VLOOKUP(F3,J:K,2,0),$M$2:$U$9,E3+2,0)</f>
        <v>0.006</v>
      </c>
      <c r="H3" s="16"/>
      <c r="I3" s="16"/>
      <c r="J3" s="17" t="s">
        <v>15</v>
      </c>
      <c r="K3" s="17" t="s">
        <v>16</v>
      </c>
      <c r="L3" s="9"/>
      <c r="M3" s="19" t="s">
        <v>12</v>
      </c>
      <c r="N3" s="20">
        <v>0.00975</v>
      </c>
      <c r="O3" s="20">
        <v>0.008</v>
      </c>
      <c r="P3" s="20">
        <v>0.006</v>
      </c>
      <c r="Q3" s="20">
        <v>0.005</v>
      </c>
      <c r="R3" s="20">
        <v>0.004</v>
      </c>
      <c r="S3" s="20">
        <v>0.003</v>
      </c>
      <c r="T3" s="20">
        <v>0.002</v>
      </c>
      <c r="U3" s="20">
        <v>0.002</v>
      </c>
      <c r="V3" s="9"/>
      <c r="W3" s="9"/>
      <c r="X3" s="9"/>
      <c r="Y3" s="9"/>
      <c r="Z3" s="9"/>
    </row>
    <row r="4">
      <c r="A4" s="9" t="s">
        <v>17</v>
      </c>
      <c r="B4" s="9">
        <v>34.0</v>
      </c>
      <c r="C4" s="13">
        <v>22.81</v>
      </c>
      <c r="D4" s="13">
        <f t="shared" si="1"/>
        <v>1824.8</v>
      </c>
      <c r="E4" s="14">
        <v>4.0</v>
      </c>
      <c r="F4" s="9" t="s">
        <v>18</v>
      </c>
      <c r="G4" s="15">
        <f t="array" ref="G4">VLOOKUP(VLOOKUP(F4,J:K,2,0),$M$2:$U$9,E4+2,0)</f>
        <v>0.006</v>
      </c>
      <c r="H4" s="16"/>
      <c r="I4" s="16"/>
      <c r="J4" s="17" t="s">
        <v>19</v>
      </c>
      <c r="K4" s="17" t="s">
        <v>20</v>
      </c>
      <c r="L4" s="9"/>
      <c r="M4" s="19" t="s">
        <v>16</v>
      </c>
      <c r="N4" s="20">
        <v>0.013500000000000002</v>
      </c>
      <c r="O4" s="20">
        <v>0.011</v>
      </c>
      <c r="P4" s="20">
        <v>0.009000000000000001</v>
      </c>
      <c r="Q4" s="20">
        <v>0.007</v>
      </c>
      <c r="R4" s="20">
        <v>0.006</v>
      </c>
      <c r="S4" s="20">
        <v>0.005</v>
      </c>
      <c r="T4" s="20">
        <v>0.004</v>
      </c>
      <c r="U4" s="20">
        <v>0.003</v>
      </c>
      <c r="V4" s="9"/>
      <c r="W4" s="9"/>
      <c r="X4" s="9"/>
      <c r="Y4" s="9"/>
      <c r="Z4" s="9"/>
    </row>
    <row r="5">
      <c r="A5" s="9" t="s">
        <v>21</v>
      </c>
      <c r="B5" s="9">
        <v>31.0</v>
      </c>
      <c r="C5" s="13">
        <v>39.04</v>
      </c>
      <c r="D5" s="13">
        <f t="shared" si="1"/>
        <v>3123.2</v>
      </c>
      <c r="E5" s="14">
        <v>0.0</v>
      </c>
      <c r="F5" s="9" t="s">
        <v>22</v>
      </c>
      <c r="G5" s="15">
        <f t="array" ref="G5">VLOOKUP(VLOOKUP(F5,J:K,2,0),$M$2:$U$9,E5+2,0)</f>
        <v>0.0108</v>
      </c>
      <c r="H5" s="16"/>
      <c r="I5" s="16"/>
      <c r="J5" s="17" t="s">
        <v>23</v>
      </c>
      <c r="K5" s="17" t="s">
        <v>12</v>
      </c>
      <c r="L5" s="9"/>
      <c r="M5" s="19" t="s">
        <v>20</v>
      </c>
      <c r="N5" s="20">
        <v>0.010499999999999999</v>
      </c>
      <c r="O5" s="20">
        <v>0.008</v>
      </c>
      <c r="P5" s="20">
        <v>0.006</v>
      </c>
      <c r="Q5" s="20">
        <v>0.005</v>
      </c>
      <c r="R5" s="20">
        <v>0.004</v>
      </c>
      <c r="S5" s="20">
        <v>0.003</v>
      </c>
      <c r="T5" s="20">
        <v>0.002</v>
      </c>
      <c r="U5" s="20">
        <v>0.002</v>
      </c>
      <c r="V5" s="9"/>
      <c r="W5" s="9"/>
      <c r="X5" s="9"/>
      <c r="Y5" s="9"/>
      <c r="Z5" s="9"/>
    </row>
    <row r="6">
      <c r="A6" s="9" t="s">
        <v>24</v>
      </c>
      <c r="B6" s="9">
        <v>35.0</v>
      </c>
      <c r="C6" s="13">
        <v>18.89</v>
      </c>
      <c r="D6" s="13">
        <f t="shared" si="1"/>
        <v>1511.2</v>
      </c>
      <c r="E6" s="14">
        <v>4.0</v>
      </c>
      <c r="F6" s="9" t="s">
        <v>25</v>
      </c>
      <c r="G6" s="15">
        <f t="array" ref="G6">VLOOKUP(VLOOKUP(F6,J:K,2,0),$M$2:$U$9,E6+2,0)</f>
        <v>0.006</v>
      </c>
      <c r="H6" s="16"/>
      <c r="I6" s="16"/>
      <c r="J6" s="17" t="s">
        <v>26</v>
      </c>
      <c r="K6" s="17" t="s">
        <v>16</v>
      </c>
      <c r="L6" s="9"/>
      <c r="M6" s="19" t="s">
        <v>27</v>
      </c>
      <c r="N6" s="20">
        <v>0.009000000000000001</v>
      </c>
      <c r="O6" s="20">
        <v>0.007</v>
      </c>
      <c r="P6" s="20">
        <v>0.006</v>
      </c>
      <c r="Q6" s="20">
        <v>0.005</v>
      </c>
      <c r="R6" s="20">
        <v>0.004</v>
      </c>
      <c r="S6" s="20">
        <v>0.003</v>
      </c>
      <c r="T6" s="20">
        <v>0.002</v>
      </c>
      <c r="U6" s="20">
        <v>0.002</v>
      </c>
      <c r="V6" s="9"/>
      <c r="W6" s="9"/>
      <c r="X6" s="9"/>
      <c r="Y6" s="9"/>
      <c r="Z6" s="9"/>
    </row>
    <row r="7">
      <c r="A7" s="9" t="s">
        <v>28</v>
      </c>
      <c r="B7" s="9">
        <v>39.0</v>
      </c>
      <c r="C7" s="13">
        <v>26.01</v>
      </c>
      <c r="D7" s="13">
        <f t="shared" si="1"/>
        <v>2080.8</v>
      </c>
      <c r="E7" s="14">
        <v>4.0</v>
      </c>
      <c r="F7" s="9" t="s">
        <v>29</v>
      </c>
      <c r="G7" s="15">
        <f t="array" ref="G7">VLOOKUP(VLOOKUP(F7,J:K,2,0),$M$2:$U$9,E7+2,0)</f>
        <v>0.004</v>
      </c>
      <c r="H7" s="16"/>
      <c r="I7" s="16"/>
      <c r="J7" s="17" t="s">
        <v>30</v>
      </c>
      <c r="K7" s="17" t="s">
        <v>27</v>
      </c>
      <c r="L7" s="9"/>
      <c r="M7" s="19" t="s">
        <v>31</v>
      </c>
      <c r="N7" s="20">
        <v>0.014249999999999999</v>
      </c>
      <c r="O7" s="20">
        <v>0.011</v>
      </c>
      <c r="P7" s="20">
        <v>0.009000000000000001</v>
      </c>
      <c r="Q7" s="20">
        <v>0.007</v>
      </c>
      <c r="R7" s="20">
        <v>0.006</v>
      </c>
      <c r="S7" s="20">
        <v>0.005</v>
      </c>
      <c r="T7" s="20">
        <v>0.004</v>
      </c>
      <c r="U7" s="20">
        <v>0.003</v>
      </c>
      <c r="V7" s="9"/>
      <c r="W7" s="9"/>
      <c r="X7" s="9"/>
      <c r="Y7" s="9"/>
      <c r="Z7" s="9"/>
    </row>
    <row r="8">
      <c r="A8" s="9" t="s">
        <v>32</v>
      </c>
      <c r="B8" s="9">
        <v>46.0</v>
      </c>
      <c r="C8" s="13">
        <v>23.91</v>
      </c>
      <c r="D8" s="13">
        <f t="shared" si="1"/>
        <v>1912.8</v>
      </c>
      <c r="E8" s="14">
        <v>0.0</v>
      </c>
      <c r="F8" s="9" t="s">
        <v>33</v>
      </c>
      <c r="G8" s="15">
        <f t="array" ref="G8">VLOOKUP(VLOOKUP(F8,J:K,2,0),$M$2:$U$9,E8+2,0)</f>
        <v>0.0105</v>
      </c>
      <c r="H8" s="16"/>
      <c r="I8" s="16"/>
      <c r="J8" s="17" t="s">
        <v>34</v>
      </c>
      <c r="K8" s="17" t="s">
        <v>35</v>
      </c>
      <c r="L8" s="9"/>
      <c r="M8" s="19" t="s">
        <v>36</v>
      </c>
      <c r="N8" s="20">
        <v>0.0108</v>
      </c>
      <c r="O8" s="20">
        <v>0.009000000000000001</v>
      </c>
      <c r="P8" s="20">
        <v>0.007</v>
      </c>
      <c r="Q8" s="20">
        <v>0.006</v>
      </c>
      <c r="R8" s="20">
        <v>0.005</v>
      </c>
      <c r="S8" s="20">
        <v>0.004</v>
      </c>
      <c r="T8" s="20">
        <v>0.003</v>
      </c>
      <c r="U8" s="20">
        <v>0.002</v>
      </c>
      <c r="V8" s="9"/>
      <c r="W8" s="9"/>
      <c r="X8" s="9"/>
      <c r="Y8" s="9"/>
      <c r="Z8" s="9"/>
    </row>
    <row r="9">
      <c r="A9" s="9" t="s">
        <v>37</v>
      </c>
      <c r="B9" s="9">
        <v>41.0</v>
      </c>
      <c r="C9" s="13">
        <v>27.2</v>
      </c>
      <c r="D9" s="13">
        <f t="shared" si="1"/>
        <v>2176</v>
      </c>
      <c r="E9" s="14">
        <v>7.0</v>
      </c>
      <c r="F9" s="9" t="s">
        <v>38</v>
      </c>
      <c r="G9" s="15">
        <f t="array" ref="G9">VLOOKUP(VLOOKUP(F9,J:K,2,0),$M$2:$U$9,E9+2,0)</f>
        <v>0.002</v>
      </c>
      <c r="H9" s="16"/>
      <c r="I9" s="16"/>
      <c r="J9" s="17" t="s">
        <v>39</v>
      </c>
      <c r="K9" s="17" t="s">
        <v>31</v>
      </c>
      <c r="L9" s="9"/>
      <c r="M9" s="19" t="s">
        <v>35</v>
      </c>
      <c r="N9" s="20">
        <v>0.012</v>
      </c>
      <c r="O9" s="20">
        <v>0.01</v>
      </c>
      <c r="P9" s="20">
        <v>0.008</v>
      </c>
      <c r="Q9" s="20">
        <v>0.006</v>
      </c>
      <c r="R9" s="20">
        <v>0.005</v>
      </c>
      <c r="S9" s="20">
        <v>0.004</v>
      </c>
      <c r="T9" s="20">
        <v>0.003</v>
      </c>
      <c r="U9" s="20">
        <v>0.002</v>
      </c>
      <c r="V9" s="9"/>
      <c r="W9" s="9"/>
      <c r="X9" s="9"/>
      <c r="Y9" s="9"/>
      <c r="Z9" s="9"/>
    </row>
    <row r="10">
      <c r="A10" s="9" t="s">
        <v>40</v>
      </c>
      <c r="B10" s="9">
        <v>37.0</v>
      </c>
      <c r="C10" s="13">
        <v>27.0</v>
      </c>
      <c r="D10" s="13">
        <f t="shared" si="1"/>
        <v>2160</v>
      </c>
      <c r="E10" s="14">
        <v>4.0</v>
      </c>
      <c r="F10" s="9" t="s">
        <v>41</v>
      </c>
      <c r="G10" s="15">
        <f t="array" ref="G10">VLOOKUP(VLOOKUP(F10,J:K,2,0),$M$2:$U$9,E10+2,0)</f>
        <v>0.006</v>
      </c>
      <c r="H10" s="16"/>
      <c r="I10" s="16"/>
      <c r="J10" s="17" t="s">
        <v>14</v>
      </c>
      <c r="K10" s="17" t="s">
        <v>31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9" t="s">
        <v>42</v>
      </c>
      <c r="B11" s="9">
        <v>39.0</v>
      </c>
      <c r="C11" s="13">
        <v>19.46</v>
      </c>
      <c r="D11" s="13">
        <f t="shared" si="1"/>
        <v>1556.8</v>
      </c>
      <c r="E11" s="14">
        <v>4.0</v>
      </c>
      <c r="F11" s="9" t="s">
        <v>43</v>
      </c>
      <c r="G11" s="15">
        <f t="array" ref="G11">VLOOKUP(VLOOKUP(F11,J:K,2,0),$M$2:$U$9,E11+2,0)</f>
        <v>0.004</v>
      </c>
      <c r="H11" s="16"/>
      <c r="I11" s="16"/>
      <c r="J11" s="17" t="s">
        <v>10</v>
      </c>
      <c r="K11" s="17" t="s">
        <v>12</v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9" t="s">
        <v>44</v>
      </c>
      <c r="B12" s="9">
        <v>30.0</v>
      </c>
      <c r="C12" s="13">
        <v>30.5</v>
      </c>
      <c r="D12" s="13">
        <f t="shared" si="1"/>
        <v>2440</v>
      </c>
      <c r="E12" s="14">
        <v>5.0</v>
      </c>
      <c r="F12" s="9" t="s">
        <v>45</v>
      </c>
      <c r="G12" s="15">
        <f t="array" ref="G12">VLOOKUP(VLOOKUP(F12,J:K,2,0),$M$2:$U$9,E12+2,0)</f>
        <v>0.004</v>
      </c>
      <c r="H12" s="16"/>
      <c r="I12" s="16"/>
      <c r="J12" s="17" t="s">
        <v>46</v>
      </c>
      <c r="K12" s="17" t="s">
        <v>12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9" t="s">
        <v>47</v>
      </c>
      <c r="B13" s="9">
        <v>43.0</v>
      </c>
      <c r="C13" s="13">
        <v>19.88</v>
      </c>
      <c r="D13" s="13">
        <f t="shared" si="1"/>
        <v>1590.4</v>
      </c>
      <c r="E13" s="14">
        <v>3.0</v>
      </c>
      <c r="F13" s="9" t="s">
        <v>48</v>
      </c>
      <c r="G13" s="15">
        <f t="array" ref="G13">VLOOKUP(VLOOKUP(F13,J:K,2,0),$M$2:$U$9,E13+2,0)</f>
        <v>0.005</v>
      </c>
      <c r="H13" s="16"/>
      <c r="I13" s="16"/>
      <c r="J13" s="17" t="s">
        <v>18</v>
      </c>
      <c r="K13" s="17" t="s">
        <v>16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9" t="s">
        <v>49</v>
      </c>
      <c r="B14" s="9">
        <v>31.0</v>
      </c>
      <c r="C14" s="13">
        <v>33.48</v>
      </c>
      <c r="D14" s="13">
        <f t="shared" si="1"/>
        <v>2678.4</v>
      </c>
      <c r="E14" s="14">
        <v>5.0</v>
      </c>
      <c r="F14" s="9" t="s">
        <v>50</v>
      </c>
      <c r="G14" s="15">
        <f t="array" ref="G14">VLOOKUP(VLOOKUP(F14,J:K,2,0),$M$2:$U$9,E14+2,0)</f>
        <v>0.003</v>
      </c>
      <c r="H14" s="16"/>
      <c r="I14" s="16"/>
      <c r="J14" s="17" t="s">
        <v>43</v>
      </c>
      <c r="K14" s="17" t="s">
        <v>27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9" t="s">
        <v>51</v>
      </c>
      <c r="B15" s="9">
        <v>37.0</v>
      </c>
      <c r="C15" s="13">
        <v>20.7</v>
      </c>
      <c r="D15" s="13">
        <f t="shared" si="1"/>
        <v>1656</v>
      </c>
      <c r="E15" s="14">
        <v>7.0</v>
      </c>
      <c r="F15" s="9" t="s">
        <v>52</v>
      </c>
      <c r="G15" s="15">
        <f t="array" ref="G15">VLOOKUP(VLOOKUP(F15,J:K,2,0),$M$2:$U$9,E15+2,0)</f>
        <v>0.002</v>
      </c>
      <c r="H15" s="16"/>
      <c r="I15" s="16"/>
      <c r="J15" s="17" t="s">
        <v>53</v>
      </c>
      <c r="K15" s="17" t="s">
        <v>36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9" t="s">
        <v>54</v>
      </c>
      <c r="B16" s="9">
        <v>48.0</v>
      </c>
      <c r="C16" s="13">
        <v>28.18</v>
      </c>
      <c r="D16" s="13">
        <f t="shared" si="1"/>
        <v>2254.4</v>
      </c>
      <c r="E16" s="14">
        <v>6.0</v>
      </c>
      <c r="F16" s="9" t="s">
        <v>11</v>
      </c>
      <c r="G16" s="15">
        <f t="array" ref="G16">VLOOKUP(VLOOKUP(F16,J:K,2,0),$M$2:$U$9,E16+2,0)</f>
        <v>0.002</v>
      </c>
      <c r="H16" s="16"/>
      <c r="I16" s="16"/>
      <c r="J16" s="17" t="s">
        <v>22</v>
      </c>
      <c r="K16" s="17" t="s">
        <v>36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9" t="s">
        <v>55</v>
      </c>
      <c r="B17" s="9">
        <v>41.0</v>
      </c>
      <c r="C17" s="13">
        <v>30.44</v>
      </c>
      <c r="D17" s="13">
        <f t="shared" si="1"/>
        <v>2435.2</v>
      </c>
      <c r="E17" s="14">
        <v>3.0</v>
      </c>
      <c r="F17" s="9" t="s">
        <v>52</v>
      </c>
      <c r="G17" s="15">
        <f t="array" ref="G17">VLOOKUP(VLOOKUP(F17,J:K,2,0),$M$2:$U$9,E17+2,0)</f>
        <v>0.005</v>
      </c>
      <c r="H17" s="16"/>
      <c r="I17" s="16"/>
      <c r="J17" s="17" t="s">
        <v>56</v>
      </c>
      <c r="K17" s="17" t="s">
        <v>36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9" t="s">
        <v>57</v>
      </c>
      <c r="B18" s="9">
        <v>36.0</v>
      </c>
      <c r="C18" s="13">
        <v>26.08</v>
      </c>
      <c r="D18" s="13">
        <f t="shared" si="1"/>
        <v>2086.4</v>
      </c>
      <c r="E18" s="14">
        <v>4.0</v>
      </c>
      <c r="F18" s="9" t="s">
        <v>58</v>
      </c>
      <c r="G18" s="15">
        <f t="array" ref="G18">VLOOKUP(VLOOKUP(F18,J:K,2,0),$M$2:$U$9,E18+2,0)</f>
        <v>0.005</v>
      </c>
      <c r="H18" s="16"/>
      <c r="I18" s="16"/>
      <c r="J18" s="17" t="s">
        <v>58</v>
      </c>
      <c r="K18" s="17" t="s">
        <v>36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9" t="s">
        <v>59</v>
      </c>
      <c r="B19" s="9">
        <v>48.0</v>
      </c>
      <c r="C19" s="13">
        <v>25.3</v>
      </c>
      <c r="D19" s="13">
        <f t="shared" si="1"/>
        <v>2024</v>
      </c>
      <c r="E19" s="14">
        <v>0.0</v>
      </c>
      <c r="F19" s="9" t="s">
        <v>60</v>
      </c>
      <c r="G19" s="15">
        <f t="array" ref="G19">VLOOKUP(VLOOKUP(F19,J:K,2,0),$M$2:$U$9,E19+2,0)</f>
        <v>0.01425</v>
      </c>
      <c r="H19" s="16"/>
      <c r="I19" s="16"/>
      <c r="J19" s="17" t="s">
        <v>61</v>
      </c>
      <c r="K19" s="17" t="s">
        <v>12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9" t="s">
        <v>62</v>
      </c>
      <c r="B20" s="9">
        <v>31.0</v>
      </c>
      <c r="C20" s="13">
        <v>18.64</v>
      </c>
      <c r="D20" s="13">
        <f t="shared" si="1"/>
        <v>1491.2</v>
      </c>
      <c r="E20" s="14">
        <v>7.0</v>
      </c>
      <c r="F20" s="9" t="s">
        <v>63</v>
      </c>
      <c r="G20" s="15">
        <f t="array" ref="G20">VLOOKUP(VLOOKUP(F20,J:K,2,0),$M$2:$U$9,E20+2,0)</f>
        <v>0.002</v>
      </c>
      <c r="H20" s="16"/>
      <c r="I20" s="16"/>
      <c r="J20" s="17" t="s">
        <v>64</v>
      </c>
      <c r="K20" s="17" t="s">
        <v>12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9" t="s">
        <v>65</v>
      </c>
      <c r="B21" s="9">
        <v>38.0</v>
      </c>
      <c r="C21" s="13">
        <v>28.85</v>
      </c>
      <c r="D21" s="13">
        <f t="shared" si="1"/>
        <v>2308</v>
      </c>
      <c r="E21" s="14">
        <v>4.0</v>
      </c>
      <c r="F21" s="9" t="s">
        <v>61</v>
      </c>
      <c r="G21" s="15">
        <f t="array" ref="G21">VLOOKUP(VLOOKUP(F21,J:K,2,0),$M$2:$U$9,E21+2,0)</f>
        <v>0.004</v>
      </c>
      <c r="H21" s="16"/>
      <c r="I21" s="16"/>
      <c r="J21" s="17" t="s">
        <v>66</v>
      </c>
      <c r="K21" s="17" t="s">
        <v>35</v>
      </c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9" t="s">
        <v>67</v>
      </c>
      <c r="B22" s="9">
        <v>41.0</v>
      </c>
      <c r="C22" s="13">
        <v>30.06</v>
      </c>
      <c r="D22" s="13">
        <f t="shared" si="1"/>
        <v>2404.8</v>
      </c>
      <c r="E22" s="14">
        <v>4.0</v>
      </c>
      <c r="F22" s="9" t="s">
        <v>68</v>
      </c>
      <c r="G22" s="15">
        <f t="array" ref="G22">VLOOKUP(VLOOKUP(F22,J:K,2,0),$M$2:$U$9,E22+2,0)</f>
        <v>0.006</v>
      </c>
      <c r="H22" s="16"/>
      <c r="I22" s="16"/>
      <c r="J22" s="17" t="s">
        <v>69</v>
      </c>
      <c r="K22" s="17" t="s">
        <v>31</v>
      </c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9" t="s">
        <v>70</v>
      </c>
      <c r="B23" s="9">
        <v>34.0</v>
      </c>
      <c r="C23" s="13">
        <v>31.6</v>
      </c>
      <c r="D23" s="13">
        <f t="shared" si="1"/>
        <v>2528</v>
      </c>
      <c r="E23" s="14">
        <v>5.0</v>
      </c>
      <c r="F23" s="9" t="s">
        <v>71</v>
      </c>
      <c r="G23" s="15">
        <f t="array" ref="G23">VLOOKUP(VLOOKUP(F23,J:K,2,0),$M$2:$U$9,E23+2,0)</f>
        <v>0.004</v>
      </c>
      <c r="H23" s="16"/>
      <c r="I23" s="16"/>
      <c r="J23" s="17" t="s">
        <v>71</v>
      </c>
      <c r="K23" s="17" t="s">
        <v>35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9" t="s">
        <v>72</v>
      </c>
      <c r="B24" s="9">
        <v>34.0</v>
      </c>
      <c r="C24" s="13">
        <v>20.89</v>
      </c>
      <c r="D24" s="13">
        <f t="shared" si="1"/>
        <v>1671.2</v>
      </c>
      <c r="E24" s="14">
        <v>5.0</v>
      </c>
      <c r="F24" s="9" t="s">
        <v>73</v>
      </c>
      <c r="G24" s="15">
        <f t="array" ref="G24">VLOOKUP(VLOOKUP(F24,J:K,2,0),$M$2:$U$9,E24+2,0)</f>
        <v>0.004</v>
      </c>
      <c r="H24" s="16"/>
      <c r="I24" s="16"/>
      <c r="J24" s="17" t="s">
        <v>74</v>
      </c>
      <c r="K24" s="17" t="s">
        <v>36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9" t="s">
        <v>75</v>
      </c>
      <c r="B25" s="9">
        <v>30.0</v>
      </c>
      <c r="C25" s="13">
        <v>24.44</v>
      </c>
      <c r="D25" s="13">
        <f t="shared" si="1"/>
        <v>1955.2</v>
      </c>
      <c r="E25" s="14">
        <v>0.0</v>
      </c>
      <c r="F25" s="9" t="s">
        <v>60</v>
      </c>
      <c r="G25" s="15">
        <f t="array" ref="G25">VLOOKUP(VLOOKUP(F25,J:K,2,0),$M$2:$U$9,E25+2,0)</f>
        <v>0.01425</v>
      </c>
      <c r="H25" s="16"/>
      <c r="I25" s="16"/>
      <c r="J25" s="17" t="s">
        <v>76</v>
      </c>
      <c r="K25" s="17" t="s">
        <v>36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9" t="s">
        <v>77</v>
      </c>
      <c r="B26" s="9">
        <v>40.0</v>
      </c>
      <c r="C26" s="13">
        <v>30.68</v>
      </c>
      <c r="D26" s="13">
        <f t="shared" si="1"/>
        <v>2454.4</v>
      </c>
      <c r="E26" s="14">
        <v>5.0</v>
      </c>
      <c r="F26" s="9" t="s">
        <v>74</v>
      </c>
      <c r="G26" s="15">
        <f t="array" ref="G26">VLOOKUP(VLOOKUP(F26,J:K,2,0),$M$2:$U$9,E26+2,0)</f>
        <v>0.004</v>
      </c>
      <c r="H26" s="16"/>
      <c r="I26" s="16"/>
      <c r="J26" s="17" t="s">
        <v>78</v>
      </c>
      <c r="K26" s="17" t="s">
        <v>12</v>
      </c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9" t="s">
        <v>79</v>
      </c>
      <c r="B27" s="9">
        <v>37.0</v>
      </c>
      <c r="C27" s="13">
        <v>34.31</v>
      </c>
      <c r="D27" s="13">
        <f t="shared" si="1"/>
        <v>2744.8</v>
      </c>
      <c r="E27" s="14">
        <v>6.0</v>
      </c>
      <c r="F27" s="9" t="s">
        <v>80</v>
      </c>
      <c r="G27" s="15">
        <f t="array" ref="G27">VLOOKUP(VLOOKUP(F27,J:K,2,0),$M$2:$U$9,E27+2,0)</f>
        <v>0.003</v>
      </c>
      <c r="H27" s="16"/>
      <c r="I27" s="16"/>
      <c r="J27" s="17" t="s">
        <v>80</v>
      </c>
      <c r="K27" s="17" t="s">
        <v>36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 t="s">
        <v>81</v>
      </c>
      <c r="B28" s="9">
        <v>37.0</v>
      </c>
      <c r="C28" s="13">
        <v>33.5</v>
      </c>
      <c r="D28" s="13">
        <f t="shared" si="1"/>
        <v>2680</v>
      </c>
      <c r="E28" s="14">
        <v>5.0</v>
      </c>
      <c r="F28" s="9" t="s">
        <v>82</v>
      </c>
      <c r="G28" s="15">
        <f t="array" ref="G28">VLOOKUP(VLOOKUP(F28,J:K,2,0),$M$2:$U$9,E28+2,0)</f>
        <v>0.004</v>
      </c>
      <c r="H28" s="16"/>
      <c r="I28" s="16"/>
      <c r="J28" s="17" t="s">
        <v>29</v>
      </c>
      <c r="K28" s="17" t="s">
        <v>27</v>
      </c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 t="s">
        <v>83</v>
      </c>
      <c r="B29" s="9">
        <v>33.0</v>
      </c>
      <c r="C29" s="13">
        <v>19.39</v>
      </c>
      <c r="D29" s="13">
        <f t="shared" si="1"/>
        <v>1551.2</v>
      </c>
      <c r="E29" s="14">
        <v>7.0</v>
      </c>
      <c r="F29" s="9" t="s">
        <v>84</v>
      </c>
      <c r="G29" s="15">
        <f t="array" ref="G29">VLOOKUP(VLOOKUP(F29,J:K,2,0),$M$2:$U$9,E29+2,0)</f>
        <v>0.002</v>
      </c>
      <c r="H29" s="16"/>
      <c r="I29" s="16"/>
      <c r="J29" s="17" t="s">
        <v>85</v>
      </c>
      <c r="K29" s="17" t="s">
        <v>36</v>
      </c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 t="s">
        <v>86</v>
      </c>
      <c r="B30" s="9">
        <v>43.0</v>
      </c>
      <c r="C30" s="13">
        <v>20.37</v>
      </c>
      <c r="D30" s="13">
        <f t="shared" si="1"/>
        <v>1629.6</v>
      </c>
      <c r="E30" s="14">
        <v>1.0</v>
      </c>
      <c r="F30" s="9" t="s">
        <v>87</v>
      </c>
      <c r="G30" s="15">
        <f t="array" ref="G30">VLOOKUP(VLOOKUP(F30,J:K,2,0),$M$2:$U$9,E30+2,0)</f>
        <v>0.011</v>
      </c>
      <c r="H30" s="16"/>
      <c r="I30" s="16"/>
      <c r="J30" s="17" t="s">
        <v>48</v>
      </c>
      <c r="K30" s="17" t="s">
        <v>27</v>
      </c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 t="s">
        <v>88</v>
      </c>
      <c r="B31" s="9">
        <v>35.0</v>
      </c>
      <c r="C31" s="13">
        <v>23.38</v>
      </c>
      <c r="D31" s="13">
        <f t="shared" si="1"/>
        <v>1870.4</v>
      </c>
      <c r="E31" s="14">
        <v>3.0</v>
      </c>
      <c r="F31" s="9" t="s">
        <v>39</v>
      </c>
      <c r="G31" s="15">
        <f t="array" ref="G31">VLOOKUP(VLOOKUP(F31,J:K,2,0),$M$2:$U$9,E31+2,0)</f>
        <v>0.007</v>
      </c>
      <c r="H31" s="16"/>
      <c r="I31" s="16"/>
      <c r="J31" s="17" t="s">
        <v>89</v>
      </c>
      <c r="K31" s="17" t="s">
        <v>35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 t="s">
        <v>90</v>
      </c>
      <c r="B32" s="9">
        <v>44.0</v>
      </c>
      <c r="C32" s="13">
        <v>36.79</v>
      </c>
      <c r="D32" s="13">
        <f t="shared" si="1"/>
        <v>2943.2</v>
      </c>
      <c r="E32" s="14">
        <v>5.0</v>
      </c>
      <c r="F32" s="9" t="s">
        <v>68</v>
      </c>
      <c r="G32" s="15">
        <f t="array" ref="G32">VLOOKUP(VLOOKUP(F32,J:K,2,0),$M$2:$U$9,E32+2,0)</f>
        <v>0.005</v>
      </c>
      <c r="H32" s="16"/>
      <c r="I32" s="16"/>
      <c r="J32" s="17" t="s">
        <v>91</v>
      </c>
      <c r="K32" s="17" t="s">
        <v>31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 t="s">
        <v>92</v>
      </c>
      <c r="B33" s="9">
        <v>30.0</v>
      </c>
      <c r="C33" s="13">
        <v>21.62</v>
      </c>
      <c r="D33" s="13">
        <f t="shared" si="1"/>
        <v>1729.6</v>
      </c>
      <c r="E33" s="14">
        <v>0.0</v>
      </c>
      <c r="F33" s="9" t="s">
        <v>61</v>
      </c>
      <c r="G33" s="15">
        <f t="array" ref="G33">VLOOKUP(VLOOKUP(F33,J:K,2,0),$M$2:$U$9,E33+2,0)</f>
        <v>0.00975</v>
      </c>
      <c r="H33" s="16"/>
      <c r="I33" s="16"/>
      <c r="J33" s="17" t="s">
        <v>63</v>
      </c>
      <c r="K33" s="17" t="s">
        <v>20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 t="s">
        <v>93</v>
      </c>
      <c r="B34" s="9">
        <v>32.0</v>
      </c>
      <c r="C34" s="13">
        <v>19.61</v>
      </c>
      <c r="D34" s="13">
        <f t="shared" si="1"/>
        <v>1568.8</v>
      </c>
      <c r="E34" s="14">
        <v>7.0</v>
      </c>
      <c r="F34" s="9" t="s">
        <v>94</v>
      </c>
      <c r="G34" s="15">
        <f t="array" ref="G34">VLOOKUP(VLOOKUP(F34,J:K,2,0),$M$2:$U$9,E34+2,0)</f>
        <v>0.002</v>
      </c>
      <c r="H34" s="16"/>
      <c r="I34" s="16"/>
      <c r="J34" s="17" t="s">
        <v>95</v>
      </c>
      <c r="K34" s="17" t="s">
        <v>31</v>
      </c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 t="s">
        <v>96</v>
      </c>
      <c r="B35" s="9">
        <v>40.0</v>
      </c>
      <c r="C35" s="13">
        <v>37.62</v>
      </c>
      <c r="D35" s="13">
        <f t="shared" si="1"/>
        <v>3009.6</v>
      </c>
      <c r="E35" s="14">
        <v>7.0</v>
      </c>
      <c r="F35" s="9" t="s">
        <v>53</v>
      </c>
      <c r="G35" s="15">
        <f t="array" ref="G35">VLOOKUP(VLOOKUP(F35,J:K,2,0),$M$2:$U$9,E35+2,0)</f>
        <v>0.002</v>
      </c>
      <c r="H35" s="16"/>
      <c r="I35" s="16"/>
      <c r="J35" s="17" t="s">
        <v>50</v>
      </c>
      <c r="K35" s="17" t="s">
        <v>12</v>
      </c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 t="s">
        <v>97</v>
      </c>
      <c r="B36" s="9">
        <v>36.0</v>
      </c>
      <c r="C36" s="13">
        <v>28.75</v>
      </c>
      <c r="D36" s="13">
        <f t="shared" si="1"/>
        <v>2300</v>
      </c>
      <c r="E36" s="14">
        <v>5.0</v>
      </c>
      <c r="F36" s="9" t="s">
        <v>26</v>
      </c>
      <c r="G36" s="15">
        <f t="array" ref="G36">VLOOKUP(VLOOKUP(F36,J:K,2,0),$M$2:$U$9,E36+2,0)</f>
        <v>0.005</v>
      </c>
      <c r="H36" s="16"/>
      <c r="I36" s="16"/>
      <c r="J36" s="17" t="s">
        <v>73</v>
      </c>
      <c r="K36" s="17" t="s">
        <v>36</v>
      </c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 t="s">
        <v>98</v>
      </c>
      <c r="B37" s="9">
        <v>34.0</v>
      </c>
      <c r="C37" s="13">
        <v>31.5</v>
      </c>
      <c r="D37" s="13">
        <f t="shared" si="1"/>
        <v>2520</v>
      </c>
      <c r="E37" s="14">
        <v>2.0</v>
      </c>
      <c r="F37" s="9" t="s">
        <v>95</v>
      </c>
      <c r="G37" s="15">
        <f t="array" ref="G37">VLOOKUP(VLOOKUP(F37,J:K,2,0),$M$2:$U$9,E37+2,0)</f>
        <v>0.009</v>
      </c>
      <c r="H37" s="16"/>
      <c r="I37" s="16"/>
      <c r="J37" s="17" t="s">
        <v>99</v>
      </c>
      <c r="K37" s="17" t="s">
        <v>36</v>
      </c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 t="s">
        <v>100</v>
      </c>
      <c r="B38" s="9">
        <v>33.0</v>
      </c>
      <c r="C38" s="13">
        <v>30.24</v>
      </c>
      <c r="D38" s="13">
        <f t="shared" si="1"/>
        <v>2419.2</v>
      </c>
      <c r="E38" s="14">
        <v>0.0</v>
      </c>
      <c r="F38" s="9" t="s">
        <v>14</v>
      </c>
      <c r="G38" s="15">
        <f t="array" ref="G38">VLOOKUP(VLOOKUP(F38,J:K,2,0),$M$2:$U$9,E38+2,0)</f>
        <v>0.01425</v>
      </c>
      <c r="H38" s="16"/>
      <c r="I38" s="16"/>
      <c r="J38" s="17" t="s">
        <v>33</v>
      </c>
      <c r="K38" s="17" t="s">
        <v>20</v>
      </c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 t="s">
        <v>101</v>
      </c>
      <c r="B39" s="9">
        <v>31.0</v>
      </c>
      <c r="C39" s="13">
        <v>35.8</v>
      </c>
      <c r="D39" s="13">
        <f t="shared" si="1"/>
        <v>2864</v>
      </c>
      <c r="E39" s="14">
        <v>3.0</v>
      </c>
      <c r="F39" s="9" t="s">
        <v>80</v>
      </c>
      <c r="G39" s="15">
        <f t="array" ref="G39">VLOOKUP(VLOOKUP(F39,J:K,2,0),$M$2:$U$9,E39+2,0)</f>
        <v>0.006</v>
      </c>
      <c r="H39" s="16"/>
      <c r="I39" s="16"/>
      <c r="J39" s="17" t="s">
        <v>68</v>
      </c>
      <c r="K39" s="17" t="s">
        <v>16</v>
      </c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 t="s">
        <v>102</v>
      </c>
      <c r="B40" s="9">
        <v>33.0</v>
      </c>
      <c r="C40" s="13">
        <v>27.99</v>
      </c>
      <c r="D40" s="13">
        <f t="shared" si="1"/>
        <v>2239.2</v>
      </c>
      <c r="E40" s="14">
        <v>2.0</v>
      </c>
      <c r="F40" s="9" t="s">
        <v>56</v>
      </c>
      <c r="G40" s="15">
        <f t="array" ref="G40">VLOOKUP(VLOOKUP(F40,J:K,2,0),$M$2:$U$9,E40+2,0)</f>
        <v>0.007</v>
      </c>
      <c r="H40" s="16"/>
      <c r="I40" s="16"/>
      <c r="J40" s="17" t="s">
        <v>87</v>
      </c>
      <c r="K40" s="17" t="s">
        <v>31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 t="s">
        <v>103</v>
      </c>
      <c r="B41" s="9">
        <v>42.0</v>
      </c>
      <c r="C41" s="13">
        <v>29.66</v>
      </c>
      <c r="D41" s="13">
        <f t="shared" si="1"/>
        <v>2372.8</v>
      </c>
      <c r="E41" s="14">
        <v>4.0</v>
      </c>
      <c r="F41" s="9" t="s">
        <v>91</v>
      </c>
      <c r="G41" s="15">
        <f t="array" ref="G41">VLOOKUP(VLOOKUP(F41,J:K,2,0),$M$2:$U$9,E41+2,0)</f>
        <v>0.006</v>
      </c>
      <c r="H41" s="16"/>
      <c r="I41" s="16"/>
      <c r="J41" s="17" t="s">
        <v>45</v>
      </c>
      <c r="K41" s="17" t="s">
        <v>35</v>
      </c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 t="s">
        <v>104</v>
      </c>
      <c r="B42" s="9">
        <v>39.0</v>
      </c>
      <c r="C42" s="13">
        <v>30.81</v>
      </c>
      <c r="D42" s="13">
        <f t="shared" si="1"/>
        <v>2464.8</v>
      </c>
      <c r="E42" s="14">
        <v>5.0</v>
      </c>
      <c r="F42" s="9" t="s">
        <v>45</v>
      </c>
      <c r="G42" s="15">
        <f t="array" ref="G42">VLOOKUP(VLOOKUP(F42,J:K,2,0),$M$2:$U$9,E42+2,0)</f>
        <v>0.004</v>
      </c>
      <c r="H42" s="16"/>
      <c r="I42" s="16"/>
      <c r="J42" s="17" t="s">
        <v>84</v>
      </c>
      <c r="K42" s="17" t="s">
        <v>12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 t="s">
        <v>105</v>
      </c>
      <c r="B43" s="9">
        <v>41.0</v>
      </c>
      <c r="C43" s="13">
        <v>19.3</v>
      </c>
      <c r="D43" s="13">
        <f t="shared" si="1"/>
        <v>1544</v>
      </c>
      <c r="E43" s="14">
        <v>3.0</v>
      </c>
      <c r="F43" s="9" t="s">
        <v>30</v>
      </c>
      <c r="G43" s="15">
        <f t="array" ref="G43">VLOOKUP(VLOOKUP(F43,J:K,2,0),$M$2:$U$9,E43+2,0)</f>
        <v>0.005</v>
      </c>
      <c r="H43" s="16"/>
      <c r="I43" s="16"/>
      <c r="J43" s="17" t="s">
        <v>106</v>
      </c>
      <c r="K43" s="17" t="s">
        <v>36</v>
      </c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 t="s">
        <v>107</v>
      </c>
      <c r="B44" s="9">
        <v>43.0</v>
      </c>
      <c r="C44" s="13">
        <v>19.09</v>
      </c>
      <c r="D44" s="13">
        <f t="shared" si="1"/>
        <v>1527.2</v>
      </c>
      <c r="E44" s="14">
        <v>0.0</v>
      </c>
      <c r="F44" s="9" t="s">
        <v>91</v>
      </c>
      <c r="G44" s="15">
        <f t="array" ref="G44">VLOOKUP(VLOOKUP(F44,J:K,2,0),$M$2:$U$9,E44+2,0)</f>
        <v>0.01425</v>
      </c>
      <c r="H44" s="16"/>
      <c r="I44" s="16"/>
      <c r="J44" s="17" t="s">
        <v>38</v>
      </c>
      <c r="K44" s="17" t="s">
        <v>12</v>
      </c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 t="s">
        <v>108</v>
      </c>
      <c r="B45" s="9">
        <v>41.0</v>
      </c>
      <c r="C45" s="13">
        <v>25.0</v>
      </c>
      <c r="D45" s="13">
        <f t="shared" si="1"/>
        <v>2000</v>
      </c>
      <c r="E45" s="14">
        <v>5.0</v>
      </c>
      <c r="F45" s="9" t="s">
        <v>39</v>
      </c>
      <c r="G45" s="15">
        <f t="array" ref="G45">VLOOKUP(VLOOKUP(F45,J:K,2,0),$M$2:$U$9,E45+2,0)</f>
        <v>0.005</v>
      </c>
      <c r="H45" s="16"/>
      <c r="I45" s="16"/>
      <c r="J45" s="17" t="s">
        <v>94</v>
      </c>
      <c r="K45" s="17" t="s">
        <v>20</v>
      </c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 t="s">
        <v>109</v>
      </c>
      <c r="B46" s="9">
        <v>42.0</v>
      </c>
      <c r="C46" s="13">
        <v>33.12</v>
      </c>
      <c r="D46" s="13">
        <f t="shared" si="1"/>
        <v>2649.6</v>
      </c>
      <c r="E46" s="14">
        <v>0.0</v>
      </c>
      <c r="F46" s="9" t="s">
        <v>22</v>
      </c>
      <c r="G46" s="15">
        <f t="array" ref="G46">VLOOKUP(VLOOKUP(F46,J:K,2,0),$M$2:$U$9,E46+2,0)</f>
        <v>0.0108</v>
      </c>
      <c r="H46" s="16"/>
      <c r="I46" s="16"/>
      <c r="J46" s="17" t="s">
        <v>52</v>
      </c>
      <c r="K46" s="17" t="s">
        <v>27</v>
      </c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 t="s">
        <v>110</v>
      </c>
      <c r="B47" s="9">
        <v>34.0</v>
      </c>
      <c r="C47" s="13">
        <v>30.62</v>
      </c>
      <c r="D47" s="13">
        <f t="shared" si="1"/>
        <v>2449.6</v>
      </c>
      <c r="E47" s="14">
        <v>0.0</v>
      </c>
      <c r="F47" s="9" t="s">
        <v>87</v>
      </c>
      <c r="G47" s="15">
        <f t="array" ref="G47">VLOOKUP(VLOOKUP(F47,J:K,2,0),$M$2:$U$9,E47+2,0)</f>
        <v>0.01425</v>
      </c>
      <c r="H47" s="16"/>
      <c r="I47" s="16"/>
      <c r="J47" s="17" t="s">
        <v>82</v>
      </c>
      <c r="K47" s="17" t="s">
        <v>35</v>
      </c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 t="s">
        <v>111</v>
      </c>
      <c r="B48" s="9">
        <v>42.0</v>
      </c>
      <c r="C48" s="13">
        <v>37.79</v>
      </c>
      <c r="D48" s="13">
        <f t="shared" si="1"/>
        <v>3023.2</v>
      </c>
      <c r="E48" s="14">
        <v>0.0</v>
      </c>
      <c r="F48" s="9" t="s">
        <v>10</v>
      </c>
      <c r="G48" s="15">
        <f t="array" ref="G48">VLOOKUP(VLOOKUP(F48,J:K,2,0),$M$2:$U$9,E48+2,0)</f>
        <v>0.00975</v>
      </c>
      <c r="H48" s="16"/>
      <c r="I48" s="16"/>
      <c r="J48" s="17" t="s">
        <v>60</v>
      </c>
      <c r="K48" s="17" t="s">
        <v>31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 t="s">
        <v>112</v>
      </c>
      <c r="B49" s="9">
        <v>35.0</v>
      </c>
      <c r="C49" s="13">
        <v>28.42</v>
      </c>
      <c r="D49" s="13">
        <f t="shared" si="1"/>
        <v>2273.6</v>
      </c>
      <c r="E49" s="14">
        <v>6.0</v>
      </c>
      <c r="F49" s="9" t="s">
        <v>33</v>
      </c>
      <c r="G49" s="15">
        <f t="array" ref="G49">VLOOKUP(VLOOKUP(F49,J:K,2,0),$M$2:$U$9,E49+2,0)</f>
        <v>0.002</v>
      </c>
      <c r="H49" s="16"/>
      <c r="I49" s="16"/>
      <c r="J49" s="17" t="s">
        <v>25</v>
      </c>
      <c r="K49" s="17" t="s">
        <v>16</v>
      </c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 t="s">
        <v>113</v>
      </c>
      <c r="B50" s="9">
        <v>36.0</v>
      </c>
      <c r="C50" s="13">
        <v>24.44</v>
      </c>
      <c r="D50" s="13">
        <f t="shared" si="1"/>
        <v>1955.2</v>
      </c>
      <c r="E50" s="14">
        <v>7.0</v>
      </c>
      <c r="F50" s="9" t="s">
        <v>23</v>
      </c>
      <c r="G50" s="15">
        <f t="array" ref="G50">VLOOKUP(VLOOKUP(F50,J:K,2,0),$M$2:$U$9,E50+2,0)</f>
        <v>0.002</v>
      </c>
      <c r="H50" s="16"/>
      <c r="I50" s="16"/>
      <c r="J50" s="17" t="s">
        <v>41</v>
      </c>
      <c r="K50" s="17" t="s">
        <v>31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 t="s">
        <v>114</v>
      </c>
      <c r="B51" s="9">
        <v>48.0</v>
      </c>
      <c r="C51" s="13">
        <v>27.03</v>
      </c>
      <c r="D51" s="13">
        <f t="shared" si="1"/>
        <v>2162.4</v>
      </c>
      <c r="E51" s="14">
        <v>2.0</v>
      </c>
      <c r="F51" s="9" t="s">
        <v>50</v>
      </c>
      <c r="G51" s="15">
        <f t="array" ref="G51">VLOOKUP(VLOOKUP(F51,J:K,2,0),$M$2:$U$9,E51+2,0)</f>
        <v>0.006</v>
      </c>
      <c r="H51" s="16"/>
      <c r="I51" s="16"/>
      <c r="J51" s="17" t="s">
        <v>115</v>
      </c>
      <c r="K51" s="17" t="s">
        <v>36</v>
      </c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 t="s">
        <v>116</v>
      </c>
      <c r="B52" s="9">
        <v>30.0</v>
      </c>
      <c r="C52" s="13">
        <v>32.46</v>
      </c>
      <c r="D52" s="13">
        <f t="shared" si="1"/>
        <v>2596.8</v>
      </c>
      <c r="E52" s="14">
        <v>2.0</v>
      </c>
      <c r="F52" s="9" t="s">
        <v>69</v>
      </c>
      <c r="G52" s="15">
        <f t="array" ref="G52">VLOOKUP(VLOOKUP(F52,J:K,2,0),$M$2:$U$9,E52+2,0)</f>
        <v>0.009</v>
      </c>
      <c r="H52" s="16"/>
      <c r="I52" s="16"/>
      <c r="J52" s="17" t="s">
        <v>117</v>
      </c>
      <c r="K52" s="17" t="s">
        <v>27</v>
      </c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 t="s">
        <v>118</v>
      </c>
      <c r="B53" s="9">
        <v>38.0</v>
      </c>
      <c r="C53" s="13">
        <v>33.33</v>
      </c>
      <c r="D53" s="13">
        <f t="shared" si="1"/>
        <v>2666.4</v>
      </c>
      <c r="E53" s="14">
        <v>6.0</v>
      </c>
      <c r="F53" s="9" t="s">
        <v>26</v>
      </c>
      <c r="G53" s="15">
        <f t="array" ref="G53">VLOOKUP(VLOOKUP(F53,J:K,2,0),$M$2:$U$9,E53+2,0)</f>
        <v>0.004</v>
      </c>
      <c r="H53" s="16"/>
      <c r="I53" s="16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 t="s">
        <v>119</v>
      </c>
      <c r="B54" s="9">
        <v>37.0</v>
      </c>
      <c r="C54" s="13">
        <v>30.84</v>
      </c>
      <c r="D54" s="13">
        <f t="shared" si="1"/>
        <v>2467.2</v>
      </c>
      <c r="E54" s="14">
        <v>7.0</v>
      </c>
      <c r="F54" s="9" t="s">
        <v>99</v>
      </c>
      <c r="G54" s="15">
        <f t="array" ref="G54">VLOOKUP(VLOOKUP(F54,J:K,2,0),$M$2:$U$9,E54+2,0)</f>
        <v>0.002</v>
      </c>
      <c r="H54" s="16"/>
      <c r="I54" s="16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 t="s">
        <v>120</v>
      </c>
      <c r="B55" s="9">
        <v>38.0</v>
      </c>
      <c r="C55" s="13">
        <v>22.55</v>
      </c>
      <c r="D55" s="13">
        <f t="shared" si="1"/>
        <v>1804</v>
      </c>
      <c r="E55" s="14">
        <v>6.0</v>
      </c>
      <c r="F55" s="9" t="s">
        <v>53</v>
      </c>
      <c r="G55" s="15">
        <f t="array" ref="G55">VLOOKUP(VLOOKUP(F55,J:K,2,0),$M$2:$U$9,E55+2,0)</f>
        <v>0.003</v>
      </c>
      <c r="H55" s="16"/>
      <c r="I55" s="16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 t="s">
        <v>121</v>
      </c>
      <c r="B56" s="9">
        <v>30.0</v>
      </c>
      <c r="C56" s="13">
        <v>21.88</v>
      </c>
      <c r="D56" s="13">
        <f t="shared" si="1"/>
        <v>1750.4</v>
      </c>
      <c r="E56" s="14">
        <v>5.0</v>
      </c>
      <c r="F56" s="9" t="s">
        <v>56</v>
      </c>
      <c r="G56" s="15">
        <f t="array" ref="G56">VLOOKUP(VLOOKUP(F56,J:K,2,0),$M$2:$U$9,E56+2,0)</f>
        <v>0.004</v>
      </c>
      <c r="H56" s="16"/>
      <c r="I56" s="16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 t="s">
        <v>122</v>
      </c>
      <c r="B57" s="9">
        <v>31.0</v>
      </c>
      <c r="C57" s="13">
        <v>23.54</v>
      </c>
      <c r="D57" s="13">
        <f t="shared" si="1"/>
        <v>1883.2</v>
      </c>
      <c r="E57" s="14">
        <v>5.0</v>
      </c>
      <c r="F57" s="9" t="s">
        <v>66</v>
      </c>
      <c r="G57" s="15">
        <f t="array" ref="G57">VLOOKUP(VLOOKUP(F57,J:K,2,0),$M$2:$U$9,E57+2,0)</f>
        <v>0.004</v>
      </c>
      <c r="H57" s="16"/>
      <c r="I57" s="16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 t="s">
        <v>123</v>
      </c>
      <c r="B58" s="9">
        <v>36.0</v>
      </c>
      <c r="C58" s="13">
        <v>20.07</v>
      </c>
      <c r="D58" s="13">
        <f t="shared" si="1"/>
        <v>1605.6</v>
      </c>
      <c r="E58" s="14">
        <v>6.0</v>
      </c>
      <c r="F58" s="9" t="s">
        <v>85</v>
      </c>
      <c r="G58" s="15">
        <f t="array" ref="G58">VLOOKUP(VLOOKUP(F58,J:K,2,0),$M$2:$U$9,E58+2,0)</f>
        <v>0.003</v>
      </c>
      <c r="H58" s="16"/>
      <c r="I58" s="16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 t="s">
        <v>124</v>
      </c>
      <c r="B59" s="9">
        <v>43.0</v>
      </c>
      <c r="C59" s="13">
        <v>21.19</v>
      </c>
      <c r="D59" s="13">
        <f t="shared" si="1"/>
        <v>1695.2</v>
      </c>
      <c r="E59" s="14">
        <v>1.0</v>
      </c>
      <c r="F59" s="9" t="s">
        <v>10</v>
      </c>
      <c r="G59" s="15">
        <f t="array" ref="G59">VLOOKUP(VLOOKUP(F59,J:K,2,0),$M$2:$U$9,E59+2,0)</f>
        <v>0.008</v>
      </c>
      <c r="H59" s="16"/>
      <c r="I59" s="16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 t="s">
        <v>125</v>
      </c>
      <c r="B60" s="9">
        <v>36.0</v>
      </c>
      <c r="C60" s="13">
        <v>30.06</v>
      </c>
      <c r="D60" s="13">
        <f t="shared" si="1"/>
        <v>2404.8</v>
      </c>
      <c r="E60" s="14">
        <v>6.0</v>
      </c>
      <c r="F60" s="9" t="s">
        <v>85</v>
      </c>
      <c r="G60" s="15">
        <f t="array" ref="G60">VLOOKUP(VLOOKUP(F60,J:K,2,0),$M$2:$U$9,E60+2,0)</f>
        <v>0.003</v>
      </c>
      <c r="H60" s="16"/>
      <c r="I60" s="16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 t="s">
        <v>126</v>
      </c>
      <c r="B61" s="9">
        <v>44.0</v>
      </c>
      <c r="C61" s="13">
        <v>23.33</v>
      </c>
      <c r="D61" s="13">
        <f t="shared" si="1"/>
        <v>1866.4</v>
      </c>
      <c r="E61" s="14">
        <v>2.0</v>
      </c>
      <c r="F61" s="9" t="s">
        <v>48</v>
      </c>
      <c r="G61" s="15">
        <f t="array" ref="G61">VLOOKUP(VLOOKUP(F61,J:K,2,0),$M$2:$U$9,E61+2,0)</f>
        <v>0.006</v>
      </c>
      <c r="H61" s="16"/>
      <c r="I61" s="16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 t="s">
        <v>127</v>
      </c>
      <c r="B62" s="9">
        <v>40.0</v>
      </c>
      <c r="C62" s="13">
        <v>31.0</v>
      </c>
      <c r="D62" s="13">
        <f t="shared" si="1"/>
        <v>2480</v>
      </c>
      <c r="E62" s="14">
        <v>2.0</v>
      </c>
      <c r="F62" s="9" t="s">
        <v>43</v>
      </c>
      <c r="G62" s="15">
        <f t="array" ref="G62">VLOOKUP(VLOOKUP(F62,J:K,2,0),$M$2:$U$9,E62+2,0)</f>
        <v>0.006</v>
      </c>
      <c r="H62" s="16"/>
      <c r="I62" s="16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 t="s">
        <v>128</v>
      </c>
      <c r="B63" s="9">
        <v>38.0</v>
      </c>
      <c r="C63" s="13">
        <v>34.84</v>
      </c>
      <c r="D63" s="13">
        <f t="shared" si="1"/>
        <v>2787.2</v>
      </c>
      <c r="E63" s="14">
        <v>4.0</v>
      </c>
      <c r="F63" s="9" t="s">
        <v>94</v>
      </c>
      <c r="G63" s="15">
        <f t="array" ref="G63">VLOOKUP(VLOOKUP(F63,J:K,2,0),$M$2:$U$9,E63+2,0)</f>
        <v>0.004</v>
      </c>
      <c r="H63" s="16"/>
      <c r="I63" s="16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 t="s">
        <v>129</v>
      </c>
      <c r="B64" s="9">
        <v>35.0</v>
      </c>
      <c r="C64" s="13">
        <v>27.36</v>
      </c>
      <c r="D64" s="13">
        <f t="shared" si="1"/>
        <v>2188.8</v>
      </c>
      <c r="E64" s="14">
        <v>4.0</v>
      </c>
      <c r="F64" s="9" t="s">
        <v>73</v>
      </c>
      <c r="G64" s="15">
        <f t="array" ref="G64">VLOOKUP(VLOOKUP(F64,J:K,2,0),$M$2:$U$9,E64+2,0)</f>
        <v>0.005</v>
      </c>
      <c r="H64" s="16"/>
      <c r="I64" s="16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 t="s">
        <v>130</v>
      </c>
      <c r="B65" s="9">
        <v>33.0</v>
      </c>
      <c r="C65" s="13">
        <v>24.09</v>
      </c>
      <c r="D65" s="13">
        <f t="shared" si="1"/>
        <v>1927.2</v>
      </c>
      <c r="E65" s="14">
        <v>6.0</v>
      </c>
      <c r="F65" s="9" t="s">
        <v>18</v>
      </c>
      <c r="G65" s="15">
        <f t="array" ref="G65">VLOOKUP(VLOOKUP(F65,J:K,2,0),$M$2:$U$9,E65+2,0)</f>
        <v>0.004</v>
      </c>
      <c r="H65" s="16"/>
      <c r="I65" s="16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 t="s">
        <v>131</v>
      </c>
      <c r="B66" s="9">
        <v>38.0</v>
      </c>
      <c r="C66" s="13">
        <v>32.1</v>
      </c>
      <c r="D66" s="13">
        <f t="shared" si="1"/>
        <v>2568</v>
      </c>
      <c r="E66" s="14">
        <v>5.0</v>
      </c>
      <c r="F66" s="9" t="s">
        <v>78</v>
      </c>
      <c r="G66" s="15">
        <f t="array" ref="G66">VLOOKUP(VLOOKUP(F66,J:K,2,0),$M$2:$U$9,E66+2,0)</f>
        <v>0.003</v>
      </c>
      <c r="H66" s="16"/>
      <c r="I66" s="16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 t="s">
        <v>132</v>
      </c>
      <c r="B67" s="9">
        <v>33.0</v>
      </c>
      <c r="C67" s="13">
        <v>27.31</v>
      </c>
      <c r="D67" s="13">
        <f t="shared" si="1"/>
        <v>2184.8</v>
      </c>
      <c r="E67" s="14">
        <v>6.0</v>
      </c>
      <c r="F67" s="9" t="s">
        <v>99</v>
      </c>
      <c r="G67" s="15">
        <f t="array" ref="G67">VLOOKUP(VLOOKUP(F67,J:K,2,0),$M$2:$U$9,E67+2,0)</f>
        <v>0.003</v>
      </c>
      <c r="H67" s="16"/>
      <c r="I67" s="16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 t="s">
        <v>133</v>
      </c>
      <c r="B68" s="9">
        <v>39.0</v>
      </c>
      <c r="C68" s="13">
        <v>28.67</v>
      </c>
      <c r="D68" s="13">
        <f t="shared" si="1"/>
        <v>2293.6</v>
      </c>
      <c r="E68" s="14">
        <v>0.0</v>
      </c>
      <c r="F68" s="9" t="s">
        <v>23</v>
      </c>
      <c r="G68" s="15">
        <f t="array" ref="G68">VLOOKUP(VLOOKUP(F68,J:K,2,0),$M$2:$U$9,E68+2,0)</f>
        <v>0.00975</v>
      </c>
      <c r="H68" s="16"/>
      <c r="I68" s="16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 t="s">
        <v>134</v>
      </c>
      <c r="B69" s="9">
        <v>39.0</v>
      </c>
      <c r="C69" s="13">
        <v>33.07</v>
      </c>
      <c r="D69" s="13">
        <f t="shared" si="1"/>
        <v>2645.6</v>
      </c>
      <c r="E69" s="14">
        <v>6.0</v>
      </c>
      <c r="F69" s="9" t="s">
        <v>11</v>
      </c>
      <c r="G69" s="15">
        <f t="array" ref="G69">VLOOKUP(VLOOKUP(F69,J:K,2,0),$M$2:$U$9,E69+2,0)</f>
        <v>0.002</v>
      </c>
      <c r="H69" s="16"/>
      <c r="I69" s="16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 t="s">
        <v>135</v>
      </c>
      <c r="B70" s="9">
        <v>40.0</v>
      </c>
      <c r="C70" s="13">
        <v>20.47</v>
      </c>
      <c r="D70" s="13">
        <f t="shared" si="1"/>
        <v>1637.6</v>
      </c>
      <c r="E70" s="14">
        <v>4.0</v>
      </c>
      <c r="F70" s="9" t="s">
        <v>30</v>
      </c>
      <c r="G70" s="15">
        <f t="array" ref="G70">VLOOKUP(VLOOKUP(F70,J:K,2,0),$M$2:$U$9,E70+2,0)</f>
        <v>0.004</v>
      </c>
      <c r="H70" s="16"/>
      <c r="I70" s="16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 t="s">
        <v>136</v>
      </c>
      <c r="B71" s="9">
        <v>37.0</v>
      </c>
      <c r="C71" s="13">
        <v>18.3</v>
      </c>
      <c r="D71" s="13">
        <f t="shared" si="1"/>
        <v>1464</v>
      </c>
      <c r="E71" s="14">
        <v>1.0</v>
      </c>
      <c r="F71" s="9" t="s">
        <v>14</v>
      </c>
      <c r="G71" s="15">
        <f t="array" ref="G71">VLOOKUP(VLOOKUP(F71,J:K,2,0),$M$2:$U$9,E71+2,0)</f>
        <v>0.011</v>
      </c>
      <c r="H71" s="16"/>
      <c r="I71" s="16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 t="s">
        <v>137</v>
      </c>
      <c r="B72" s="9">
        <v>41.0</v>
      </c>
      <c r="C72" s="13">
        <v>24.93</v>
      </c>
      <c r="D72" s="13">
        <f t="shared" si="1"/>
        <v>1994.4</v>
      </c>
      <c r="E72" s="14">
        <v>2.0</v>
      </c>
      <c r="F72" s="9" t="s">
        <v>11</v>
      </c>
      <c r="G72" s="15">
        <f t="array" ref="G72">VLOOKUP(VLOOKUP(F72,J:K,2,0),$M$2:$U$9,E72+2,0)</f>
        <v>0.006</v>
      </c>
      <c r="H72" s="16"/>
      <c r="I72" s="16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 t="s">
        <v>138</v>
      </c>
      <c r="B73" s="9">
        <v>43.0</v>
      </c>
      <c r="C73" s="13">
        <v>31.98</v>
      </c>
      <c r="D73" s="13">
        <f t="shared" si="1"/>
        <v>2558.4</v>
      </c>
      <c r="E73" s="14">
        <v>2.0</v>
      </c>
      <c r="F73" s="9" t="s">
        <v>76</v>
      </c>
      <c r="G73" s="15">
        <f t="array" ref="G73">VLOOKUP(VLOOKUP(F73,J:K,2,0),$M$2:$U$9,E73+2,0)</f>
        <v>0.007</v>
      </c>
      <c r="H73" s="16"/>
      <c r="I73" s="16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 t="s">
        <v>139</v>
      </c>
      <c r="B74" s="9">
        <v>45.0</v>
      </c>
      <c r="C74" s="13">
        <v>32.56</v>
      </c>
      <c r="D74" s="13">
        <f t="shared" si="1"/>
        <v>2604.8</v>
      </c>
      <c r="E74" s="14">
        <v>4.0</v>
      </c>
      <c r="F74" s="9" t="s">
        <v>89</v>
      </c>
      <c r="G74" s="15">
        <f t="array" ref="G74">VLOOKUP(VLOOKUP(F74,J:K,2,0),$M$2:$U$9,E74+2,0)</f>
        <v>0.005</v>
      </c>
      <c r="H74" s="16"/>
      <c r="I74" s="16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 t="s">
        <v>140</v>
      </c>
      <c r="B75" s="9">
        <v>41.0</v>
      </c>
      <c r="C75" s="13">
        <v>21.73</v>
      </c>
      <c r="D75" s="13">
        <f t="shared" si="1"/>
        <v>1738.4</v>
      </c>
      <c r="E75" s="14">
        <v>7.0</v>
      </c>
      <c r="F75" s="9" t="s">
        <v>22</v>
      </c>
      <c r="G75" s="15">
        <f t="array" ref="G75">VLOOKUP(VLOOKUP(F75,J:K,2,0),$M$2:$U$9,E75+2,0)</f>
        <v>0.002</v>
      </c>
      <c r="H75" s="16"/>
      <c r="I75" s="16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 t="s">
        <v>141</v>
      </c>
      <c r="B76" s="9">
        <v>48.0</v>
      </c>
      <c r="C76" s="13">
        <v>19.18</v>
      </c>
      <c r="D76" s="13">
        <f t="shared" si="1"/>
        <v>1534.4</v>
      </c>
      <c r="E76" s="14">
        <v>5.0</v>
      </c>
      <c r="F76" s="9" t="s">
        <v>38</v>
      </c>
      <c r="G76" s="15">
        <f t="array" ref="G76">VLOOKUP(VLOOKUP(F76,J:K,2,0),$M$2:$U$9,E76+2,0)</f>
        <v>0.003</v>
      </c>
      <c r="H76" s="16"/>
      <c r="I76" s="16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 t="s">
        <v>142</v>
      </c>
      <c r="B77" s="9">
        <v>42.0</v>
      </c>
      <c r="C77" s="13">
        <v>28.8</v>
      </c>
      <c r="D77" s="13">
        <f t="shared" si="1"/>
        <v>2304</v>
      </c>
      <c r="E77" s="14">
        <v>5.0</v>
      </c>
      <c r="F77" s="9" t="s">
        <v>76</v>
      </c>
      <c r="G77" s="15">
        <f t="array" ref="G77">VLOOKUP(VLOOKUP(F77,J:K,2,0),$M$2:$U$9,E77+2,0)</f>
        <v>0.004</v>
      </c>
      <c r="H77" s="16"/>
      <c r="I77" s="16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 t="s">
        <v>143</v>
      </c>
      <c r="B78" s="9">
        <v>41.0</v>
      </c>
      <c r="C78" s="13">
        <v>21.51</v>
      </c>
      <c r="D78" s="13">
        <f t="shared" si="1"/>
        <v>1720.8</v>
      </c>
      <c r="E78" s="14">
        <v>5.0</v>
      </c>
      <c r="F78" s="9" t="s">
        <v>74</v>
      </c>
      <c r="G78" s="15">
        <f t="array" ref="G78">VLOOKUP(VLOOKUP(F78,J:K,2,0),$M$2:$U$9,E78+2,0)</f>
        <v>0.004</v>
      </c>
      <c r="H78" s="16"/>
      <c r="I78" s="16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 t="s">
        <v>144</v>
      </c>
      <c r="B79" s="9">
        <v>47.0</v>
      </c>
      <c r="C79" s="13">
        <v>32.98</v>
      </c>
      <c r="D79" s="13">
        <f t="shared" si="1"/>
        <v>2638.4</v>
      </c>
      <c r="E79" s="14">
        <v>1.0</v>
      </c>
      <c r="F79" s="9" t="s">
        <v>41</v>
      </c>
      <c r="G79" s="15">
        <f t="array" ref="G79">VLOOKUP(VLOOKUP(F79,J:K,2,0),$M$2:$U$9,E79+2,0)</f>
        <v>0.011</v>
      </c>
      <c r="H79" s="16"/>
      <c r="I79" s="16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 t="s">
        <v>145</v>
      </c>
      <c r="B80" s="9">
        <v>45.0</v>
      </c>
      <c r="C80" s="13">
        <v>20.21</v>
      </c>
      <c r="D80" s="13">
        <f t="shared" si="1"/>
        <v>1616.8</v>
      </c>
      <c r="E80" s="14">
        <v>3.0</v>
      </c>
      <c r="F80" s="9" t="s">
        <v>46</v>
      </c>
      <c r="G80" s="15">
        <f t="array" ref="G80">VLOOKUP(VLOOKUP(F80,J:K,2,0),$M$2:$U$9,E80+2,0)</f>
        <v>0.005</v>
      </c>
      <c r="H80" s="16"/>
      <c r="I80" s="16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 t="s">
        <v>146</v>
      </c>
      <c r="B81" s="9">
        <v>34.0</v>
      </c>
      <c r="C81" s="13">
        <v>25.88</v>
      </c>
      <c r="D81" s="13">
        <f t="shared" si="1"/>
        <v>2070.4</v>
      </c>
      <c r="E81" s="14">
        <v>0.0</v>
      </c>
      <c r="F81" s="9" t="s">
        <v>19</v>
      </c>
      <c r="G81" s="15">
        <f t="array" ref="G81">VLOOKUP(VLOOKUP(F81,J:K,2,0),$M$2:$U$9,E81+2,0)</f>
        <v>0.0105</v>
      </c>
      <c r="H81" s="16"/>
      <c r="I81" s="16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 t="s">
        <v>147</v>
      </c>
      <c r="B82" s="9">
        <v>44.0</v>
      </c>
      <c r="C82" s="13">
        <v>35.52</v>
      </c>
      <c r="D82" s="13">
        <f t="shared" si="1"/>
        <v>2841.6</v>
      </c>
      <c r="E82" s="14">
        <v>5.0</v>
      </c>
      <c r="F82" s="9" t="s">
        <v>19</v>
      </c>
      <c r="G82" s="15">
        <f t="array" ref="G82">VLOOKUP(VLOOKUP(F82,J:K,2,0),$M$2:$U$9,E82+2,0)</f>
        <v>0.003</v>
      </c>
      <c r="H82" s="16"/>
      <c r="I82" s="16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 t="s">
        <v>148</v>
      </c>
      <c r="B83" s="9">
        <v>48.0</v>
      </c>
      <c r="C83" s="13">
        <v>20.35</v>
      </c>
      <c r="D83" s="13">
        <f t="shared" si="1"/>
        <v>1628</v>
      </c>
      <c r="E83" s="14">
        <v>7.0</v>
      </c>
      <c r="F83" s="9" t="s">
        <v>89</v>
      </c>
      <c r="G83" s="15">
        <f t="array" ref="G83">VLOOKUP(VLOOKUP(F83,J:K,2,0),$M$2:$U$9,E83+2,0)</f>
        <v>0.002</v>
      </c>
      <c r="H83" s="16"/>
      <c r="I83" s="16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 t="s">
        <v>149</v>
      </c>
      <c r="B84" s="9">
        <v>48.0</v>
      </c>
      <c r="C84" s="13">
        <v>21.54</v>
      </c>
      <c r="D84" s="13">
        <f t="shared" si="1"/>
        <v>1723.2</v>
      </c>
      <c r="E84" s="14">
        <v>3.0</v>
      </c>
      <c r="F84" s="9" t="s">
        <v>95</v>
      </c>
      <c r="G84" s="15">
        <f t="array" ref="G84">VLOOKUP(VLOOKUP(F84,J:K,2,0),$M$2:$U$9,E84+2,0)</f>
        <v>0.007</v>
      </c>
      <c r="H84" s="16"/>
      <c r="I84" s="16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 t="s">
        <v>150</v>
      </c>
      <c r="B85" s="9">
        <v>31.0</v>
      </c>
      <c r="C85" s="13">
        <v>25.2</v>
      </c>
      <c r="D85" s="13">
        <f t="shared" si="1"/>
        <v>2016</v>
      </c>
      <c r="E85" s="14">
        <v>7.0</v>
      </c>
      <c r="F85" s="9" t="s">
        <v>117</v>
      </c>
      <c r="G85" s="15">
        <f t="array" ref="G85">VLOOKUP(VLOOKUP(F85,J:K,2,0),$M$2:$U$9,E85+2,0)</f>
        <v>0.002</v>
      </c>
      <c r="H85" s="16"/>
      <c r="I85" s="16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 t="s">
        <v>151</v>
      </c>
      <c r="B86" s="9">
        <v>47.0</v>
      </c>
      <c r="C86" s="13">
        <v>20.72</v>
      </c>
      <c r="D86" s="13">
        <f t="shared" si="1"/>
        <v>1657.6</v>
      </c>
      <c r="E86" s="14">
        <v>0.0</v>
      </c>
      <c r="F86" s="9" t="s">
        <v>106</v>
      </c>
      <c r="G86" s="15">
        <f t="array" ref="G86">VLOOKUP(VLOOKUP(F86,J:K,2,0),$M$2:$U$9,E86+2,0)</f>
        <v>0.0108</v>
      </c>
      <c r="H86" s="16"/>
      <c r="I86" s="16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 t="s">
        <v>152</v>
      </c>
      <c r="B87" s="9">
        <v>38.0</v>
      </c>
      <c r="C87" s="13">
        <v>36.56</v>
      </c>
      <c r="D87" s="13">
        <f t="shared" si="1"/>
        <v>2924.8</v>
      </c>
      <c r="E87" s="14">
        <v>4.0</v>
      </c>
      <c r="F87" s="9" t="s">
        <v>78</v>
      </c>
      <c r="G87" s="15">
        <f t="array" ref="G87">VLOOKUP(VLOOKUP(F87,J:K,2,0),$M$2:$U$9,E87+2,0)</f>
        <v>0.004</v>
      </c>
      <c r="H87" s="16"/>
      <c r="I87" s="16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 t="s">
        <v>153</v>
      </c>
      <c r="B88" s="9">
        <v>37.0</v>
      </c>
      <c r="C88" s="13">
        <v>23.93</v>
      </c>
      <c r="D88" s="13">
        <f t="shared" si="1"/>
        <v>1914.4</v>
      </c>
      <c r="E88" s="14">
        <v>1.0</v>
      </c>
      <c r="F88" s="9" t="s">
        <v>26</v>
      </c>
      <c r="G88" s="15">
        <f t="array" ref="G88">VLOOKUP(VLOOKUP(F88,J:K,2,0),$M$2:$U$9,E88+2,0)</f>
        <v>0.011</v>
      </c>
      <c r="H88" s="16"/>
      <c r="I88" s="16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 t="s">
        <v>154</v>
      </c>
      <c r="B89" s="9">
        <v>46.0</v>
      </c>
      <c r="C89" s="13">
        <v>20.54</v>
      </c>
      <c r="D89" s="13">
        <f t="shared" si="1"/>
        <v>1643.2</v>
      </c>
      <c r="E89" s="14">
        <v>7.0</v>
      </c>
      <c r="F89" s="9" t="s">
        <v>34</v>
      </c>
      <c r="G89" s="15">
        <f t="array" ref="G89">VLOOKUP(VLOOKUP(F89,J:K,2,0),$M$2:$U$9,E89+2,0)</f>
        <v>0.002</v>
      </c>
      <c r="H89" s="16"/>
      <c r="I89" s="16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 t="s">
        <v>155</v>
      </c>
      <c r="B90" s="9">
        <v>30.0</v>
      </c>
      <c r="C90" s="13">
        <v>23.4</v>
      </c>
      <c r="D90" s="13">
        <f t="shared" si="1"/>
        <v>1872</v>
      </c>
      <c r="E90" s="14">
        <v>7.0</v>
      </c>
      <c r="F90" s="9" t="s">
        <v>30</v>
      </c>
      <c r="G90" s="15">
        <f t="array" ref="G90">VLOOKUP(VLOOKUP(F90,J:K,2,0),$M$2:$U$9,E90+2,0)</f>
        <v>0.002</v>
      </c>
      <c r="H90" s="16"/>
      <c r="I90" s="16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 t="s">
        <v>156</v>
      </c>
      <c r="B91" s="9">
        <v>40.0</v>
      </c>
      <c r="C91" s="13">
        <v>34.72</v>
      </c>
      <c r="D91" s="13">
        <f t="shared" si="1"/>
        <v>2777.6</v>
      </c>
      <c r="E91" s="14">
        <v>3.0</v>
      </c>
      <c r="F91" s="9" t="s">
        <v>115</v>
      </c>
      <c r="G91" s="15">
        <f t="array" ref="G91">VLOOKUP(VLOOKUP(F91,J:K,2,0),$M$2:$U$9,E91+2,0)</f>
        <v>0.006</v>
      </c>
      <c r="H91" s="16"/>
      <c r="I91" s="16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 t="s">
        <v>157</v>
      </c>
      <c r="B92" s="9">
        <v>37.0</v>
      </c>
      <c r="C92" s="13">
        <v>19.53</v>
      </c>
      <c r="D92" s="13">
        <f t="shared" si="1"/>
        <v>1562.4</v>
      </c>
      <c r="E92" s="14">
        <v>1.0</v>
      </c>
      <c r="F92" s="9" t="s">
        <v>82</v>
      </c>
      <c r="G92" s="15">
        <f t="array" ref="G92">VLOOKUP(VLOOKUP(F92,J:K,2,0),$M$2:$U$9,E92+2,0)</f>
        <v>0.01</v>
      </c>
      <c r="H92" s="16"/>
      <c r="I92" s="16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 t="s">
        <v>158</v>
      </c>
      <c r="B93" s="9">
        <v>36.0</v>
      </c>
      <c r="C93" s="13">
        <v>19.97</v>
      </c>
      <c r="D93" s="13">
        <f t="shared" si="1"/>
        <v>1597.6</v>
      </c>
      <c r="E93" s="14">
        <v>1.0</v>
      </c>
      <c r="F93" s="9" t="s">
        <v>15</v>
      </c>
      <c r="G93" s="15">
        <f t="array" ref="G93">VLOOKUP(VLOOKUP(F93,J:K,2,0),$M$2:$U$9,E93+2,0)</f>
        <v>0.011</v>
      </c>
      <c r="H93" s="16"/>
      <c r="I93" s="16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 t="s">
        <v>159</v>
      </c>
      <c r="B94" s="9">
        <v>48.0</v>
      </c>
      <c r="C94" s="13">
        <v>35.17</v>
      </c>
      <c r="D94" s="13">
        <f t="shared" si="1"/>
        <v>2813.6</v>
      </c>
      <c r="E94" s="14">
        <v>1.0</v>
      </c>
      <c r="F94" s="9" t="s">
        <v>69</v>
      </c>
      <c r="G94" s="15">
        <f t="array" ref="G94">VLOOKUP(VLOOKUP(F94,J:K,2,0),$M$2:$U$9,E94+2,0)</f>
        <v>0.011</v>
      </c>
      <c r="H94" s="16"/>
      <c r="I94" s="16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 t="s">
        <v>160</v>
      </c>
      <c r="B95" s="9">
        <v>37.0</v>
      </c>
      <c r="C95" s="13">
        <v>34.64</v>
      </c>
      <c r="D95" s="13">
        <f t="shared" si="1"/>
        <v>2771.2</v>
      </c>
      <c r="E95" s="14">
        <v>4.0</v>
      </c>
      <c r="F95" s="9" t="s">
        <v>15</v>
      </c>
      <c r="G95" s="15">
        <f t="array" ref="G95">VLOOKUP(VLOOKUP(F95,J:K,2,0),$M$2:$U$9,E95+2,0)</f>
        <v>0.006</v>
      </c>
      <c r="H95" s="16"/>
      <c r="I95" s="16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 t="s">
        <v>161</v>
      </c>
      <c r="B96" s="9">
        <v>33.0</v>
      </c>
      <c r="C96" s="13">
        <v>34.69</v>
      </c>
      <c r="D96" s="13">
        <f t="shared" si="1"/>
        <v>2775.2</v>
      </c>
      <c r="E96" s="14">
        <v>3.0</v>
      </c>
      <c r="F96" s="9" t="s">
        <v>64</v>
      </c>
      <c r="G96" s="15">
        <f t="array" ref="G96">VLOOKUP(VLOOKUP(F96,J:K,2,0),$M$2:$U$9,E96+2,0)</f>
        <v>0.005</v>
      </c>
      <c r="H96" s="16"/>
      <c r="I96" s="16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 t="s">
        <v>162</v>
      </c>
      <c r="B97" s="9">
        <v>33.0</v>
      </c>
      <c r="C97" s="13">
        <v>36.37</v>
      </c>
      <c r="D97" s="13">
        <f t="shared" si="1"/>
        <v>2909.6</v>
      </c>
      <c r="E97" s="14">
        <v>7.0</v>
      </c>
      <c r="F97" s="9" t="s">
        <v>117</v>
      </c>
      <c r="G97" s="15">
        <f t="array" ref="G97">VLOOKUP(VLOOKUP(F97,J:K,2,0),$M$2:$U$9,E97+2,0)</f>
        <v>0.002</v>
      </c>
      <c r="H97" s="16"/>
      <c r="I97" s="16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 t="s">
        <v>163</v>
      </c>
      <c r="B98" s="9">
        <v>45.0</v>
      </c>
      <c r="C98" s="13">
        <v>20.24</v>
      </c>
      <c r="D98" s="13">
        <f t="shared" si="1"/>
        <v>1619.2</v>
      </c>
      <c r="E98" s="14">
        <v>1.0</v>
      </c>
      <c r="F98" s="9" t="s">
        <v>64</v>
      </c>
      <c r="G98" s="15">
        <f t="array" ref="G98">VLOOKUP(VLOOKUP(F98,J:K,2,0),$M$2:$U$9,E98+2,0)</f>
        <v>0.008</v>
      </c>
      <c r="H98" s="16"/>
      <c r="I98" s="16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 t="s">
        <v>164</v>
      </c>
      <c r="B99" s="9">
        <v>45.0</v>
      </c>
      <c r="C99" s="13">
        <v>28.59</v>
      </c>
      <c r="D99" s="13">
        <f t="shared" si="1"/>
        <v>2287.2</v>
      </c>
      <c r="E99" s="14">
        <v>4.0</v>
      </c>
      <c r="F99" s="9" t="s">
        <v>115</v>
      </c>
      <c r="G99" s="15">
        <f t="array" ref="G99">VLOOKUP(VLOOKUP(F99,J:K,2,0),$M$2:$U$9,E99+2,0)</f>
        <v>0.005</v>
      </c>
      <c r="H99" s="16"/>
      <c r="I99" s="16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 t="s">
        <v>165</v>
      </c>
      <c r="B100" s="9">
        <v>34.0</v>
      </c>
      <c r="C100" s="13">
        <v>19.76</v>
      </c>
      <c r="D100" s="13">
        <f t="shared" si="1"/>
        <v>1580.8</v>
      </c>
      <c r="E100" s="14">
        <v>6.0</v>
      </c>
      <c r="F100" s="9" t="s">
        <v>76</v>
      </c>
      <c r="G100" s="15">
        <f t="array" ref="G100">VLOOKUP(VLOOKUP(F100,J:K,2,0),$M$2:$U$9,E100+2,0)</f>
        <v>0.003</v>
      </c>
      <c r="H100" s="16"/>
      <c r="I100" s="16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 t="s">
        <v>166</v>
      </c>
      <c r="B101" s="9">
        <v>45.0</v>
      </c>
      <c r="C101" s="13">
        <v>27.34</v>
      </c>
      <c r="D101" s="13">
        <f t="shared" si="1"/>
        <v>2187.2</v>
      </c>
      <c r="E101" s="14">
        <v>6.0</v>
      </c>
      <c r="F101" s="9" t="s">
        <v>29</v>
      </c>
      <c r="G101" s="15">
        <f t="array" ref="G101">VLOOKUP(VLOOKUP(F101,J:K,2,0),$M$2:$U$9,E101+2,0)</f>
        <v>0.002</v>
      </c>
      <c r="H101" s="16"/>
      <c r="I101" s="16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 t="s">
        <v>167</v>
      </c>
      <c r="B102" s="9">
        <v>30.0</v>
      </c>
      <c r="C102" s="13">
        <v>25.3</v>
      </c>
      <c r="D102" s="13">
        <f t="shared" si="1"/>
        <v>2024</v>
      </c>
      <c r="E102" s="14">
        <v>2.0</v>
      </c>
      <c r="F102" s="9" t="s">
        <v>46</v>
      </c>
      <c r="G102" s="15">
        <f t="array" ref="G102">VLOOKUP(VLOOKUP(F102,J:K,2,0),$M$2:$U$9,E102+2,0)</f>
        <v>0.006</v>
      </c>
      <c r="H102" s="16"/>
      <c r="I102" s="16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 t="s">
        <v>168</v>
      </c>
      <c r="B103" s="9">
        <v>33.0</v>
      </c>
      <c r="C103" s="13">
        <v>37.66</v>
      </c>
      <c r="D103" s="13">
        <f t="shared" si="1"/>
        <v>3012.8</v>
      </c>
      <c r="E103" s="14">
        <v>3.0</v>
      </c>
      <c r="F103" s="9" t="s">
        <v>66</v>
      </c>
      <c r="G103" s="15">
        <f t="array" ref="G103">VLOOKUP(VLOOKUP(F103,J:K,2,0),$M$2:$U$9,E103+2,0)</f>
        <v>0.006</v>
      </c>
      <c r="H103" s="16"/>
      <c r="I103" s="16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 t="s">
        <v>169</v>
      </c>
      <c r="B104" s="9">
        <v>46.0</v>
      </c>
      <c r="C104" s="13">
        <v>23.99</v>
      </c>
      <c r="D104" s="13">
        <f t="shared" si="1"/>
        <v>1919.2</v>
      </c>
      <c r="E104" s="14">
        <v>3.0</v>
      </c>
      <c r="F104" s="9" t="s">
        <v>69</v>
      </c>
      <c r="G104" s="15">
        <f t="array" ref="G104">VLOOKUP(VLOOKUP(F104,J:K,2,0),$M$2:$U$9,E104+2,0)</f>
        <v>0.007</v>
      </c>
      <c r="H104" s="16"/>
      <c r="I104" s="16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 t="s">
        <v>170</v>
      </c>
      <c r="B105" s="9">
        <v>35.0</v>
      </c>
      <c r="C105" s="13">
        <v>29.37</v>
      </c>
      <c r="D105" s="13">
        <f t="shared" si="1"/>
        <v>2349.6</v>
      </c>
      <c r="E105" s="14">
        <v>1.0</v>
      </c>
      <c r="F105" s="9" t="s">
        <v>26</v>
      </c>
      <c r="G105" s="15">
        <f t="array" ref="G105">VLOOKUP(VLOOKUP(F105,J:K,2,0),$M$2:$U$9,E105+2,0)</f>
        <v>0.011</v>
      </c>
      <c r="H105" s="16"/>
      <c r="I105" s="16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 t="s">
        <v>171</v>
      </c>
      <c r="B106" s="9">
        <v>47.0</v>
      </c>
      <c r="C106" s="13">
        <v>28.75</v>
      </c>
      <c r="D106" s="13">
        <f t="shared" si="1"/>
        <v>2300</v>
      </c>
      <c r="E106" s="14">
        <v>5.0</v>
      </c>
      <c r="F106" s="9" t="s">
        <v>71</v>
      </c>
      <c r="G106" s="15">
        <f t="array" ref="G106">VLOOKUP(VLOOKUP(F106,J:K,2,0),$M$2:$U$9,E106+2,0)</f>
        <v>0.004</v>
      </c>
      <c r="H106" s="16"/>
      <c r="I106" s="16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 t="s">
        <v>172</v>
      </c>
      <c r="B107" s="9">
        <v>32.0</v>
      </c>
      <c r="C107" s="13">
        <v>28.36</v>
      </c>
      <c r="D107" s="13">
        <f t="shared" si="1"/>
        <v>2268.8</v>
      </c>
      <c r="E107" s="14">
        <v>4.0</v>
      </c>
      <c r="F107" s="9" t="s">
        <v>106</v>
      </c>
      <c r="G107" s="15">
        <f t="array" ref="G107">VLOOKUP(VLOOKUP(F107,J:K,2,0),$M$2:$U$9,E107+2,0)</f>
        <v>0.005</v>
      </c>
      <c r="H107" s="16"/>
      <c r="I107" s="16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 t="s">
        <v>173</v>
      </c>
      <c r="B108" s="9">
        <v>30.0</v>
      </c>
      <c r="C108" s="13">
        <v>33.16</v>
      </c>
      <c r="D108" s="13">
        <f t="shared" si="1"/>
        <v>2652.8</v>
      </c>
      <c r="E108" s="14">
        <v>0.0</v>
      </c>
      <c r="F108" s="9" t="s">
        <v>25</v>
      </c>
      <c r="G108" s="15">
        <f t="array" ref="G108">VLOOKUP(VLOOKUP(F108,J:K,2,0),$M$2:$U$9,E108+2,0)</f>
        <v>0.0135</v>
      </c>
      <c r="H108" s="16"/>
      <c r="I108" s="16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 t="s">
        <v>174</v>
      </c>
      <c r="B109" s="9">
        <v>45.0</v>
      </c>
      <c r="C109" s="13">
        <v>37.66</v>
      </c>
      <c r="D109" s="13">
        <f t="shared" si="1"/>
        <v>3012.8</v>
      </c>
      <c r="E109" s="14">
        <v>6.0</v>
      </c>
      <c r="F109" s="9" t="s">
        <v>63</v>
      </c>
      <c r="G109" s="15">
        <f t="array" ref="G109">VLOOKUP(VLOOKUP(F109,J:K,2,0),$M$2:$U$9,E109+2,0)</f>
        <v>0.002</v>
      </c>
      <c r="H109" s="16"/>
      <c r="I109" s="16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13"/>
      <c r="E110" s="21"/>
      <c r="F110" s="9"/>
      <c r="G110" s="15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13"/>
      <c r="E111" s="21"/>
      <c r="F111" s="9"/>
      <c r="G111" s="15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13"/>
      <c r="E112" s="21"/>
      <c r="F112" s="9"/>
      <c r="G112" s="15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13"/>
      <c r="E113" s="21"/>
      <c r="F113" s="9"/>
      <c r="G113" s="15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13"/>
      <c r="E114" s="21"/>
      <c r="F114" s="9"/>
      <c r="G114" s="15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13"/>
      <c r="E115" s="21"/>
      <c r="F115" s="9"/>
      <c r="G115" s="15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13"/>
      <c r="E116" s="21"/>
      <c r="F116" s="9"/>
      <c r="G116" s="15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13"/>
      <c r="E117" s="21"/>
      <c r="F117" s="9"/>
      <c r="G117" s="15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13"/>
      <c r="E118" s="21"/>
      <c r="F118" s="9"/>
      <c r="G118" s="15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13"/>
      <c r="E119" s="21"/>
      <c r="F119" s="9"/>
      <c r="G119" s="15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13"/>
      <c r="E120" s="21"/>
      <c r="F120" s="9"/>
      <c r="G120" s="15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13"/>
      <c r="E121" s="21"/>
      <c r="F121" s="9"/>
      <c r="G121" s="15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13"/>
      <c r="E122" s="21"/>
      <c r="F122" s="9"/>
      <c r="G122" s="15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13"/>
      <c r="E123" s="21"/>
      <c r="F123" s="9"/>
      <c r="G123" s="15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13"/>
      <c r="E124" s="21"/>
      <c r="F124" s="9"/>
      <c r="G124" s="15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13"/>
      <c r="E125" s="21"/>
      <c r="F125" s="9"/>
      <c r="G125" s="15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13"/>
      <c r="E126" s="21"/>
      <c r="F126" s="9"/>
      <c r="G126" s="15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13"/>
      <c r="E127" s="21"/>
      <c r="F127" s="9"/>
      <c r="G127" s="15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13"/>
      <c r="E128" s="21"/>
      <c r="F128" s="9"/>
      <c r="G128" s="15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13"/>
      <c r="E129" s="21"/>
      <c r="F129" s="9"/>
      <c r="G129" s="15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13"/>
      <c r="E130" s="21"/>
      <c r="F130" s="9"/>
      <c r="G130" s="15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13"/>
      <c r="E131" s="21"/>
      <c r="F131" s="9"/>
      <c r="G131" s="15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13"/>
      <c r="E132" s="21"/>
      <c r="F132" s="9"/>
      <c r="G132" s="15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13"/>
      <c r="E133" s="21"/>
      <c r="F133" s="9"/>
      <c r="G133" s="15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13"/>
      <c r="E134" s="21"/>
      <c r="F134" s="9"/>
      <c r="G134" s="15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13"/>
      <c r="E135" s="21"/>
      <c r="F135" s="9"/>
      <c r="G135" s="15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13"/>
      <c r="E136" s="21"/>
      <c r="F136" s="9"/>
      <c r="G136" s="15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13"/>
      <c r="E137" s="21"/>
      <c r="F137" s="9"/>
      <c r="G137" s="15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13"/>
      <c r="E138" s="21"/>
      <c r="F138" s="9"/>
      <c r="G138" s="15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13"/>
      <c r="E139" s="21"/>
      <c r="F139" s="9"/>
      <c r="G139" s="15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13"/>
      <c r="E140" s="21"/>
      <c r="F140" s="9"/>
      <c r="G140" s="15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13"/>
      <c r="E141" s="21"/>
      <c r="F141" s="9"/>
      <c r="G141" s="15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13"/>
      <c r="E142" s="21"/>
      <c r="F142" s="9"/>
      <c r="G142" s="15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13"/>
      <c r="E143" s="21"/>
      <c r="F143" s="9"/>
      <c r="G143" s="15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13"/>
      <c r="E144" s="21"/>
      <c r="F144" s="9"/>
      <c r="G144" s="15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13"/>
      <c r="E145" s="21"/>
      <c r="F145" s="9"/>
      <c r="G145" s="15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13"/>
      <c r="E146" s="21"/>
      <c r="F146" s="9"/>
      <c r="G146" s="15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13"/>
      <c r="E147" s="21"/>
      <c r="F147" s="9"/>
      <c r="G147" s="15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13"/>
      <c r="E148" s="21"/>
      <c r="F148" s="9"/>
      <c r="G148" s="15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13"/>
      <c r="E149" s="21"/>
      <c r="F149" s="9"/>
      <c r="G149" s="15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13"/>
      <c r="E150" s="21"/>
      <c r="F150" s="9"/>
      <c r="G150" s="15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13"/>
      <c r="E151" s="21"/>
      <c r="F151" s="9"/>
      <c r="G151" s="15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13"/>
      <c r="E152" s="21"/>
      <c r="F152" s="9"/>
      <c r="G152" s="15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13"/>
      <c r="E153" s="21"/>
      <c r="F153" s="9"/>
      <c r="G153" s="15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13"/>
      <c r="E154" s="21"/>
      <c r="F154" s="9"/>
      <c r="G154" s="15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13"/>
      <c r="E155" s="21"/>
      <c r="F155" s="9"/>
      <c r="G155" s="15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13"/>
      <c r="E156" s="21"/>
      <c r="F156" s="9"/>
      <c r="G156" s="15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13"/>
      <c r="E157" s="21"/>
      <c r="F157" s="9"/>
      <c r="G157" s="15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13"/>
      <c r="E158" s="21"/>
      <c r="F158" s="9"/>
      <c r="G158" s="15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13"/>
      <c r="E159" s="21"/>
      <c r="F159" s="9"/>
      <c r="G159" s="15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13"/>
      <c r="E160" s="21"/>
      <c r="F160" s="9"/>
      <c r="G160" s="15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13"/>
      <c r="E161" s="21"/>
      <c r="F161" s="9"/>
      <c r="G161" s="15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13"/>
      <c r="E162" s="21"/>
      <c r="F162" s="9"/>
      <c r="G162" s="15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13"/>
      <c r="E163" s="21"/>
      <c r="F163" s="9"/>
      <c r="G163" s="15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13"/>
      <c r="E164" s="21"/>
      <c r="F164" s="9"/>
      <c r="G164" s="15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13"/>
      <c r="E165" s="21"/>
      <c r="F165" s="9"/>
      <c r="G165" s="15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13"/>
      <c r="E166" s="21"/>
      <c r="F166" s="9"/>
      <c r="G166" s="15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13"/>
      <c r="E167" s="21"/>
      <c r="F167" s="9"/>
      <c r="G167" s="15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13"/>
      <c r="E168" s="21"/>
      <c r="F168" s="9"/>
      <c r="G168" s="15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13"/>
      <c r="E169" s="21"/>
      <c r="F169" s="9"/>
      <c r="G169" s="15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13"/>
      <c r="E170" s="21"/>
      <c r="F170" s="9"/>
      <c r="G170" s="15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13"/>
      <c r="E171" s="21"/>
      <c r="F171" s="9"/>
      <c r="G171" s="15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13"/>
      <c r="E172" s="21"/>
      <c r="F172" s="9"/>
      <c r="G172" s="15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13"/>
      <c r="E173" s="21"/>
      <c r="F173" s="9"/>
      <c r="G173" s="15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13"/>
      <c r="E174" s="21"/>
      <c r="F174" s="9"/>
      <c r="G174" s="15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13"/>
      <c r="E175" s="21"/>
      <c r="F175" s="9"/>
      <c r="G175" s="15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13"/>
      <c r="E176" s="21"/>
      <c r="F176" s="9"/>
      <c r="G176" s="15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13"/>
      <c r="E177" s="21"/>
      <c r="F177" s="9"/>
      <c r="G177" s="15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13"/>
      <c r="E178" s="21"/>
      <c r="F178" s="9"/>
      <c r="G178" s="15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13"/>
      <c r="E179" s="21"/>
      <c r="F179" s="9"/>
      <c r="G179" s="15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13"/>
      <c r="E180" s="21"/>
      <c r="F180" s="9"/>
      <c r="G180" s="15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13"/>
      <c r="E181" s="21"/>
      <c r="F181" s="9"/>
      <c r="G181" s="15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13"/>
      <c r="E182" s="21"/>
      <c r="F182" s="9"/>
      <c r="G182" s="15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13"/>
      <c r="E183" s="21"/>
      <c r="F183" s="9"/>
      <c r="G183" s="15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13"/>
      <c r="E184" s="21"/>
      <c r="F184" s="9"/>
      <c r="G184" s="15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13"/>
      <c r="E185" s="21"/>
      <c r="F185" s="9"/>
      <c r="G185" s="15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13"/>
      <c r="E186" s="21"/>
      <c r="F186" s="9"/>
      <c r="G186" s="15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13"/>
      <c r="E187" s="21"/>
      <c r="F187" s="9"/>
      <c r="G187" s="15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13"/>
      <c r="E188" s="21"/>
      <c r="F188" s="9"/>
      <c r="G188" s="15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13"/>
      <c r="E189" s="21"/>
      <c r="F189" s="9"/>
      <c r="G189" s="15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13"/>
      <c r="E190" s="21"/>
      <c r="F190" s="9"/>
      <c r="G190" s="15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13"/>
      <c r="E191" s="21"/>
      <c r="F191" s="9"/>
      <c r="G191" s="15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13"/>
      <c r="E192" s="21"/>
      <c r="F192" s="9"/>
      <c r="G192" s="15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13"/>
      <c r="E193" s="21"/>
      <c r="F193" s="9"/>
      <c r="G193" s="15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13"/>
      <c r="E194" s="21"/>
      <c r="F194" s="9"/>
      <c r="G194" s="15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13"/>
      <c r="E195" s="21"/>
      <c r="F195" s="9"/>
      <c r="G195" s="15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13"/>
      <c r="E196" s="21"/>
      <c r="F196" s="9"/>
      <c r="G196" s="15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13"/>
      <c r="E197" s="21"/>
      <c r="F197" s="9"/>
      <c r="G197" s="15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13"/>
      <c r="E198" s="21"/>
      <c r="F198" s="9"/>
      <c r="G198" s="15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13"/>
      <c r="E199" s="21"/>
      <c r="F199" s="9"/>
      <c r="G199" s="15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13"/>
      <c r="E200" s="21"/>
      <c r="F200" s="9"/>
      <c r="G200" s="15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13"/>
      <c r="E201" s="21"/>
      <c r="F201" s="9"/>
      <c r="G201" s="15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13"/>
      <c r="E202" s="21"/>
      <c r="F202" s="9"/>
      <c r="G202" s="15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13"/>
      <c r="E203" s="21"/>
      <c r="F203" s="9"/>
      <c r="G203" s="15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13"/>
      <c r="E204" s="21"/>
      <c r="F204" s="9"/>
      <c r="G204" s="15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13"/>
      <c r="E205" s="21"/>
      <c r="F205" s="9"/>
      <c r="G205" s="15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13"/>
      <c r="E206" s="21"/>
      <c r="F206" s="9"/>
      <c r="G206" s="15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13"/>
      <c r="E207" s="21"/>
      <c r="F207" s="9"/>
      <c r="G207" s="15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13"/>
      <c r="E208" s="21"/>
      <c r="F208" s="9"/>
      <c r="G208" s="15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13"/>
      <c r="E209" s="21"/>
      <c r="F209" s="9"/>
      <c r="G209" s="15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13"/>
      <c r="E210" s="21"/>
      <c r="F210" s="9"/>
      <c r="G210" s="15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13"/>
      <c r="E211" s="21"/>
      <c r="F211" s="9"/>
      <c r="G211" s="15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13"/>
      <c r="E212" s="21"/>
      <c r="F212" s="9"/>
      <c r="G212" s="15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13"/>
      <c r="E213" s="21"/>
      <c r="F213" s="9"/>
      <c r="G213" s="15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13"/>
      <c r="E214" s="21"/>
      <c r="F214" s="9"/>
      <c r="G214" s="15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13"/>
      <c r="E215" s="21"/>
      <c r="F215" s="9"/>
      <c r="G215" s="15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13"/>
      <c r="E216" s="21"/>
      <c r="F216" s="9"/>
      <c r="G216" s="15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13"/>
      <c r="E217" s="21"/>
      <c r="F217" s="9"/>
      <c r="G217" s="15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13"/>
      <c r="E218" s="21"/>
      <c r="F218" s="9"/>
      <c r="G218" s="15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13"/>
      <c r="E219" s="21"/>
      <c r="F219" s="9"/>
      <c r="G219" s="15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13"/>
      <c r="E220" s="21"/>
      <c r="F220" s="9"/>
      <c r="G220" s="15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13"/>
      <c r="E221" s="21"/>
      <c r="F221" s="9"/>
      <c r="G221" s="15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13"/>
      <c r="E222" s="21"/>
      <c r="F222" s="9"/>
      <c r="G222" s="15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13"/>
      <c r="E223" s="21"/>
      <c r="F223" s="9"/>
      <c r="G223" s="15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13"/>
      <c r="E224" s="21"/>
      <c r="F224" s="9"/>
      <c r="G224" s="15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13"/>
      <c r="E225" s="21"/>
      <c r="F225" s="9"/>
      <c r="G225" s="15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13"/>
      <c r="E226" s="21"/>
      <c r="F226" s="9"/>
      <c r="G226" s="15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13"/>
      <c r="E227" s="21"/>
      <c r="F227" s="9"/>
      <c r="G227" s="15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13"/>
      <c r="E228" s="21"/>
      <c r="F228" s="9"/>
      <c r="G228" s="15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13"/>
      <c r="E229" s="21"/>
      <c r="F229" s="9"/>
      <c r="G229" s="15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13"/>
      <c r="E230" s="21"/>
      <c r="F230" s="9"/>
      <c r="G230" s="15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13"/>
      <c r="E231" s="21"/>
      <c r="F231" s="9"/>
      <c r="G231" s="15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13"/>
      <c r="E232" s="21"/>
      <c r="F232" s="9"/>
      <c r="G232" s="15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13"/>
      <c r="E233" s="21"/>
      <c r="F233" s="9"/>
      <c r="G233" s="15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13"/>
      <c r="E234" s="21"/>
      <c r="F234" s="9"/>
      <c r="G234" s="15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13"/>
      <c r="E235" s="21"/>
      <c r="F235" s="9"/>
      <c r="G235" s="15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13"/>
      <c r="E236" s="21"/>
      <c r="F236" s="9"/>
      <c r="G236" s="15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13"/>
      <c r="E237" s="21"/>
      <c r="F237" s="9"/>
      <c r="G237" s="15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13"/>
      <c r="E238" s="21"/>
      <c r="F238" s="9"/>
      <c r="G238" s="15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13"/>
      <c r="E239" s="21"/>
      <c r="F239" s="9"/>
      <c r="G239" s="15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13"/>
      <c r="E240" s="21"/>
      <c r="F240" s="9"/>
      <c r="G240" s="15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13"/>
      <c r="E241" s="21"/>
      <c r="F241" s="9"/>
      <c r="G241" s="15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13"/>
      <c r="E242" s="21"/>
      <c r="F242" s="9"/>
      <c r="G242" s="15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13"/>
      <c r="E243" s="21"/>
      <c r="F243" s="9"/>
      <c r="G243" s="15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13"/>
      <c r="E244" s="21"/>
      <c r="F244" s="9"/>
      <c r="G244" s="15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13"/>
      <c r="E245" s="21"/>
      <c r="F245" s="9"/>
      <c r="G245" s="15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13"/>
      <c r="E246" s="21"/>
      <c r="F246" s="9"/>
      <c r="G246" s="15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13"/>
      <c r="E247" s="21"/>
      <c r="F247" s="9"/>
      <c r="G247" s="15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13"/>
      <c r="E248" s="21"/>
      <c r="F248" s="9"/>
      <c r="G248" s="15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13"/>
      <c r="E249" s="21"/>
      <c r="F249" s="9"/>
      <c r="G249" s="15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13"/>
      <c r="E250" s="21"/>
      <c r="F250" s="9"/>
      <c r="G250" s="15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13"/>
      <c r="E251" s="21"/>
      <c r="F251" s="9"/>
      <c r="G251" s="15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13"/>
      <c r="E252" s="21"/>
      <c r="F252" s="9"/>
      <c r="G252" s="15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13"/>
      <c r="E253" s="21"/>
      <c r="F253" s="9"/>
      <c r="G253" s="15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13"/>
      <c r="E254" s="21"/>
      <c r="F254" s="9"/>
      <c r="G254" s="15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13"/>
      <c r="E255" s="21"/>
      <c r="F255" s="9"/>
      <c r="G255" s="15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13"/>
      <c r="E256" s="21"/>
      <c r="F256" s="9"/>
      <c r="G256" s="15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13"/>
      <c r="E257" s="21"/>
      <c r="F257" s="9"/>
      <c r="G257" s="15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13"/>
      <c r="E258" s="21"/>
      <c r="F258" s="9"/>
      <c r="G258" s="15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13"/>
      <c r="E259" s="21"/>
      <c r="F259" s="9"/>
      <c r="G259" s="15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13"/>
      <c r="E260" s="21"/>
      <c r="F260" s="9"/>
      <c r="G260" s="15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13"/>
      <c r="E261" s="21"/>
      <c r="F261" s="9"/>
      <c r="G261" s="15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13"/>
      <c r="E262" s="21"/>
      <c r="F262" s="9"/>
      <c r="G262" s="15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13"/>
      <c r="E263" s="21"/>
      <c r="F263" s="9"/>
      <c r="G263" s="15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13"/>
      <c r="E264" s="21"/>
      <c r="F264" s="9"/>
      <c r="G264" s="15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13"/>
      <c r="E265" s="21"/>
      <c r="F265" s="9"/>
      <c r="G265" s="15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13"/>
      <c r="E266" s="21"/>
      <c r="F266" s="9"/>
      <c r="G266" s="15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13"/>
      <c r="E267" s="21"/>
      <c r="F267" s="9"/>
      <c r="G267" s="15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13"/>
      <c r="E268" s="21"/>
      <c r="F268" s="9"/>
      <c r="G268" s="15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13"/>
      <c r="E269" s="21"/>
      <c r="F269" s="9"/>
      <c r="G269" s="15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13"/>
      <c r="E270" s="21"/>
      <c r="F270" s="9"/>
      <c r="G270" s="15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13"/>
      <c r="E271" s="21"/>
      <c r="F271" s="9"/>
      <c r="G271" s="15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13"/>
      <c r="E272" s="21"/>
      <c r="F272" s="9"/>
      <c r="G272" s="15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13"/>
      <c r="E273" s="21"/>
      <c r="F273" s="9"/>
      <c r="G273" s="15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13"/>
      <c r="E274" s="21"/>
      <c r="F274" s="9"/>
      <c r="G274" s="15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13"/>
      <c r="E275" s="21"/>
      <c r="F275" s="9"/>
      <c r="G275" s="15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13"/>
      <c r="E276" s="21"/>
      <c r="F276" s="9"/>
      <c r="G276" s="15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13"/>
      <c r="E277" s="21"/>
      <c r="F277" s="9"/>
      <c r="G277" s="15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13"/>
      <c r="E278" s="21"/>
      <c r="F278" s="9"/>
      <c r="G278" s="15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13"/>
      <c r="E279" s="21"/>
      <c r="F279" s="9"/>
      <c r="G279" s="15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13"/>
      <c r="E280" s="21"/>
      <c r="F280" s="9"/>
      <c r="G280" s="15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13"/>
      <c r="E281" s="21"/>
      <c r="F281" s="9"/>
      <c r="G281" s="15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13"/>
      <c r="E282" s="21"/>
      <c r="F282" s="9"/>
      <c r="G282" s="15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13"/>
      <c r="E283" s="21"/>
      <c r="F283" s="9"/>
      <c r="G283" s="15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13"/>
      <c r="E284" s="21"/>
      <c r="F284" s="9"/>
      <c r="G284" s="15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13"/>
      <c r="E285" s="21"/>
      <c r="F285" s="9"/>
      <c r="G285" s="15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13"/>
      <c r="E286" s="21"/>
      <c r="F286" s="9"/>
      <c r="G286" s="15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13"/>
      <c r="E287" s="21"/>
      <c r="F287" s="9"/>
      <c r="G287" s="15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13"/>
      <c r="E288" s="21"/>
      <c r="F288" s="9"/>
      <c r="G288" s="15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13"/>
      <c r="E289" s="21"/>
      <c r="F289" s="9"/>
      <c r="G289" s="15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13"/>
      <c r="E290" s="21"/>
      <c r="F290" s="9"/>
      <c r="G290" s="15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13"/>
      <c r="E291" s="21"/>
      <c r="F291" s="9"/>
      <c r="G291" s="15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13"/>
      <c r="E292" s="21"/>
      <c r="F292" s="9"/>
      <c r="G292" s="15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13"/>
      <c r="E293" s="21"/>
      <c r="F293" s="9"/>
      <c r="G293" s="15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13"/>
      <c r="E294" s="21"/>
      <c r="F294" s="9"/>
      <c r="G294" s="15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13"/>
      <c r="E295" s="21"/>
      <c r="F295" s="9"/>
      <c r="G295" s="15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13"/>
      <c r="E296" s="21"/>
      <c r="F296" s="9"/>
      <c r="G296" s="15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13"/>
      <c r="E297" s="21"/>
      <c r="F297" s="9"/>
      <c r="G297" s="15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13"/>
      <c r="E298" s="21"/>
      <c r="F298" s="9"/>
      <c r="G298" s="15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13"/>
      <c r="E299" s="21"/>
      <c r="F299" s="9"/>
      <c r="G299" s="15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13"/>
      <c r="E300" s="21"/>
      <c r="F300" s="9"/>
      <c r="G300" s="15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13"/>
      <c r="E301" s="21"/>
      <c r="F301" s="9"/>
      <c r="G301" s="15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13"/>
      <c r="E302" s="21"/>
      <c r="F302" s="9"/>
      <c r="G302" s="15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13"/>
      <c r="E303" s="21"/>
      <c r="F303" s="9"/>
      <c r="G303" s="15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13"/>
      <c r="E304" s="21"/>
      <c r="F304" s="9"/>
      <c r="G304" s="15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13"/>
      <c r="E305" s="21"/>
      <c r="F305" s="9"/>
      <c r="G305" s="15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13"/>
      <c r="E306" s="21"/>
      <c r="F306" s="9"/>
      <c r="G306" s="15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13"/>
      <c r="E307" s="21"/>
      <c r="F307" s="9"/>
      <c r="G307" s="15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13"/>
      <c r="E308" s="21"/>
      <c r="F308" s="9"/>
      <c r="G308" s="15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13"/>
      <c r="E309" s="21"/>
      <c r="F309" s="9"/>
      <c r="G309" s="15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13"/>
      <c r="E310" s="22"/>
      <c r="F310" s="9"/>
      <c r="G310" s="15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13"/>
      <c r="E311" s="22"/>
      <c r="F311" s="9"/>
      <c r="G311" s="15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13"/>
      <c r="E312" s="22"/>
      <c r="F312" s="9"/>
      <c r="G312" s="15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13"/>
      <c r="E313" s="22"/>
      <c r="F313" s="9"/>
      <c r="G313" s="15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13"/>
      <c r="E314" s="22"/>
      <c r="F314" s="9"/>
      <c r="G314" s="15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13"/>
      <c r="E315" s="22"/>
      <c r="F315" s="9"/>
      <c r="G315" s="15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13"/>
      <c r="E316" s="22"/>
      <c r="F316" s="9"/>
      <c r="G316" s="15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13"/>
      <c r="E317" s="22"/>
      <c r="F317" s="9"/>
      <c r="G317" s="15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13"/>
      <c r="E318" s="22"/>
      <c r="F318" s="9"/>
      <c r="G318" s="15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13"/>
      <c r="E319" s="22"/>
      <c r="F319" s="9"/>
      <c r="G319" s="15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13"/>
      <c r="E320" s="22"/>
      <c r="F320" s="9"/>
      <c r="G320" s="15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13"/>
      <c r="E321" s="22"/>
      <c r="F321" s="9"/>
      <c r="G321" s="15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13"/>
      <c r="E322" s="22"/>
      <c r="F322" s="9"/>
      <c r="G322" s="15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13"/>
      <c r="E323" s="22"/>
      <c r="F323" s="9"/>
      <c r="G323" s="15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13"/>
      <c r="E324" s="22"/>
      <c r="F324" s="9"/>
      <c r="G324" s="15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13"/>
      <c r="E325" s="22"/>
      <c r="F325" s="9"/>
      <c r="G325" s="15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13"/>
      <c r="E326" s="22"/>
      <c r="F326" s="9"/>
      <c r="G326" s="15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13"/>
      <c r="E327" s="22"/>
      <c r="F327" s="9"/>
      <c r="G327" s="15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13"/>
      <c r="E328" s="22"/>
      <c r="F328" s="9"/>
      <c r="G328" s="15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13"/>
      <c r="E329" s="22"/>
      <c r="F329" s="9"/>
      <c r="G329" s="15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13"/>
      <c r="E330" s="22"/>
      <c r="F330" s="9"/>
      <c r="G330" s="15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13"/>
      <c r="E331" s="22"/>
      <c r="F331" s="9"/>
      <c r="G331" s="15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13"/>
      <c r="E332" s="22"/>
      <c r="F332" s="9"/>
      <c r="G332" s="15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13"/>
      <c r="E333" s="22"/>
      <c r="F333" s="9"/>
      <c r="G333" s="15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13"/>
      <c r="E334" s="22"/>
      <c r="F334" s="9"/>
      <c r="G334" s="15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13"/>
      <c r="E335" s="22"/>
      <c r="F335" s="9"/>
      <c r="G335" s="15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13"/>
      <c r="E336" s="22"/>
      <c r="F336" s="9"/>
      <c r="G336" s="15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13"/>
      <c r="E337" s="22"/>
      <c r="F337" s="9"/>
      <c r="G337" s="15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13"/>
      <c r="E338" s="22"/>
      <c r="F338" s="9"/>
      <c r="G338" s="15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13"/>
      <c r="E339" s="22"/>
      <c r="F339" s="9"/>
      <c r="G339" s="15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13"/>
      <c r="E340" s="22"/>
      <c r="F340" s="9"/>
      <c r="G340" s="15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13"/>
      <c r="E341" s="22"/>
      <c r="F341" s="9"/>
      <c r="G341" s="15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13"/>
      <c r="E342" s="22"/>
      <c r="F342" s="9"/>
      <c r="G342" s="15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13"/>
      <c r="E343" s="22"/>
      <c r="F343" s="9"/>
      <c r="G343" s="15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13"/>
      <c r="E344" s="22"/>
      <c r="F344" s="9"/>
      <c r="G344" s="15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13"/>
      <c r="E345" s="22"/>
      <c r="F345" s="9"/>
      <c r="G345" s="15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13"/>
      <c r="E346" s="22"/>
      <c r="F346" s="9"/>
      <c r="G346" s="15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13"/>
      <c r="E347" s="22"/>
      <c r="F347" s="9"/>
      <c r="G347" s="15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13"/>
      <c r="E348" s="22"/>
      <c r="F348" s="9"/>
      <c r="G348" s="15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13"/>
      <c r="E349" s="22"/>
      <c r="F349" s="9"/>
      <c r="G349" s="15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13"/>
      <c r="E350" s="22"/>
      <c r="F350" s="9"/>
      <c r="G350" s="15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13"/>
      <c r="E351" s="22"/>
      <c r="F351" s="9"/>
      <c r="G351" s="15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13"/>
      <c r="E352" s="22"/>
      <c r="F352" s="9"/>
      <c r="G352" s="15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13"/>
      <c r="E353" s="22"/>
      <c r="F353" s="9"/>
      <c r="G353" s="15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13"/>
      <c r="E354" s="22"/>
      <c r="F354" s="9"/>
      <c r="G354" s="15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13"/>
      <c r="E355" s="22"/>
      <c r="F355" s="9"/>
      <c r="G355" s="15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13"/>
      <c r="E356" s="22"/>
      <c r="F356" s="9"/>
      <c r="G356" s="15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13"/>
      <c r="E357" s="22"/>
      <c r="F357" s="9"/>
      <c r="G357" s="15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13"/>
      <c r="E358" s="22"/>
      <c r="F358" s="9"/>
      <c r="G358" s="15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13"/>
      <c r="E359" s="22"/>
      <c r="F359" s="9"/>
      <c r="G359" s="15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13"/>
      <c r="E360" s="22"/>
      <c r="F360" s="9"/>
      <c r="G360" s="15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13"/>
      <c r="E361" s="22"/>
      <c r="F361" s="9"/>
      <c r="G361" s="15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13"/>
      <c r="E362" s="22"/>
      <c r="F362" s="9"/>
      <c r="G362" s="15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13"/>
      <c r="E363" s="22"/>
      <c r="F363" s="9"/>
      <c r="G363" s="15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13"/>
      <c r="E364" s="22"/>
      <c r="F364" s="9"/>
      <c r="G364" s="15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13"/>
      <c r="E365" s="22"/>
      <c r="F365" s="9"/>
      <c r="G365" s="15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13"/>
      <c r="E366" s="22"/>
      <c r="F366" s="9"/>
      <c r="G366" s="15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13"/>
      <c r="E367" s="22"/>
      <c r="F367" s="9"/>
      <c r="G367" s="15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13"/>
      <c r="E368" s="22"/>
      <c r="F368" s="9"/>
      <c r="G368" s="15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13"/>
      <c r="E369" s="22"/>
      <c r="F369" s="9"/>
      <c r="G369" s="15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13"/>
      <c r="E370" s="22"/>
      <c r="F370" s="9"/>
      <c r="G370" s="15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13"/>
      <c r="E371" s="22"/>
      <c r="F371" s="9"/>
      <c r="G371" s="15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13"/>
      <c r="E372" s="22"/>
      <c r="F372" s="9"/>
      <c r="G372" s="15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13"/>
      <c r="E373" s="22"/>
      <c r="F373" s="9"/>
      <c r="G373" s="15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13"/>
      <c r="E374" s="22"/>
      <c r="F374" s="9"/>
      <c r="G374" s="15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13"/>
      <c r="E375" s="22"/>
      <c r="F375" s="9"/>
      <c r="G375" s="15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13"/>
      <c r="E376" s="22"/>
      <c r="F376" s="9"/>
      <c r="G376" s="15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13"/>
      <c r="E377" s="22"/>
      <c r="F377" s="9"/>
      <c r="G377" s="15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13"/>
      <c r="E378" s="22"/>
      <c r="F378" s="9"/>
      <c r="G378" s="15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13"/>
      <c r="E379" s="22"/>
      <c r="F379" s="9"/>
      <c r="G379" s="15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13"/>
      <c r="E380" s="22"/>
      <c r="F380" s="9"/>
      <c r="G380" s="15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13"/>
      <c r="E381" s="22"/>
      <c r="F381" s="9"/>
      <c r="G381" s="15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13"/>
      <c r="E382" s="22"/>
      <c r="F382" s="9"/>
      <c r="G382" s="15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13"/>
      <c r="E383" s="22"/>
      <c r="F383" s="9"/>
      <c r="G383" s="15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13"/>
      <c r="E384" s="22"/>
      <c r="F384" s="9"/>
      <c r="G384" s="15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13"/>
      <c r="E385" s="22"/>
      <c r="F385" s="9"/>
      <c r="G385" s="15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13"/>
      <c r="E386" s="22"/>
      <c r="F386" s="9"/>
      <c r="G386" s="15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13"/>
      <c r="E387" s="22"/>
      <c r="F387" s="9"/>
      <c r="G387" s="15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13"/>
      <c r="E388" s="22"/>
      <c r="F388" s="9"/>
      <c r="G388" s="15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13"/>
      <c r="E389" s="22"/>
      <c r="F389" s="9"/>
      <c r="G389" s="15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13"/>
      <c r="E390" s="22"/>
      <c r="F390" s="9"/>
      <c r="G390" s="15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13"/>
      <c r="E391" s="22"/>
      <c r="F391" s="9"/>
      <c r="G391" s="15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13"/>
      <c r="E392" s="22"/>
      <c r="F392" s="9"/>
      <c r="G392" s="15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13"/>
      <c r="E393" s="22"/>
      <c r="F393" s="9"/>
      <c r="G393" s="15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13"/>
      <c r="E394" s="22"/>
      <c r="F394" s="9"/>
      <c r="G394" s="15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13"/>
      <c r="E395" s="22"/>
      <c r="F395" s="9"/>
      <c r="G395" s="15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13"/>
      <c r="E396" s="22"/>
      <c r="F396" s="9"/>
      <c r="G396" s="15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13"/>
      <c r="E397" s="22"/>
      <c r="F397" s="9"/>
      <c r="G397" s="15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13"/>
      <c r="E398" s="22"/>
      <c r="F398" s="9"/>
      <c r="G398" s="15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13"/>
      <c r="E399" s="22"/>
      <c r="F399" s="9"/>
      <c r="G399" s="15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13"/>
      <c r="E400" s="22"/>
      <c r="F400" s="9"/>
      <c r="G400" s="15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13"/>
      <c r="E401" s="22"/>
      <c r="F401" s="9"/>
      <c r="G401" s="15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13"/>
      <c r="E402" s="22"/>
      <c r="F402" s="9"/>
      <c r="G402" s="15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13"/>
      <c r="E403" s="22"/>
      <c r="F403" s="9"/>
      <c r="G403" s="15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13"/>
      <c r="E404" s="22"/>
      <c r="F404" s="9"/>
      <c r="G404" s="15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13"/>
      <c r="E405" s="22"/>
      <c r="F405" s="9"/>
      <c r="G405" s="15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13"/>
      <c r="E406" s="22"/>
      <c r="F406" s="9"/>
      <c r="G406" s="15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13"/>
      <c r="E407" s="22"/>
      <c r="F407" s="9"/>
      <c r="G407" s="15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13"/>
      <c r="E408" s="22"/>
      <c r="F408" s="9"/>
      <c r="G408" s="15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13"/>
      <c r="E409" s="22"/>
      <c r="F409" s="9"/>
      <c r="G409" s="15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13"/>
      <c r="E410" s="22"/>
      <c r="F410" s="9"/>
      <c r="G410" s="15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13"/>
      <c r="E411" s="22"/>
      <c r="F411" s="9"/>
      <c r="G411" s="15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13"/>
      <c r="E412" s="22"/>
      <c r="F412" s="9"/>
      <c r="G412" s="15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13"/>
      <c r="E413" s="22"/>
      <c r="F413" s="9"/>
      <c r="G413" s="15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13"/>
      <c r="E414" s="22"/>
      <c r="F414" s="9"/>
      <c r="G414" s="15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13"/>
      <c r="E415" s="22"/>
      <c r="F415" s="9"/>
      <c r="G415" s="15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13"/>
      <c r="E416" s="22"/>
      <c r="F416" s="9"/>
      <c r="G416" s="15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13"/>
      <c r="E417" s="22"/>
      <c r="F417" s="9"/>
      <c r="G417" s="15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13"/>
      <c r="E418" s="22"/>
      <c r="F418" s="9"/>
      <c r="G418" s="15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13"/>
      <c r="E419" s="22"/>
      <c r="F419" s="9"/>
      <c r="G419" s="15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13"/>
      <c r="E420" s="22"/>
      <c r="F420" s="9"/>
      <c r="G420" s="15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13"/>
      <c r="E421" s="22"/>
      <c r="F421" s="9"/>
      <c r="G421" s="15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13"/>
      <c r="E422" s="22"/>
      <c r="F422" s="9"/>
      <c r="G422" s="15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13"/>
      <c r="E423" s="22"/>
      <c r="F423" s="9"/>
      <c r="G423" s="15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13"/>
      <c r="E424" s="22"/>
      <c r="F424" s="9"/>
      <c r="G424" s="15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13"/>
      <c r="E425" s="22"/>
      <c r="F425" s="9"/>
      <c r="G425" s="15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13"/>
      <c r="E426" s="22"/>
      <c r="F426" s="9"/>
      <c r="G426" s="15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13"/>
      <c r="E427" s="22"/>
      <c r="F427" s="9"/>
      <c r="G427" s="15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13"/>
      <c r="E428" s="22"/>
      <c r="F428" s="9"/>
      <c r="G428" s="15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13"/>
      <c r="E429" s="22"/>
      <c r="F429" s="9"/>
      <c r="G429" s="15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13"/>
      <c r="E430" s="22"/>
      <c r="F430" s="9"/>
      <c r="G430" s="15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13"/>
      <c r="E431" s="22"/>
      <c r="F431" s="9"/>
      <c r="G431" s="15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13"/>
      <c r="E432" s="22"/>
      <c r="F432" s="9"/>
      <c r="G432" s="15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13"/>
      <c r="E433" s="22"/>
      <c r="F433" s="9"/>
      <c r="G433" s="15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13"/>
      <c r="E434" s="22"/>
      <c r="F434" s="9"/>
      <c r="G434" s="15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13"/>
      <c r="E435" s="22"/>
      <c r="F435" s="9"/>
      <c r="G435" s="15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13"/>
      <c r="E436" s="22"/>
      <c r="F436" s="9"/>
      <c r="G436" s="15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13"/>
      <c r="E437" s="22"/>
      <c r="F437" s="9"/>
      <c r="G437" s="15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13"/>
      <c r="E438" s="22"/>
      <c r="F438" s="9"/>
      <c r="G438" s="15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13"/>
      <c r="E439" s="22"/>
      <c r="F439" s="9"/>
      <c r="G439" s="15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13"/>
      <c r="E440" s="22"/>
      <c r="F440" s="9"/>
      <c r="G440" s="15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13"/>
      <c r="E441" s="22"/>
      <c r="F441" s="9"/>
      <c r="G441" s="15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13"/>
      <c r="E442" s="22"/>
      <c r="F442" s="9"/>
      <c r="G442" s="15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13"/>
      <c r="E443" s="22"/>
      <c r="F443" s="9"/>
      <c r="G443" s="15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13"/>
      <c r="E444" s="22"/>
      <c r="F444" s="9"/>
      <c r="G444" s="15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13"/>
      <c r="E445" s="22"/>
      <c r="F445" s="9"/>
      <c r="G445" s="15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13"/>
      <c r="E446" s="22"/>
      <c r="F446" s="9"/>
      <c r="G446" s="15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13"/>
      <c r="E447" s="22"/>
      <c r="F447" s="9"/>
      <c r="G447" s="15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13"/>
      <c r="E448" s="22"/>
      <c r="F448" s="9"/>
      <c r="G448" s="15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13"/>
      <c r="E449" s="22"/>
      <c r="F449" s="9"/>
      <c r="G449" s="15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13"/>
      <c r="E450" s="22"/>
      <c r="F450" s="9"/>
      <c r="G450" s="15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13"/>
      <c r="E451" s="22"/>
      <c r="F451" s="9"/>
      <c r="G451" s="15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13"/>
      <c r="E452" s="22"/>
      <c r="F452" s="9"/>
      <c r="G452" s="15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13"/>
      <c r="E453" s="22"/>
      <c r="F453" s="9"/>
      <c r="G453" s="15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13"/>
      <c r="E454" s="22"/>
      <c r="F454" s="9"/>
      <c r="G454" s="15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13"/>
      <c r="E455" s="22"/>
      <c r="F455" s="9"/>
      <c r="G455" s="15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13"/>
      <c r="E456" s="22"/>
      <c r="F456" s="9"/>
      <c r="G456" s="15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13"/>
      <c r="E457" s="22"/>
      <c r="F457" s="9"/>
      <c r="G457" s="15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13"/>
      <c r="E458" s="22"/>
      <c r="F458" s="9"/>
      <c r="G458" s="15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13"/>
      <c r="E459" s="22"/>
      <c r="F459" s="9"/>
      <c r="G459" s="15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13"/>
      <c r="E460" s="22"/>
      <c r="F460" s="9"/>
      <c r="G460" s="15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13"/>
      <c r="E461" s="22"/>
      <c r="F461" s="9"/>
      <c r="G461" s="15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13"/>
      <c r="E462" s="22"/>
      <c r="F462" s="9"/>
      <c r="G462" s="15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13"/>
      <c r="E463" s="22"/>
      <c r="F463" s="9"/>
      <c r="G463" s="15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13"/>
      <c r="E464" s="22"/>
      <c r="F464" s="9"/>
      <c r="G464" s="15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13"/>
      <c r="E465" s="22"/>
      <c r="F465" s="9"/>
      <c r="G465" s="15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13"/>
      <c r="E466" s="22"/>
      <c r="F466" s="9"/>
      <c r="G466" s="15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13"/>
      <c r="E467" s="22"/>
      <c r="F467" s="9"/>
      <c r="G467" s="15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13"/>
      <c r="E468" s="22"/>
      <c r="F468" s="9"/>
      <c r="G468" s="15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13"/>
      <c r="E469" s="22"/>
      <c r="F469" s="9"/>
      <c r="G469" s="15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13"/>
      <c r="E470" s="22"/>
      <c r="F470" s="9"/>
      <c r="G470" s="15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13"/>
      <c r="E471" s="22"/>
      <c r="F471" s="9"/>
      <c r="G471" s="15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13"/>
      <c r="E472" s="22"/>
      <c r="F472" s="9"/>
      <c r="G472" s="15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13"/>
      <c r="E473" s="22"/>
      <c r="F473" s="9"/>
      <c r="G473" s="15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13"/>
      <c r="E474" s="22"/>
      <c r="F474" s="9"/>
      <c r="G474" s="15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13"/>
      <c r="E475" s="22"/>
      <c r="F475" s="9"/>
      <c r="G475" s="15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13"/>
      <c r="E476" s="22"/>
      <c r="F476" s="9"/>
      <c r="G476" s="15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13"/>
      <c r="E477" s="22"/>
      <c r="F477" s="9"/>
      <c r="G477" s="15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13"/>
      <c r="E478" s="22"/>
      <c r="F478" s="9"/>
      <c r="G478" s="15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13"/>
      <c r="E479" s="22"/>
      <c r="F479" s="9"/>
      <c r="G479" s="15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13"/>
      <c r="E480" s="22"/>
      <c r="F480" s="9"/>
      <c r="G480" s="15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13"/>
      <c r="E481" s="22"/>
      <c r="F481" s="9"/>
      <c r="G481" s="15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13"/>
      <c r="E482" s="22"/>
      <c r="F482" s="9"/>
      <c r="G482" s="15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13"/>
      <c r="E483" s="22"/>
      <c r="F483" s="9"/>
      <c r="G483" s="15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13"/>
      <c r="E484" s="22"/>
      <c r="F484" s="9"/>
      <c r="G484" s="15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13"/>
      <c r="E485" s="22"/>
      <c r="F485" s="9"/>
      <c r="G485" s="15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13"/>
      <c r="E486" s="22"/>
      <c r="F486" s="9"/>
      <c r="G486" s="15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13"/>
      <c r="E487" s="22"/>
      <c r="F487" s="9"/>
      <c r="G487" s="15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13"/>
      <c r="E488" s="22"/>
      <c r="F488" s="9"/>
      <c r="G488" s="15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13"/>
      <c r="E489" s="22"/>
      <c r="F489" s="9"/>
      <c r="G489" s="15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13"/>
      <c r="E490" s="22"/>
      <c r="F490" s="9"/>
      <c r="G490" s="15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13"/>
      <c r="E491" s="22"/>
      <c r="F491" s="9"/>
      <c r="G491" s="15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13"/>
      <c r="E492" s="22"/>
      <c r="F492" s="9"/>
      <c r="G492" s="15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13"/>
      <c r="E493" s="22"/>
      <c r="F493" s="9"/>
      <c r="G493" s="15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13"/>
      <c r="E494" s="22"/>
      <c r="F494" s="9"/>
      <c r="G494" s="15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13"/>
      <c r="E495" s="22"/>
      <c r="F495" s="9"/>
      <c r="G495" s="15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13"/>
      <c r="E496" s="22"/>
      <c r="F496" s="9"/>
      <c r="G496" s="15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13"/>
      <c r="E497" s="22"/>
      <c r="F497" s="9"/>
      <c r="G497" s="15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13"/>
      <c r="E498" s="22"/>
      <c r="F498" s="9"/>
      <c r="G498" s="15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13"/>
      <c r="E499" s="22"/>
      <c r="F499" s="9"/>
      <c r="G499" s="15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13"/>
      <c r="E500" s="22"/>
      <c r="F500" s="9"/>
      <c r="G500" s="15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13"/>
      <c r="E501" s="22"/>
      <c r="F501" s="9"/>
      <c r="G501" s="15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13"/>
      <c r="E502" s="22"/>
      <c r="F502" s="9"/>
      <c r="G502" s="15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13"/>
      <c r="E503" s="22"/>
      <c r="F503" s="9"/>
      <c r="G503" s="15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13"/>
      <c r="E504" s="22"/>
      <c r="F504" s="9"/>
      <c r="G504" s="15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13"/>
      <c r="E505" s="22"/>
      <c r="F505" s="9"/>
      <c r="G505" s="15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13"/>
      <c r="E506" s="22"/>
      <c r="F506" s="9"/>
      <c r="G506" s="15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13"/>
      <c r="E507" s="22"/>
      <c r="F507" s="9"/>
      <c r="G507" s="15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13"/>
      <c r="E508" s="22"/>
      <c r="F508" s="9"/>
      <c r="G508" s="15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13"/>
      <c r="E509" s="22"/>
      <c r="F509" s="9"/>
      <c r="G509" s="15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13"/>
      <c r="E510" s="22"/>
      <c r="F510" s="9"/>
      <c r="G510" s="15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13"/>
      <c r="E511" s="22"/>
      <c r="F511" s="9"/>
      <c r="G511" s="15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13"/>
      <c r="E512" s="22"/>
      <c r="F512" s="9"/>
      <c r="G512" s="15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13"/>
      <c r="E513" s="22"/>
      <c r="F513" s="9"/>
      <c r="G513" s="15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13"/>
      <c r="E514" s="22"/>
      <c r="F514" s="9"/>
      <c r="G514" s="15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13"/>
      <c r="E515" s="22"/>
      <c r="F515" s="9"/>
      <c r="G515" s="15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13"/>
      <c r="E516" s="22"/>
      <c r="F516" s="9"/>
      <c r="G516" s="15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13"/>
      <c r="E517" s="22"/>
      <c r="F517" s="9"/>
      <c r="G517" s="15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13"/>
      <c r="E518" s="22"/>
      <c r="F518" s="9"/>
      <c r="G518" s="15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13"/>
      <c r="E519" s="22"/>
      <c r="F519" s="9"/>
      <c r="G519" s="15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13"/>
      <c r="E520" s="22"/>
      <c r="F520" s="9"/>
      <c r="G520" s="15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13"/>
      <c r="E521" s="22"/>
      <c r="F521" s="9"/>
      <c r="G521" s="15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13"/>
      <c r="E522" s="22"/>
      <c r="F522" s="9"/>
      <c r="G522" s="15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13"/>
      <c r="E523" s="22"/>
      <c r="F523" s="9"/>
      <c r="G523" s="15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13"/>
      <c r="E524" s="22"/>
      <c r="F524" s="9"/>
      <c r="G524" s="15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13"/>
      <c r="E525" s="22"/>
      <c r="F525" s="9"/>
      <c r="G525" s="15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13"/>
      <c r="E526" s="22"/>
      <c r="F526" s="9"/>
      <c r="G526" s="15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13"/>
      <c r="E527" s="22"/>
      <c r="F527" s="9"/>
      <c r="G527" s="15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13"/>
      <c r="E528" s="22"/>
      <c r="F528" s="9"/>
      <c r="G528" s="15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13"/>
      <c r="E529" s="22"/>
      <c r="F529" s="9"/>
      <c r="G529" s="15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13"/>
      <c r="E530" s="22"/>
      <c r="F530" s="9"/>
      <c r="G530" s="15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13"/>
      <c r="E531" s="22"/>
      <c r="F531" s="9"/>
      <c r="G531" s="15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13"/>
      <c r="E532" s="22"/>
      <c r="F532" s="9"/>
      <c r="G532" s="15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13"/>
      <c r="E533" s="22"/>
      <c r="F533" s="9"/>
      <c r="G533" s="15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13"/>
      <c r="E534" s="22"/>
      <c r="F534" s="9"/>
      <c r="G534" s="15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13"/>
      <c r="E535" s="22"/>
      <c r="F535" s="9"/>
      <c r="G535" s="15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13"/>
      <c r="E536" s="22"/>
      <c r="F536" s="9"/>
      <c r="G536" s="15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13"/>
      <c r="E537" s="22"/>
      <c r="F537" s="9"/>
      <c r="G537" s="15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13"/>
      <c r="E538" s="22"/>
      <c r="F538" s="9"/>
      <c r="G538" s="15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13"/>
      <c r="E539" s="22"/>
      <c r="F539" s="9"/>
      <c r="G539" s="15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13"/>
      <c r="E540" s="22"/>
      <c r="F540" s="9"/>
      <c r="G540" s="15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13"/>
      <c r="E541" s="22"/>
      <c r="F541" s="9"/>
      <c r="G541" s="15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13"/>
      <c r="E542" s="22"/>
      <c r="F542" s="9"/>
      <c r="G542" s="15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13"/>
      <c r="E543" s="22"/>
      <c r="F543" s="9"/>
      <c r="G543" s="15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13"/>
      <c r="E544" s="22"/>
      <c r="F544" s="9"/>
      <c r="G544" s="15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13"/>
      <c r="E545" s="22"/>
      <c r="F545" s="9"/>
      <c r="G545" s="15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13"/>
      <c r="E546" s="22"/>
      <c r="F546" s="9"/>
      <c r="G546" s="15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13"/>
      <c r="E547" s="22"/>
      <c r="F547" s="9"/>
      <c r="G547" s="15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13"/>
      <c r="E548" s="22"/>
      <c r="F548" s="9"/>
      <c r="G548" s="15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13"/>
      <c r="E549" s="22"/>
      <c r="F549" s="9"/>
      <c r="G549" s="15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13"/>
      <c r="E550" s="22"/>
      <c r="F550" s="9"/>
      <c r="G550" s="15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13"/>
      <c r="E551" s="22"/>
      <c r="F551" s="9"/>
      <c r="G551" s="15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13"/>
      <c r="E552" s="22"/>
      <c r="F552" s="9"/>
      <c r="G552" s="15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13"/>
      <c r="E553" s="22"/>
      <c r="F553" s="9"/>
      <c r="G553" s="15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13"/>
      <c r="E554" s="22"/>
      <c r="F554" s="9"/>
      <c r="G554" s="15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13"/>
      <c r="E555" s="22"/>
      <c r="F555" s="9"/>
      <c r="G555" s="15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13"/>
      <c r="E556" s="22"/>
      <c r="F556" s="9"/>
      <c r="G556" s="15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13"/>
      <c r="E557" s="22"/>
      <c r="F557" s="9"/>
      <c r="G557" s="15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13"/>
      <c r="E558" s="22"/>
      <c r="F558" s="9"/>
      <c r="G558" s="15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13"/>
      <c r="E559" s="22"/>
      <c r="F559" s="9"/>
      <c r="G559" s="15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13"/>
      <c r="E560" s="22"/>
      <c r="F560" s="9"/>
      <c r="G560" s="15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13"/>
      <c r="E561" s="22"/>
      <c r="F561" s="9"/>
      <c r="G561" s="15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13"/>
      <c r="E562" s="22"/>
      <c r="F562" s="9"/>
      <c r="G562" s="15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13"/>
      <c r="E563" s="22"/>
      <c r="F563" s="9"/>
      <c r="G563" s="15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13"/>
      <c r="E564" s="22"/>
      <c r="F564" s="9"/>
      <c r="G564" s="15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13"/>
      <c r="E565" s="22"/>
      <c r="F565" s="9"/>
      <c r="G565" s="15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13"/>
      <c r="E566" s="22"/>
      <c r="F566" s="9"/>
      <c r="G566" s="15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13"/>
      <c r="E567" s="22"/>
      <c r="F567" s="9"/>
      <c r="G567" s="15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13"/>
      <c r="E568" s="22"/>
      <c r="F568" s="9"/>
      <c r="G568" s="15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13"/>
      <c r="E569" s="22"/>
      <c r="F569" s="9"/>
      <c r="G569" s="15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13"/>
      <c r="E570" s="22"/>
      <c r="F570" s="9"/>
      <c r="G570" s="15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13"/>
      <c r="E571" s="22"/>
      <c r="F571" s="9"/>
      <c r="G571" s="15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13"/>
      <c r="E572" s="22"/>
      <c r="F572" s="9"/>
      <c r="G572" s="15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13"/>
      <c r="E573" s="22"/>
      <c r="F573" s="9"/>
      <c r="G573" s="15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13"/>
      <c r="E574" s="22"/>
      <c r="F574" s="9"/>
      <c r="G574" s="15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13"/>
      <c r="E575" s="22"/>
      <c r="F575" s="9"/>
      <c r="G575" s="15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13"/>
      <c r="E576" s="22"/>
      <c r="F576" s="9"/>
      <c r="G576" s="15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13"/>
      <c r="E577" s="22"/>
      <c r="F577" s="9"/>
      <c r="G577" s="15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13"/>
      <c r="E578" s="22"/>
      <c r="F578" s="9"/>
      <c r="G578" s="15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13"/>
      <c r="E579" s="22"/>
      <c r="F579" s="9"/>
      <c r="G579" s="15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13"/>
      <c r="E580" s="22"/>
      <c r="F580" s="9"/>
      <c r="G580" s="15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13"/>
      <c r="E581" s="22"/>
      <c r="F581" s="9"/>
      <c r="G581" s="15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13"/>
      <c r="E582" s="22"/>
      <c r="F582" s="9"/>
      <c r="G582" s="15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13"/>
      <c r="E583" s="22"/>
      <c r="F583" s="9"/>
      <c r="G583" s="15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13"/>
      <c r="E584" s="22"/>
      <c r="F584" s="9"/>
      <c r="G584" s="15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13"/>
      <c r="E585" s="22"/>
      <c r="F585" s="9"/>
      <c r="G585" s="15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13"/>
      <c r="E586" s="22"/>
      <c r="F586" s="9"/>
      <c r="G586" s="15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13"/>
      <c r="E587" s="22"/>
      <c r="F587" s="9"/>
      <c r="G587" s="15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13"/>
      <c r="E588" s="22"/>
      <c r="F588" s="9"/>
      <c r="G588" s="15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13"/>
      <c r="E589" s="22"/>
      <c r="F589" s="9"/>
      <c r="G589" s="15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13"/>
      <c r="E590" s="22"/>
      <c r="F590" s="9"/>
      <c r="G590" s="15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13"/>
      <c r="E591" s="22"/>
      <c r="F591" s="9"/>
      <c r="G591" s="15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13"/>
      <c r="E592" s="22"/>
      <c r="F592" s="9"/>
      <c r="G592" s="15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13"/>
      <c r="E593" s="22"/>
      <c r="F593" s="9"/>
      <c r="G593" s="15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13"/>
      <c r="E594" s="22"/>
      <c r="F594" s="9"/>
      <c r="G594" s="15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13"/>
      <c r="E595" s="22"/>
      <c r="F595" s="9"/>
      <c r="G595" s="15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13"/>
      <c r="E596" s="22"/>
      <c r="F596" s="9"/>
      <c r="G596" s="15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13"/>
      <c r="E597" s="22"/>
      <c r="F597" s="9"/>
      <c r="G597" s="15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13"/>
      <c r="E598" s="22"/>
      <c r="F598" s="9"/>
      <c r="G598" s="15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13"/>
      <c r="E599" s="22"/>
      <c r="F599" s="9"/>
      <c r="G599" s="15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13"/>
      <c r="E600" s="22"/>
      <c r="F600" s="9"/>
      <c r="G600" s="15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13"/>
      <c r="E601" s="22"/>
      <c r="F601" s="9"/>
      <c r="G601" s="15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13"/>
      <c r="E602" s="22"/>
      <c r="F602" s="9"/>
      <c r="G602" s="15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13"/>
      <c r="E603" s="22"/>
      <c r="F603" s="9"/>
      <c r="G603" s="15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13"/>
      <c r="E604" s="22"/>
      <c r="F604" s="9"/>
      <c r="G604" s="15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13"/>
      <c r="E605" s="22"/>
      <c r="F605" s="9"/>
      <c r="G605" s="15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13"/>
      <c r="E606" s="22"/>
      <c r="F606" s="9"/>
      <c r="G606" s="15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13"/>
      <c r="E607" s="22"/>
      <c r="F607" s="9"/>
      <c r="G607" s="15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13"/>
      <c r="E608" s="22"/>
      <c r="F608" s="9"/>
      <c r="G608" s="15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13"/>
      <c r="E609" s="22"/>
      <c r="F609" s="9"/>
      <c r="G609" s="15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13"/>
      <c r="E610" s="22"/>
      <c r="F610" s="9"/>
      <c r="G610" s="15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13"/>
      <c r="E611" s="22"/>
      <c r="F611" s="9"/>
      <c r="G611" s="15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13"/>
      <c r="E612" s="22"/>
      <c r="F612" s="9"/>
      <c r="G612" s="15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13"/>
      <c r="E613" s="22"/>
      <c r="F613" s="9"/>
      <c r="G613" s="15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13"/>
      <c r="E614" s="22"/>
      <c r="F614" s="9"/>
      <c r="G614" s="15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13"/>
      <c r="E615" s="22"/>
      <c r="F615" s="9"/>
      <c r="G615" s="15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13"/>
      <c r="E616" s="22"/>
      <c r="F616" s="9"/>
      <c r="G616" s="15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13"/>
      <c r="E617" s="22"/>
      <c r="F617" s="9"/>
      <c r="G617" s="15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13"/>
      <c r="E618" s="22"/>
      <c r="F618" s="9"/>
      <c r="G618" s="15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13"/>
      <c r="E619" s="22"/>
      <c r="F619" s="9"/>
      <c r="G619" s="15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13"/>
      <c r="E620" s="22"/>
      <c r="F620" s="9"/>
      <c r="G620" s="15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13"/>
      <c r="E621" s="22"/>
      <c r="F621" s="9"/>
      <c r="G621" s="15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13"/>
      <c r="E622" s="22"/>
      <c r="F622" s="9"/>
      <c r="G622" s="15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13"/>
      <c r="E623" s="22"/>
      <c r="F623" s="9"/>
      <c r="G623" s="15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13"/>
      <c r="E624" s="22"/>
      <c r="F624" s="9"/>
      <c r="G624" s="15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13"/>
      <c r="E625" s="22"/>
      <c r="F625" s="9"/>
      <c r="G625" s="15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13"/>
      <c r="E626" s="22"/>
      <c r="F626" s="9"/>
      <c r="G626" s="15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13"/>
      <c r="E627" s="22"/>
      <c r="F627" s="9"/>
      <c r="G627" s="15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13"/>
      <c r="E628" s="22"/>
      <c r="F628" s="9"/>
      <c r="G628" s="15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13"/>
      <c r="E629" s="22"/>
      <c r="F629" s="9"/>
      <c r="G629" s="15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13"/>
      <c r="E630" s="22"/>
      <c r="F630" s="9"/>
      <c r="G630" s="15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13"/>
      <c r="E631" s="22"/>
      <c r="F631" s="9"/>
      <c r="G631" s="15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13"/>
      <c r="E632" s="22"/>
      <c r="F632" s="9"/>
      <c r="G632" s="15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13"/>
      <c r="E633" s="22"/>
      <c r="F633" s="9"/>
      <c r="G633" s="15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13"/>
      <c r="E634" s="22"/>
      <c r="F634" s="9"/>
      <c r="G634" s="15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13"/>
      <c r="E635" s="22"/>
      <c r="F635" s="9"/>
      <c r="G635" s="15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13"/>
      <c r="E636" s="22"/>
      <c r="F636" s="9"/>
      <c r="G636" s="15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13"/>
      <c r="E637" s="22"/>
      <c r="F637" s="9"/>
      <c r="G637" s="15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13"/>
      <c r="E638" s="22"/>
      <c r="F638" s="9"/>
      <c r="G638" s="15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13"/>
      <c r="E639" s="22"/>
      <c r="F639" s="9"/>
      <c r="G639" s="15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13"/>
      <c r="E640" s="22"/>
      <c r="F640" s="9"/>
      <c r="G640" s="15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13"/>
      <c r="E641" s="22"/>
      <c r="F641" s="9"/>
      <c r="G641" s="15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13"/>
      <c r="E642" s="22"/>
      <c r="F642" s="9"/>
      <c r="G642" s="15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13"/>
      <c r="E643" s="22"/>
      <c r="F643" s="9"/>
      <c r="G643" s="15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13"/>
      <c r="E644" s="22"/>
      <c r="F644" s="9"/>
      <c r="G644" s="15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13"/>
      <c r="E645" s="22"/>
      <c r="F645" s="9"/>
      <c r="G645" s="15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13"/>
      <c r="E646" s="22"/>
      <c r="F646" s="9"/>
      <c r="G646" s="15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13"/>
      <c r="E647" s="22"/>
      <c r="F647" s="9"/>
      <c r="G647" s="15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13"/>
      <c r="E648" s="22"/>
      <c r="F648" s="9"/>
      <c r="G648" s="15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13"/>
      <c r="E649" s="22"/>
      <c r="F649" s="9"/>
      <c r="G649" s="15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13"/>
      <c r="E650" s="22"/>
      <c r="F650" s="9"/>
      <c r="G650" s="15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13"/>
      <c r="E651" s="22"/>
      <c r="F651" s="9"/>
      <c r="G651" s="15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13"/>
      <c r="E652" s="22"/>
      <c r="F652" s="9"/>
      <c r="G652" s="15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13"/>
      <c r="E653" s="22"/>
      <c r="F653" s="9"/>
      <c r="G653" s="15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13"/>
      <c r="E654" s="22"/>
      <c r="F654" s="9"/>
      <c r="G654" s="15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13"/>
      <c r="E655" s="22"/>
      <c r="F655" s="9"/>
      <c r="G655" s="15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13"/>
      <c r="E656" s="22"/>
      <c r="F656" s="9"/>
      <c r="G656" s="15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13"/>
      <c r="E657" s="22"/>
      <c r="F657" s="9"/>
      <c r="G657" s="15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13"/>
      <c r="E658" s="22"/>
      <c r="F658" s="9"/>
      <c r="G658" s="15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13"/>
      <c r="E659" s="22"/>
      <c r="F659" s="9"/>
      <c r="G659" s="15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13"/>
      <c r="E660" s="22"/>
      <c r="F660" s="9"/>
      <c r="G660" s="15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13"/>
      <c r="E661" s="22"/>
      <c r="F661" s="9"/>
      <c r="G661" s="15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13"/>
      <c r="E662" s="22"/>
      <c r="F662" s="9"/>
      <c r="G662" s="15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13"/>
      <c r="E663" s="22"/>
      <c r="F663" s="9"/>
      <c r="G663" s="15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13"/>
      <c r="E664" s="22"/>
      <c r="F664" s="9"/>
      <c r="G664" s="15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13"/>
      <c r="E665" s="22"/>
      <c r="F665" s="9"/>
      <c r="G665" s="15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13"/>
      <c r="E666" s="22"/>
      <c r="F666" s="9"/>
      <c r="G666" s="15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13"/>
      <c r="E667" s="22"/>
      <c r="F667" s="9"/>
      <c r="G667" s="15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13"/>
      <c r="E668" s="22"/>
      <c r="F668" s="9"/>
      <c r="G668" s="15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13"/>
      <c r="E669" s="22"/>
      <c r="F669" s="9"/>
      <c r="G669" s="15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13"/>
      <c r="E670" s="22"/>
      <c r="F670" s="9"/>
      <c r="G670" s="15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13"/>
      <c r="E671" s="22"/>
      <c r="F671" s="9"/>
      <c r="G671" s="15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13"/>
      <c r="E672" s="22"/>
      <c r="F672" s="9"/>
      <c r="G672" s="15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13"/>
      <c r="E673" s="22"/>
      <c r="F673" s="9"/>
      <c r="G673" s="15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13"/>
      <c r="E674" s="22"/>
      <c r="F674" s="9"/>
      <c r="G674" s="15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13"/>
      <c r="E675" s="22"/>
      <c r="F675" s="9"/>
      <c r="G675" s="15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13"/>
      <c r="E676" s="22"/>
      <c r="F676" s="9"/>
      <c r="G676" s="15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13"/>
      <c r="E677" s="22"/>
      <c r="F677" s="9"/>
      <c r="G677" s="15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13"/>
      <c r="E678" s="22"/>
      <c r="F678" s="9"/>
      <c r="G678" s="15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13"/>
      <c r="E679" s="22"/>
      <c r="F679" s="9"/>
      <c r="G679" s="15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13"/>
      <c r="E680" s="22"/>
      <c r="F680" s="9"/>
      <c r="G680" s="15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13"/>
      <c r="E681" s="22"/>
      <c r="F681" s="9"/>
      <c r="G681" s="15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13"/>
      <c r="E682" s="22"/>
      <c r="F682" s="9"/>
      <c r="G682" s="15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13"/>
      <c r="E683" s="22"/>
      <c r="F683" s="9"/>
      <c r="G683" s="15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13"/>
      <c r="E684" s="22"/>
      <c r="F684" s="9"/>
      <c r="G684" s="15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13"/>
      <c r="E685" s="22"/>
      <c r="F685" s="9"/>
      <c r="G685" s="15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13"/>
      <c r="E686" s="22"/>
      <c r="F686" s="9"/>
      <c r="G686" s="15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13"/>
      <c r="E687" s="22"/>
      <c r="F687" s="9"/>
      <c r="G687" s="15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13"/>
      <c r="E688" s="22"/>
      <c r="F688" s="9"/>
      <c r="G688" s="15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13"/>
      <c r="E689" s="22"/>
      <c r="F689" s="9"/>
      <c r="G689" s="15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13"/>
      <c r="E690" s="22"/>
      <c r="F690" s="9"/>
      <c r="G690" s="15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13"/>
      <c r="E691" s="22"/>
      <c r="F691" s="9"/>
      <c r="G691" s="15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13"/>
      <c r="E692" s="22"/>
      <c r="F692" s="9"/>
      <c r="G692" s="15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13"/>
      <c r="E693" s="22"/>
      <c r="F693" s="9"/>
      <c r="G693" s="15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13"/>
      <c r="E694" s="22"/>
      <c r="F694" s="9"/>
      <c r="G694" s="15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13"/>
      <c r="E695" s="22"/>
      <c r="F695" s="9"/>
      <c r="G695" s="15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13"/>
      <c r="E696" s="22"/>
      <c r="F696" s="9"/>
      <c r="G696" s="15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13"/>
      <c r="E697" s="22"/>
      <c r="F697" s="9"/>
      <c r="G697" s="15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13"/>
      <c r="E698" s="22"/>
      <c r="F698" s="9"/>
      <c r="G698" s="15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13"/>
      <c r="E699" s="22"/>
      <c r="F699" s="9"/>
      <c r="G699" s="15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13"/>
      <c r="E700" s="22"/>
      <c r="F700" s="9"/>
      <c r="G700" s="15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13"/>
      <c r="E701" s="22"/>
      <c r="F701" s="9"/>
      <c r="G701" s="15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13"/>
      <c r="E702" s="22"/>
      <c r="F702" s="9"/>
      <c r="G702" s="15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13"/>
      <c r="E703" s="22"/>
      <c r="F703" s="9"/>
      <c r="G703" s="15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13"/>
      <c r="E704" s="22"/>
      <c r="F704" s="9"/>
      <c r="G704" s="15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13"/>
      <c r="E705" s="22"/>
      <c r="F705" s="9"/>
      <c r="G705" s="15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13"/>
      <c r="E706" s="22"/>
      <c r="F706" s="9"/>
      <c r="G706" s="15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13"/>
      <c r="E707" s="22"/>
      <c r="F707" s="9"/>
      <c r="G707" s="15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13"/>
      <c r="E708" s="22"/>
      <c r="F708" s="9"/>
      <c r="G708" s="15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13"/>
      <c r="E709" s="22"/>
      <c r="F709" s="9"/>
      <c r="G709" s="15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13"/>
      <c r="E710" s="22"/>
      <c r="F710" s="9"/>
      <c r="G710" s="15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13"/>
      <c r="E711" s="22"/>
      <c r="F711" s="9"/>
      <c r="G711" s="15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13"/>
      <c r="E712" s="22"/>
      <c r="F712" s="9"/>
      <c r="G712" s="15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13"/>
      <c r="E713" s="22"/>
      <c r="F713" s="9"/>
      <c r="G713" s="15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13"/>
      <c r="E714" s="22"/>
      <c r="F714" s="9"/>
      <c r="G714" s="15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13"/>
      <c r="E715" s="22"/>
      <c r="F715" s="9"/>
      <c r="G715" s="15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13"/>
      <c r="E716" s="22"/>
      <c r="F716" s="9"/>
      <c r="G716" s="15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13"/>
      <c r="E717" s="22"/>
      <c r="F717" s="9"/>
      <c r="G717" s="15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13"/>
      <c r="E718" s="22"/>
      <c r="F718" s="9"/>
      <c r="G718" s="15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13"/>
      <c r="E719" s="22"/>
      <c r="F719" s="9"/>
      <c r="G719" s="15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13"/>
      <c r="E720" s="22"/>
      <c r="F720" s="9"/>
      <c r="G720" s="15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13"/>
      <c r="E721" s="22"/>
      <c r="F721" s="9"/>
      <c r="G721" s="15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13"/>
      <c r="E722" s="22"/>
      <c r="F722" s="9"/>
      <c r="G722" s="15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13"/>
      <c r="E723" s="22"/>
      <c r="F723" s="9"/>
      <c r="G723" s="15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13"/>
      <c r="E724" s="22"/>
      <c r="F724" s="9"/>
      <c r="G724" s="15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13"/>
      <c r="E725" s="22"/>
      <c r="F725" s="9"/>
      <c r="G725" s="15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13"/>
      <c r="E726" s="22"/>
      <c r="F726" s="9"/>
      <c r="G726" s="15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13"/>
      <c r="E727" s="22"/>
      <c r="F727" s="9"/>
      <c r="G727" s="15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13"/>
      <c r="E728" s="22"/>
      <c r="F728" s="9"/>
      <c r="G728" s="15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13"/>
      <c r="E729" s="22"/>
      <c r="F729" s="9"/>
      <c r="G729" s="15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13"/>
      <c r="E730" s="22"/>
      <c r="F730" s="9"/>
      <c r="G730" s="15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13"/>
      <c r="E731" s="22"/>
      <c r="F731" s="9"/>
      <c r="G731" s="15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13"/>
      <c r="E732" s="22"/>
      <c r="F732" s="9"/>
      <c r="G732" s="15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13"/>
      <c r="E733" s="22"/>
      <c r="F733" s="9"/>
      <c r="G733" s="15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13"/>
      <c r="E734" s="22"/>
      <c r="F734" s="9"/>
      <c r="G734" s="15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13"/>
      <c r="E735" s="22"/>
      <c r="F735" s="9"/>
      <c r="G735" s="15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13"/>
      <c r="E736" s="22"/>
      <c r="F736" s="9"/>
      <c r="G736" s="15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13"/>
      <c r="E737" s="22"/>
      <c r="F737" s="9"/>
      <c r="G737" s="15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13"/>
      <c r="E738" s="22"/>
      <c r="F738" s="9"/>
      <c r="G738" s="15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13"/>
      <c r="E739" s="22"/>
      <c r="F739" s="9"/>
      <c r="G739" s="15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13"/>
      <c r="E740" s="22"/>
      <c r="F740" s="9"/>
      <c r="G740" s="15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13"/>
      <c r="E741" s="22"/>
      <c r="F741" s="9"/>
      <c r="G741" s="15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13"/>
      <c r="E742" s="22"/>
      <c r="F742" s="9"/>
      <c r="G742" s="15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13"/>
      <c r="E743" s="22"/>
      <c r="F743" s="9"/>
      <c r="G743" s="15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13"/>
      <c r="E744" s="22"/>
      <c r="F744" s="9"/>
      <c r="G744" s="15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13"/>
      <c r="E745" s="22"/>
      <c r="F745" s="9"/>
      <c r="G745" s="15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13"/>
      <c r="E746" s="22"/>
      <c r="F746" s="9"/>
      <c r="G746" s="15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13"/>
      <c r="E747" s="22"/>
      <c r="F747" s="9"/>
      <c r="G747" s="15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13"/>
      <c r="E748" s="22"/>
      <c r="F748" s="9"/>
      <c r="G748" s="15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13"/>
      <c r="E749" s="22"/>
      <c r="F749" s="9"/>
      <c r="G749" s="15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13"/>
      <c r="E750" s="22"/>
      <c r="F750" s="9"/>
      <c r="G750" s="15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13"/>
      <c r="E751" s="22"/>
      <c r="F751" s="9"/>
      <c r="G751" s="15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13"/>
      <c r="E752" s="22"/>
      <c r="F752" s="9"/>
      <c r="G752" s="15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13"/>
      <c r="E753" s="22"/>
      <c r="F753" s="9"/>
      <c r="G753" s="15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13"/>
      <c r="E754" s="22"/>
      <c r="F754" s="9"/>
      <c r="G754" s="15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13"/>
      <c r="E755" s="22"/>
      <c r="F755" s="9"/>
      <c r="G755" s="15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13"/>
      <c r="E756" s="22"/>
      <c r="F756" s="9"/>
      <c r="G756" s="15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13"/>
      <c r="E757" s="22"/>
      <c r="F757" s="9"/>
      <c r="G757" s="15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13"/>
      <c r="E758" s="22"/>
      <c r="F758" s="9"/>
      <c r="G758" s="15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13"/>
      <c r="E759" s="22"/>
      <c r="F759" s="9"/>
      <c r="G759" s="15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13"/>
      <c r="E760" s="22"/>
      <c r="F760" s="9"/>
      <c r="G760" s="15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13"/>
      <c r="E761" s="22"/>
      <c r="F761" s="9"/>
      <c r="G761" s="15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13"/>
      <c r="E762" s="22"/>
      <c r="F762" s="9"/>
      <c r="G762" s="15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13"/>
      <c r="E763" s="22"/>
      <c r="F763" s="9"/>
      <c r="G763" s="15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13"/>
      <c r="E764" s="22"/>
      <c r="F764" s="9"/>
      <c r="G764" s="15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13"/>
      <c r="E765" s="22"/>
      <c r="F765" s="9"/>
      <c r="G765" s="15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13"/>
      <c r="E766" s="22"/>
      <c r="F766" s="9"/>
      <c r="G766" s="15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13"/>
      <c r="E767" s="22"/>
      <c r="F767" s="9"/>
      <c r="G767" s="15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13"/>
      <c r="E768" s="22"/>
      <c r="F768" s="9"/>
      <c r="G768" s="15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13"/>
      <c r="E769" s="22"/>
      <c r="F769" s="9"/>
      <c r="G769" s="15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13"/>
      <c r="E770" s="22"/>
      <c r="F770" s="9"/>
      <c r="G770" s="15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13"/>
      <c r="E771" s="22"/>
      <c r="F771" s="9"/>
      <c r="G771" s="15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13"/>
      <c r="E772" s="22"/>
      <c r="F772" s="9"/>
      <c r="G772" s="15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13"/>
      <c r="E773" s="22"/>
      <c r="F773" s="9"/>
      <c r="G773" s="15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13"/>
      <c r="E774" s="22"/>
      <c r="F774" s="9"/>
      <c r="G774" s="15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13"/>
      <c r="E775" s="22"/>
      <c r="F775" s="9"/>
      <c r="G775" s="15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13"/>
      <c r="E776" s="22"/>
      <c r="F776" s="9"/>
      <c r="G776" s="15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13"/>
      <c r="E777" s="22"/>
      <c r="F777" s="9"/>
      <c r="G777" s="15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13"/>
      <c r="E778" s="22"/>
      <c r="F778" s="9"/>
      <c r="G778" s="15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13"/>
      <c r="E779" s="22"/>
      <c r="F779" s="9"/>
      <c r="G779" s="15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13"/>
      <c r="E780" s="22"/>
      <c r="F780" s="9"/>
      <c r="G780" s="15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13"/>
      <c r="E781" s="22"/>
      <c r="F781" s="9"/>
      <c r="G781" s="15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13"/>
      <c r="E782" s="22"/>
      <c r="F782" s="9"/>
      <c r="G782" s="15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13"/>
      <c r="E783" s="22"/>
      <c r="F783" s="9"/>
      <c r="G783" s="15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13"/>
      <c r="E784" s="22"/>
      <c r="F784" s="9"/>
      <c r="G784" s="15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13"/>
      <c r="E785" s="22"/>
      <c r="F785" s="9"/>
      <c r="G785" s="15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13"/>
      <c r="E786" s="22"/>
      <c r="F786" s="9"/>
      <c r="G786" s="15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13"/>
      <c r="E787" s="22"/>
      <c r="F787" s="9"/>
      <c r="G787" s="15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13"/>
      <c r="E788" s="22"/>
      <c r="F788" s="9"/>
      <c r="G788" s="15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13"/>
      <c r="E789" s="22"/>
      <c r="F789" s="9"/>
      <c r="G789" s="15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13"/>
      <c r="E790" s="22"/>
      <c r="F790" s="9"/>
      <c r="G790" s="15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13"/>
      <c r="E791" s="22"/>
      <c r="F791" s="9"/>
      <c r="G791" s="15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13"/>
      <c r="E792" s="22"/>
      <c r="F792" s="9"/>
      <c r="G792" s="15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13"/>
      <c r="E793" s="22"/>
      <c r="F793" s="9"/>
      <c r="G793" s="15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13"/>
      <c r="E794" s="22"/>
      <c r="F794" s="9"/>
      <c r="G794" s="15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13"/>
      <c r="E795" s="22"/>
      <c r="F795" s="9"/>
      <c r="G795" s="15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13"/>
      <c r="E796" s="22"/>
      <c r="F796" s="9"/>
      <c r="G796" s="15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13"/>
      <c r="E797" s="22"/>
      <c r="F797" s="9"/>
      <c r="G797" s="15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13"/>
      <c r="E798" s="22"/>
      <c r="F798" s="9"/>
      <c r="G798" s="15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13"/>
      <c r="E799" s="22"/>
      <c r="F799" s="9"/>
      <c r="G799" s="15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13"/>
      <c r="E800" s="22"/>
      <c r="F800" s="9"/>
      <c r="G800" s="15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13"/>
      <c r="E801" s="22"/>
      <c r="F801" s="9"/>
      <c r="G801" s="15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13"/>
      <c r="E802" s="22"/>
      <c r="F802" s="9"/>
      <c r="G802" s="15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13"/>
      <c r="E803" s="22"/>
      <c r="F803" s="9"/>
      <c r="G803" s="15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13"/>
      <c r="E804" s="22"/>
      <c r="F804" s="9"/>
      <c r="G804" s="15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13"/>
      <c r="E805" s="22"/>
      <c r="F805" s="9"/>
      <c r="G805" s="15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13"/>
      <c r="E806" s="22"/>
      <c r="F806" s="9"/>
      <c r="G806" s="15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13"/>
      <c r="E807" s="22"/>
      <c r="F807" s="9"/>
      <c r="G807" s="15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13"/>
      <c r="E808" s="22"/>
      <c r="F808" s="9"/>
      <c r="G808" s="15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13"/>
      <c r="E809" s="22"/>
      <c r="F809" s="9"/>
      <c r="G809" s="15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13"/>
      <c r="E810" s="22"/>
      <c r="F810" s="9"/>
      <c r="G810" s="15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13"/>
      <c r="E811" s="22"/>
      <c r="F811" s="9"/>
      <c r="G811" s="15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13"/>
      <c r="E812" s="22"/>
      <c r="F812" s="9"/>
      <c r="G812" s="15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13"/>
      <c r="E813" s="22"/>
      <c r="F813" s="9"/>
      <c r="G813" s="15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13"/>
      <c r="E814" s="22"/>
      <c r="F814" s="9"/>
      <c r="G814" s="15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13"/>
      <c r="E815" s="22"/>
      <c r="F815" s="9"/>
      <c r="G815" s="15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13"/>
      <c r="E816" s="22"/>
      <c r="F816" s="9"/>
      <c r="G816" s="15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13"/>
      <c r="E817" s="22"/>
      <c r="F817" s="9"/>
      <c r="G817" s="15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13"/>
      <c r="E818" s="22"/>
      <c r="F818" s="9"/>
      <c r="G818" s="15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13"/>
      <c r="E819" s="22"/>
      <c r="F819" s="9"/>
      <c r="G819" s="15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13"/>
      <c r="E820" s="22"/>
      <c r="F820" s="9"/>
      <c r="G820" s="15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13"/>
      <c r="E821" s="22"/>
      <c r="F821" s="9"/>
      <c r="G821" s="15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13"/>
      <c r="E822" s="22"/>
      <c r="F822" s="9"/>
      <c r="G822" s="15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13"/>
      <c r="E823" s="22"/>
      <c r="F823" s="9"/>
      <c r="G823" s="15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13"/>
      <c r="E824" s="22"/>
      <c r="F824" s="9"/>
      <c r="G824" s="15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13"/>
      <c r="E825" s="22"/>
      <c r="F825" s="9"/>
      <c r="G825" s="15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13"/>
      <c r="E826" s="22"/>
      <c r="F826" s="9"/>
      <c r="G826" s="15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13"/>
      <c r="E827" s="22"/>
      <c r="F827" s="9"/>
      <c r="G827" s="15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13"/>
      <c r="E828" s="22"/>
      <c r="F828" s="9"/>
      <c r="G828" s="15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13"/>
      <c r="E829" s="22"/>
      <c r="F829" s="9"/>
      <c r="G829" s="15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13"/>
      <c r="E830" s="22"/>
      <c r="F830" s="9"/>
      <c r="G830" s="15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13"/>
      <c r="E831" s="22"/>
      <c r="F831" s="9"/>
      <c r="G831" s="15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13"/>
      <c r="E832" s="22"/>
      <c r="F832" s="9"/>
      <c r="G832" s="15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13"/>
      <c r="E833" s="22"/>
      <c r="F833" s="9"/>
      <c r="G833" s="15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13"/>
      <c r="E834" s="22"/>
      <c r="F834" s="9"/>
      <c r="G834" s="15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13"/>
      <c r="E835" s="22"/>
      <c r="F835" s="9"/>
      <c r="G835" s="15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13"/>
      <c r="E836" s="22"/>
      <c r="F836" s="9"/>
      <c r="G836" s="15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13"/>
      <c r="E837" s="22"/>
      <c r="F837" s="9"/>
      <c r="G837" s="15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13"/>
      <c r="E838" s="22"/>
      <c r="F838" s="9"/>
      <c r="G838" s="15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13"/>
      <c r="E839" s="22"/>
      <c r="F839" s="9"/>
      <c r="G839" s="15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13"/>
      <c r="E840" s="22"/>
      <c r="F840" s="9"/>
      <c r="G840" s="15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13"/>
      <c r="E841" s="22"/>
      <c r="F841" s="9"/>
      <c r="G841" s="15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13"/>
      <c r="E842" s="22"/>
      <c r="F842" s="9"/>
      <c r="G842" s="15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13"/>
      <c r="E843" s="22"/>
      <c r="F843" s="9"/>
      <c r="G843" s="15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13"/>
      <c r="E844" s="22"/>
      <c r="F844" s="9"/>
      <c r="G844" s="15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13"/>
      <c r="E845" s="22"/>
      <c r="F845" s="9"/>
      <c r="G845" s="15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13"/>
      <c r="E846" s="22"/>
      <c r="F846" s="9"/>
      <c r="G846" s="15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13"/>
      <c r="E847" s="22"/>
      <c r="F847" s="9"/>
      <c r="G847" s="15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13"/>
      <c r="E848" s="22"/>
      <c r="F848" s="9"/>
      <c r="G848" s="15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13"/>
      <c r="E849" s="22"/>
      <c r="F849" s="9"/>
      <c r="G849" s="15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13"/>
      <c r="E850" s="22"/>
      <c r="F850" s="9"/>
      <c r="G850" s="15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13"/>
      <c r="E851" s="22"/>
      <c r="F851" s="9"/>
      <c r="G851" s="15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13"/>
      <c r="E852" s="22"/>
      <c r="F852" s="9"/>
      <c r="G852" s="15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13"/>
      <c r="E853" s="22"/>
      <c r="F853" s="9"/>
      <c r="G853" s="15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13"/>
      <c r="E854" s="22"/>
      <c r="F854" s="9"/>
      <c r="G854" s="15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13"/>
      <c r="E855" s="22"/>
      <c r="F855" s="9"/>
      <c r="G855" s="15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13"/>
      <c r="E856" s="22"/>
      <c r="F856" s="9"/>
      <c r="G856" s="15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13"/>
      <c r="E857" s="22"/>
      <c r="F857" s="9"/>
      <c r="G857" s="15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13"/>
      <c r="E858" s="22"/>
      <c r="F858" s="9"/>
      <c r="G858" s="15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13"/>
      <c r="E859" s="22"/>
      <c r="F859" s="9"/>
      <c r="G859" s="15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13"/>
      <c r="E860" s="22"/>
      <c r="F860" s="9"/>
      <c r="G860" s="15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13"/>
      <c r="E861" s="22"/>
      <c r="F861" s="9"/>
      <c r="G861" s="15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13"/>
      <c r="E862" s="22"/>
      <c r="F862" s="9"/>
      <c r="G862" s="15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13"/>
      <c r="E863" s="22"/>
      <c r="F863" s="9"/>
      <c r="G863" s="15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13"/>
      <c r="E864" s="22"/>
      <c r="F864" s="9"/>
      <c r="G864" s="15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13"/>
      <c r="E865" s="22"/>
      <c r="F865" s="9"/>
      <c r="G865" s="15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13"/>
      <c r="E866" s="22"/>
      <c r="F866" s="9"/>
      <c r="G866" s="15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13"/>
      <c r="E867" s="22"/>
      <c r="F867" s="9"/>
      <c r="G867" s="15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13"/>
      <c r="E868" s="22"/>
      <c r="F868" s="9"/>
      <c r="G868" s="15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13"/>
      <c r="E869" s="22"/>
      <c r="F869" s="9"/>
      <c r="G869" s="15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13"/>
      <c r="E870" s="22"/>
      <c r="F870" s="9"/>
      <c r="G870" s="15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13"/>
      <c r="E871" s="22"/>
      <c r="F871" s="9"/>
      <c r="G871" s="15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13"/>
      <c r="E872" s="22"/>
      <c r="F872" s="9"/>
      <c r="G872" s="15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13"/>
      <c r="E873" s="22"/>
      <c r="F873" s="9"/>
      <c r="G873" s="15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13"/>
      <c r="E874" s="22"/>
      <c r="F874" s="9"/>
      <c r="G874" s="15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13"/>
      <c r="E875" s="22"/>
      <c r="F875" s="9"/>
      <c r="G875" s="15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13"/>
      <c r="E876" s="22"/>
      <c r="F876" s="9"/>
      <c r="G876" s="15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13"/>
      <c r="E877" s="22"/>
      <c r="F877" s="9"/>
      <c r="G877" s="15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13"/>
      <c r="E878" s="22"/>
      <c r="F878" s="9"/>
      <c r="G878" s="15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13"/>
      <c r="E879" s="22"/>
      <c r="F879" s="9"/>
      <c r="G879" s="15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13"/>
      <c r="E880" s="22"/>
      <c r="F880" s="9"/>
      <c r="G880" s="15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13"/>
      <c r="E881" s="22"/>
      <c r="F881" s="9"/>
      <c r="G881" s="15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13"/>
      <c r="E882" s="22"/>
      <c r="F882" s="9"/>
      <c r="G882" s="15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13"/>
      <c r="E883" s="22"/>
      <c r="F883" s="9"/>
      <c r="G883" s="15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13"/>
      <c r="E884" s="22"/>
      <c r="F884" s="9"/>
      <c r="G884" s="15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13"/>
      <c r="E885" s="22"/>
      <c r="F885" s="9"/>
      <c r="G885" s="15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13"/>
      <c r="E886" s="22"/>
      <c r="F886" s="9"/>
      <c r="G886" s="15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13"/>
      <c r="E887" s="22"/>
      <c r="F887" s="9"/>
      <c r="G887" s="15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13"/>
      <c r="E888" s="22"/>
      <c r="F888" s="9"/>
      <c r="G888" s="15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13"/>
      <c r="E889" s="22"/>
      <c r="F889" s="9"/>
      <c r="G889" s="15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13"/>
      <c r="E890" s="22"/>
      <c r="F890" s="9"/>
      <c r="G890" s="15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13"/>
      <c r="E891" s="22"/>
      <c r="F891" s="9"/>
      <c r="G891" s="15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13"/>
      <c r="E892" s="22"/>
      <c r="F892" s="9"/>
      <c r="G892" s="15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13"/>
      <c r="E893" s="22"/>
      <c r="F893" s="9"/>
      <c r="G893" s="15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13"/>
      <c r="E894" s="22"/>
      <c r="F894" s="9"/>
      <c r="G894" s="15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13"/>
      <c r="E895" s="22"/>
      <c r="F895" s="9"/>
      <c r="G895" s="15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13"/>
      <c r="E896" s="22"/>
      <c r="F896" s="9"/>
      <c r="G896" s="15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13"/>
      <c r="E897" s="22"/>
      <c r="F897" s="9"/>
      <c r="G897" s="15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13"/>
      <c r="E898" s="22"/>
      <c r="F898" s="9"/>
      <c r="G898" s="15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13"/>
      <c r="E899" s="22"/>
      <c r="F899" s="9"/>
      <c r="G899" s="15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13"/>
      <c r="E900" s="22"/>
      <c r="F900" s="9"/>
      <c r="G900" s="15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13"/>
      <c r="E901" s="22"/>
      <c r="F901" s="9"/>
      <c r="G901" s="15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13"/>
      <c r="E902" s="22"/>
      <c r="F902" s="9"/>
      <c r="G902" s="15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13"/>
      <c r="E903" s="22"/>
      <c r="F903" s="9"/>
      <c r="G903" s="15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13"/>
      <c r="E904" s="22"/>
      <c r="F904" s="9"/>
      <c r="G904" s="15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13"/>
      <c r="E905" s="22"/>
      <c r="F905" s="9"/>
      <c r="G905" s="15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13"/>
      <c r="E906" s="22"/>
      <c r="F906" s="9"/>
      <c r="G906" s="15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13"/>
      <c r="E907" s="22"/>
      <c r="F907" s="9"/>
      <c r="G907" s="15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13"/>
      <c r="E908" s="22"/>
      <c r="F908" s="9"/>
      <c r="G908" s="15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13"/>
      <c r="E909" s="22"/>
      <c r="F909" s="9"/>
      <c r="G909" s="15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13"/>
      <c r="E910" s="22"/>
      <c r="F910" s="9"/>
      <c r="G910" s="15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13"/>
      <c r="E911" s="22"/>
      <c r="F911" s="9"/>
      <c r="G911" s="15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13"/>
      <c r="E912" s="22"/>
      <c r="F912" s="9"/>
      <c r="G912" s="15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13"/>
      <c r="E913" s="22"/>
      <c r="F913" s="9"/>
      <c r="G913" s="15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13"/>
      <c r="E914" s="22"/>
      <c r="F914" s="9"/>
      <c r="G914" s="15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13"/>
      <c r="E915" s="22"/>
      <c r="F915" s="9"/>
      <c r="G915" s="15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13"/>
      <c r="E916" s="22"/>
      <c r="F916" s="9"/>
      <c r="G916" s="15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13"/>
      <c r="E917" s="22"/>
      <c r="F917" s="9"/>
      <c r="G917" s="15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13"/>
      <c r="E918" s="22"/>
      <c r="F918" s="9"/>
      <c r="G918" s="15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13"/>
      <c r="E919" s="22"/>
      <c r="F919" s="9"/>
      <c r="G919" s="15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13"/>
      <c r="E920" s="22"/>
      <c r="F920" s="9"/>
      <c r="G920" s="15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13"/>
      <c r="E921" s="22"/>
      <c r="F921" s="9"/>
      <c r="G921" s="15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13"/>
      <c r="E922" s="22"/>
      <c r="F922" s="9"/>
      <c r="G922" s="15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13"/>
      <c r="E923" s="22"/>
      <c r="F923" s="9"/>
      <c r="G923" s="15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13"/>
      <c r="E924" s="22"/>
      <c r="F924" s="9"/>
      <c r="G924" s="15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13"/>
      <c r="E925" s="22"/>
      <c r="F925" s="9"/>
      <c r="G925" s="15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13"/>
      <c r="E926" s="22"/>
      <c r="F926" s="9"/>
      <c r="G926" s="15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13"/>
      <c r="E927" s="22"/>
      <c r="F927" s="9"/>
      <c r="G927" s="15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13"/>
      <c r="E928" s="22"/>
      <c r="F928" s="9"/>
      <c r="G928" s="15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13"/>
      <c r="E929" s="22"/>
      <c r="F929" s="9"/>
      <c r="G929" s="15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13"/>
      <c r="E930" s="22"/>
      <c r="F930" s="9"/>
      <c r="G930" s="15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13"/>
      <c r="E931" s="22"/>
      <c r="F931" s="9"/>
      <c r="G931" s="15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13"/>
      <c r="E932" s="22"/>
      <c r="F932" s="9"/>
      <c r="G932" s="15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13"/>
      <c r="E933" s="22"/>
      <c r="F933" s="9"/>
      <c r="G933" s="15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13"/>
      <c r="E934" s="22"/>
      <c r="F934" s="9"/>
      <c r="G934" s="15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13"/>
      <c r="E935" s="22"/>
      <c r="F935" s="9"/>
      <c r="G935" s="15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13"/>
      <c r="E936" s="22"/>
      <c r="F936" s="9"/>
      <c r="G936" s="15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13"/>
      <c r="E937" s="22"/>
      <c r="F937" s="9"/>
      <c r="G937" s="15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13"/>
      <c r="E938" s="22"/>
      <c r="F938" s="9"/>
      <c r="G938" s="15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13"/>
      <c r="E939" s="22"/>
      <c r="F939" s="9"/>
      <c r="G939" s="15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13"/>
      <c r="E940" s="22"/>
      <c r="F940" s="9"/>
      <c r="G940" s="15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13"/>
      <c r="E941" s="22"/>
      <c r="F941" s="9"/>
      <c r="G941" s="15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13"/>
      <c r="E942" s="22"/>
      <c r="F942" s="9"/>
      <c r="G942" s="15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13"/>
      <c r="E943" s="22"/>
      <c r="F943" s="9"/>
      <c r="G943" s="15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13"/>
      <c r="E944" s="22"/>
      <c r="F944" s="9"/>
      <c r="G944" s="15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13"/>
      <c r="E945" s="22"/>
      <c r="F945" s="9"/>
      <c r="G945" s="15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13"/>
      <c r="E946" s="22"/>
      <c r="F946" s="9"/>
      <c r="G946" s="15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13"/>
      <c r="E947" s="22"/>
      <c r="F947" s="9"/>
      <c r="G947" s="15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13"/>
      <c r="E948" s="22"/>
      <c r="F948" s="9"/>
      <c r="G948" s="15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13"/>
      <c r="E949" s="22"/>
      <c r="F949" s="9"/>
      <c r="G949" s="15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13"/>
      <c r="E950" s="22"/>
      <c r="F950" s="9"/>
      <c r="G950" s="15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13"/>
      <c r="E951" s="22"/>
      <c r="F951" s="9"/>
      <c r="G951" s="15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13"/>
      <c r="E952" s="22"/>
      <c r="F952" s="9"/>
      <c r="G952" s="15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13"/>
      <c r="E953" s="22"/>
      <c r="F953" s="9"/>
      <c r="G953" s="15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13"/>
      <c r="E954" s="22"/>
      <c r="F954" s="9"/>
      <c r="G954" s="15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13"/>
      <c r="E955" s="22"/>
      <c r="F955" s="9"/>
      <c r="G955" s="15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13"/>
      <c r="E956" s="22"/>
      <c r="F956" s="9"/>
      <c r="G956" s="15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13"/>
      <c r="E957" s="22"/>
      <c r="F957" s="9"/>
      <c r="G957" s="15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13"/>
      <c r="E958" s="22"/>
      <c r="F958" s="9"/>
      <c r="G958" s="15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13"/>
      <c r="E959" s="22"/>
      <c r="F959" s="9"/>
      <c r="G959" s="15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13"/>
      <c r="E960" s="22"/>
      <c r="F960" s="9"/>
      <c r="G960" s="15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13"/>
      <c r="E961" s="22"/>
      <c r="F961" s="9"/>
      <c r="G961" s="15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13"/>
      <c r="E962" s="22"/>
      <c r="F962" s="9"/>
      <c r="G962" s="15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13"/>
      <c r="E963" s="22"/>
      <c r="F963" s="9"/>
      <c r="G963" s="15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13"/>
      <c r="E964" s="22"/>
      <c r="F964" s="9"/>
      <c r="G964" s="15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13"/>
      <c r="E965" s="22"/>
      <c r="F965" s="9"/>
      <c r="G965" s="15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13"/>
      <c r="E966" s="22"/>
      <c r="F966" s="9"/>
      <c r="G966" s="15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13"/>
      <c r="E967" s="22"/>
      <c r="F967" s="9"/>
      <c r="G967" s="15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13"/>
      <c r="E968" s="22"/>
      <c r="F968" s="9"/>
      <c r="G968" s="15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13"/>
      <c r="E969" s="22"/>
      <c r="F969" s="9"/>
      <c r="G969" s="15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13"/>
      <c r="E970" s="22"/>
      <c r="F970" s="9"/>
      <c r="G970" s="15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13"/>
      <c r="E971" s="22"/>
      <c r="F971" s="9"/>
      <c r="G971" s="15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13"/>
      <c r="E972" s="22"/>
      <c r="F972" s="9"/>
      <c r="G972" s="15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13"/>
      <c r="E973" s="22"/>
      <c r="F973" s="9"/>
      <c r="G973" s="15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13"/>
      <c r="E974" s="22"/>
      <c r="F974" s="9"/>
      <c r="G974" s="15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13"/>
      <c r="E975" s="22"/>
      <c r="F975" s="9"/>
      <c r="G975" s="15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13"/>
      <c r="E976" s="22"/>
      <c r="F976" s="9"/>
      <c r="G976" s="15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13"/>
      <c r="E977" s="22"/>
      <c r="F977" s="9"/>
      <c r="G977" s="15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13"/>
      <c r="E978" s="22"/>
      <c r="F978" s="9"/>
      <c r="G978" s="15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13"/>
      <c r="E979" s="22"/>
      <c r="F979" s="9"/>
      <c r="G979" s="15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13"/>
      <c r="E980" s="22"/>
      <c r="F980" s="9"/>
      <c r="G980" s="15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13"/>
      <c r="E981" s="22"/>
      <c r="F981" s="9"/>
      <c r="G981" s="15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13"/>
      <c r="E982" s="22"/>
      <c r="F982" s="9"/>
      <c r="G982" s="15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13"/>
      <c r="E983" s="22"/>
      <c r="F983" s="9"/>
      <c r="G983" s="15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13"/>
      <c r="E984" s="22"/>
      <c r="F984" s="9"/>
      <c r="G984" s="15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13"/>
      <c r="E985" s="22"/>
      <c r="F985" s="9"/>
      <c r="G985" s="15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13"/>
      <c r="E986" s="22"/>
      <c r="F986" s="9"/>
      <c r="G986" s="15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13"/>
      <c r="E987" s="22"/>
      <c r="F987" s="9"/>
      <c r="G987" s="15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13"/>
      <c r="E988" s="22"/>
      <c r="F988" s="9"/>
      <c r="G988" s="15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13"/>
      <c r="E989" s="22"/>
      <c r="F989" s="9"/>
      <c r="G989" s="15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13"/>
      <c r="E990" s="22"/>
      <c r="F990" s="9"/>
      <c r="G990" s="15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13"/>
      <c r="E991" s="22"/>
      <c r="F991" s="9"/>
      <c r="G991" s="15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13"/>
      <c r="E992" s="22"/>
      <c r="F992" s="9"/>
      <c r="G992" s="15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13"/>
      <c r="E993" s="22"/>
      <c r="F993" s="9"/>
      <c r="G993" s="15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13"/>
      <c r="E994" s="22"/>
      <c r="F994" s="9"/>
      <c r="G994" s="15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13"/>
      <c r="E995" s="22"/>
      <c r="F995" s="9"/>
      <c r="G995" s="15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13"/>
      <c r="E996" s="22"/>
      <c r="F996" s="9"/>
      <c r="G996" s="15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13"/>
      <c r="E997" s="22"/>
      <c r="F997" s="9"/>
      <c r="G997" s="15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13"/>
      <c r="E998" s="22"/>
      <c r="F998" s="9"/>
      <c r="G998" s="15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13"/>
      <c r="E999" s="22"/>
      <c r="F999" s="9"/>
      <c r="G999" s="15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13"/>
      <c r="E1000" s="22"/>
      <c r="F1000" s="9"/>
      <c r="G1000" s="15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1">
    <mergeCell ref="N1:U1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75"/>
  <cols>
    <col customWidth="1" min="1" max="1" width="11.86"/>
    <col customWidth="1" min="2" max="2" width="16.0"/>
    <col customWidth="1" min="3" max="3" width="9.43"/>
    <col customWidth="1" min="4" max="4" width="4.43"/>
    <col customWidth="1" min="5" max="5" width="23.71"/>
    <col customWidth="1" min="6" max="6" width="20.0"/>
    <col customWidth="1" min="7" max="7" width="11.86"/>
    <col customWidth="1" min="8" max="8" width="10.14"/>
    <col customWidth="1" min="9" max="9" width="5.86"/>
    <col customWidth="1" min="10" max="10" width="13.43"/>
    <col customWidth="1" min="11" max="26" width="9.14"/>
  </cols>
  <sheetData>
    <row r="1">
      <c r="A1" s="71" t="s">
        <v>176</v>
      </c>
      <c r="B1" s="72" t="s">
        <v>1577</v>
      </c>
      <c r="C1" s="115" t="s">
        <v>1579</v>
      </c>
      <c r="D1" s="71" t="s">
        <v>4</v>
      </c>
      <c r="E1" s="16"/>
      <c r="F1" s="96" t="s">
        <v>1901</v>
      </c>
      <c r="G1" s="71" t="s">
        <v>176</v>
      </c>
      <c r="H1" s="116" t="s">
        <v>1581</v>
      </c>
      <c r="I1" s="117" t="s">
        <v>1582</v>
      </c>
      <c r="J1" s="117" t="s">
        <v>1579</v>
      </c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28">
        <v>8.12007524E8</v>
      </c>
      <c r="B2" s="9" t="s">
        <v>180</v>
      </c>
      <c r="C2" s="79">
        <v>68370.0</v>
      </c>
      <c r="D2" s="33">
        <v>5.0</v>
      </c>
      <c r="E2" s="79"/>
      <c r="F2" s="9" t="s">
        <v>1600</v>
      </c>
      <c r="G2" s="33" t="s">
        <v>1902</v>
      </c>
      <c r="H2" s="118">
        <v>36305.0</v>
      </c>
      <c r="I2" s="79">
        <f t="shared" ref="I2:I742" si="1">DATEDIF(H2,TODAY(),"Y")</f>
        <v>24</v>
      </c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28">
        <v>7.79004027E8</v>
      </c>
      <c r="B3" s="9" t="s">
        <v>1382</v>
      </c>
      <c r="C3" s="79">
        <v>55164.0</v>
      </c>
      <c r="D3" s="33">
        <v>0.0</v>
      </c>
      <c r="E3" s="16"/>
      <c r="F3" s="9" t="s">
        <v>1655</v>
      </c>
      <c r="G3" s="33" t="s">
        <v>1903</v>
      </c>
      <c r="H3" s="118">
        <v>40313.0</v>
      </c>
      <c r="I3" s="79">
        <f t="shared" si="1"/>
        <v>13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28">
        <v>5.53006436E8</v>
      </c>
      <c r="B4" s="9" t="s">
        <v>181</v>
      </c>
      <c r="C4" s="79">
        <v>55593.0</v>
      </c>
      <c r="D4" s="33">
        <v>0.0</v>
      </c>
      <c r="E4" s="16"/>
      <c r="F4" s="9" t="s">
        <v>1603</v>
      </c>
      <c r="G4" s="33" t="s">
        <v>1904</v>
      </c>
      <c r="H4" s="118">
        <v>40486.0</v>
      </c>
      <c r="I4" s="79">
        <f t="shared" si="1"/>
        <v>13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28">
        <v>1.15005453E8</v>
      </c>
      <c r="B5" s="9" t="s">
        <v>1346</v>
      </c>
      <c r="C5" s="79">
        <v>52306.0</v>
      </c>
      <c r="D5" s="33">
        <v>0.0</v>
      </c>
      <c r="E5" s="16"/>
      <c r="F5" s="9" t="s">
        <v>1588</v>
      </c>
      <c r="G5" s="33" t="s">
        <v>1905</v>
      </c>
      <c r="H5" s="118">
        <v>39283.0</v>
      </c>
      <c r="I5" s="79">
        <f t="shared" si="1"/>
        <v>16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28">
        <v>1.86000986E8</v>
      </c>
      <c r="B6" s="9" t="s">
        <v>1372</v>
      </c>
      <c r="C6" s="79">
        <v>61979.0</v>
      </c>
      <c r="D6" s="33">
        <v>4.0</v>
      </c>
      <c r="E6" s="16"/>
      <c r="F6" s="9" t="s">
        <v>1906</v>
      </c>
      <c r="G6" s="33" t="s">
        <v>1907</v>
      </c>
      <c r="H6" s="118">
        <v>40878.0</v>
      </c>
      <c r="I6" s="79">
        <f t="shared" si="1"/>
        <v>12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28">
        <v>8.63009097E8</v>
      </c>
      <c r="B7" s="9" t="s">
        <v>1013</v>
      </c>
      <c r="C7" s="79">
        <v>85241.0</v>
      </c>
      <c r="D7" s="33">
        <v>4.0</v>
      </c>
      <c r="E7" s="16"/>
      <c r="F7" s="9" t="s">
        <v>1906</v>
      </c>
      <c r="G7" s="33" t="s">
        <v>1908</v>
      </c>
      <c r="H7" s="118">
        <v>37526.0</v>
      </c>
      <c r="I7" s="79">
        <f t="shared" si="1"/>
        <v>21</v>
      </c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28">
        <v>5.84008457E8</v>
      </c>
      <c r="B8" s="9" t="s">
        <v>183</v>
      </c>
      <c r="C8" s="79">
        <v>44469.0</v>
      </c>
      <c r="D8" s="33">
        <v>0.0</v>
      </c>
      <c r="E8" s="16"/>
      <c r="F8" s="9" t="s">
        <v>1588</v>
      </c>
      <c r="G8" s="33" t="s">
        <v>1909</v>
      </c>
      <c r="H8" s="118">
        <v>36918.0</v>
      </c>
      <c r="I8" s="79">
        <f t="shared" si="1"/>
        <v>22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28">
        <v>4.96000423E8</v>
      </c>
      <c r="B9" s="9" t="s">
        <v>1279</v>
      </c>
      <c r="C9" s="79">
        <v>99925.0</v>
      </c>
      <c r="D9" s="33">
        <v>6.0</v>
      </c>
      <c r="E9" s="16"/>
      <c r="F9" s="9" t="s">
        <v>1910</v>
      </c>
      <c r="G9" s="33" t="s">
        <v>1911</v>
      </c>
      <c r="H9" s="118">
        <v>38751.0</v>
      </c>
      <c r="I9" s="79">
        <f t="shared" si="1"/>
        <v>17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28">
        <v>9.20007636E8</v>
      </c>
      <c r="B10" s="9" t="s">
        <v>1242</v>
      </c>
      <c r="C10" s="79">
        <v>121677.0</v>
      </c>
      <c r="D10" s="33">
        <v>4.0</v>
      </c>
      <c r="E10" s="16"/>
      <c r="F10" s="9" t="s">
        <v>1906</v>
      </c>
      <c r="G10" s="33" t="s">
        <v>1912</v>
      </c>
      <c r="H10" s="118">
        <v>36195.0</v>
      </c>
      <c r="I10" s="79">
        <f t="shared" si="1"/>
        <v>24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28">
        <v>2.9600586E8</v>
      </c>
      <c r="B11" s="9" t="s">
        <v>1061</v>
      </c>
      <c r="C11" s="79">
        <v>86617.0</v>
      </c>
      <c r="D11" s="33">
        <v>3.0</v>
      </c>
      <c r="E11" s="16"/>
      <c r="F11" s="9" t="s">
        <v>1913</v>
      </c>
      <c r="G11" s="33" t="s">
        <v>1914</v>
      </c>
      <c r="H11" s="118">
        <v>39379.0</v>
      </c>
      <c r="I11" s="79">
        <f t="shared" si="1"/>
        <v>16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28">
        <v>5.67002033E8</v>
      </c>
      <c r="B12" s="9" t="s">
        <v>184</v>
      </c>
      <c r="C12" s="79">
        <v>59840.0</v>
      </c>
      <c r="D12" s="33">
        <v>6.0</v>
      </c>
      <c r="E12" s="16"/>
      <c r="F12" s="9" t="s">
        <v>1915</v>
      </c>
      <c r="G12" s="33" t="s">
        <v>1916</v>
      </c>
      <c r="H12" s="118">
        <v>40366.0</v>
      </c>
      <c r="I12" s="79">
        <f t="shared" si="1"/>
        <v>13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28">
        <v>1.7600608E8</v>
      </c>
      <c r="B13" s="9" t="s">
        <v>1283</v>
      </c>
      <c r="C13" s="79">
        <v>71460.0</v>
      </c>
      <c r="D13" s="33">
        <v>0.0</v>
      </c>
      <c r="E13" s="16"/>
      <c r="F13" s="9" t="s">
        <v>1603</v>
      </c>
      <c r="G13" s="33" t="s">
        <v>1917</v>
      </c>
      <c r="H13" s="118">
        <v>39141.0</v>
      </c>
      <c r="I13" s="79">
        <f t="shared" si="1"/>
        <v>16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28">
        <v>9.34001666E8</v>
      </c>
      <c r="B14" s="9" t="s">
        <v>1085</v>
      </c>
      <c r="C14" s="79">
        <v>101020.0</v>
      </c>
      <c r="D14" s="33">
        <v>2.0</v>
      </c>
      <c r="E14" s="16"/>
      <c r="F14" s="9" t="s">
        <v>1600</v>
      </c>
      <c r="G14" s="33" t="s">
        <v>1918</v>
      </c>
      <c r="H14" s="118">
        <v>39785.0</v>
      </c>
      <c r="I14" s="79">
        <f t="shared" si="1"/>
        <v>15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28">
        <v>7.95008732E8</v>
      </c>
      <c r="B15" s="9" t="s">
        <v>1096</v>
      </c>
      <c r="C15" s="79">
        <v>117406.0</v>
      </c>
      <c r="D15" s="33">
        <v>6.0</v>
      </c>
      <c r="E15" s="16"/>
      <c r="F15" s="9" t="s">
        <v>1600</v>
      </c>
      <c r="G15" s="33" t="s">
        <v>1919</v>
      </c>
      <c r="H15" s="118">
        <v>39264.0</v>
      </c>
      <c r="I15" s="79">
        <f t="shared" si="1"/>
        <v>16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28">
        <v>6.77001725E8</v>
      </c>
      <c r="B16" s="9" t="s">
        <v>1006</v>
      </c>
      <c r="C16" s="79">
        <v>95461.0</v>
      </c>
      <c r="D16" s="33">
        <v>0.0</v>
      </c>
      <c r="E16" s="16"/>
      <c r="F16" s="9" t="s">
        <v>1915</v>
      </c>
      <c r="G16" s="33" t="s">
        <v>1920</v>
      </c>
      <c r="H16" s="118">
        <v>39295.0</v>
      </c>
      <c r="I16" s="79">
        <f t="shared" si="1"/>
        <v>16</v>
      </c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28">
        <v>7.59009755E8</v>
      </c>
      <c r="B17" s="9" t="s">
        <v>185</v>
      </c>
      <c r="C17" s="79">
        <v>73768.0</v>
      </c>
      <c r="D17" s="33">
        <v>0.0</v>
      </c>
      <c r="E17" s="16"/>
      <c r="F17" s="9" t="s">
        <v>1921</v>
      </c>
      <c r="G17" s="33" t="s">
        <v>1922</v>
      </c>
      <c r="H17" s="118">
        <v>38774.0</v>
      </c>
      <c r="I17" s="79">
        <f t="shared" si="1"/>
        <v>17</v>
      </c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28">
        <v>7.69008387E8</v>
      </c>
      <c r="B18" s="9" t="s">
        <v>1078</v>
      </c>
      <c r="C18" s="79">
        <v>55792.0</v>
      </c>
      <c r="D18" s="33">
        <v>0.0</v>
      </c>
      <c r="E18" s="16"/>
      <c r="F18" s="9" t="s">
        <v>1906</v>
      </c>
      <c r="G18" s="33" t="s">
        <v>1923</v>
      </c>
      <c r="H18" s="118">
        <v>35946.0</v>
      </c>
      <c r="I18" s="79">
        <f t="shared" si="1"/>
        <v>25</v>
      </c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28">
        <v>3.10000258E8</v>
      </c>
      <c r="B19" s="9" t="s">
        <v>1042</v>
      </c>
      <c r="C19" s="79">
        <v>62423.0</v>
      </c>
      <c r="D19" s="33">
        <v>4.0</v>
      </c>
      <c r="E19" s="16"/>
      <c r="F19" s="9" t="s">
        <v>1906</v>
      </c>
      <c r="G19" s="33" t="s">
        <v>1924</v>
      </c>
      <c r="H19" s="118">
        <v>38173.0</v>
      </c>
      <c r="I19" s="79">
        <f t="shared" si="1"/>
        <v>19</v>
      </c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28">
        <v>3.36005858E8</v>
      </c>
      <c r="B20" s="9" t="s">
        <v>1169</v>
      </c>
      <c r="C20" s="79">
        <v>46876.0</v>
      </c>
      <c r="D20" s="33">
        <v>4.0</v>
      </c>
      <c r="E20" s="16"/>
      <c r="F20" s="9" t="s">
        <v>1588</v>
      </c>
      <c r="G20" s="33" t="s">
        <v>1925</v>
      </c>
      <c r="H20" s="118">
        <v>41226.0</v>
      </c>
      <c r="I20" s="79">
        <f t="shared" si="1"/>
        <v>11</v>
      </c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28">
        <v>4.41009754E8</v>
      </c>
      <c r="B21" s="9" t="s">
        <v>1082</v>
      </c>
      <c r="C21" s="79">
        <v>60907.0</v>
      </c>
      <c r="D21" s="33">
        <v>4.0</v>
      </c>
      <c r="E21" s="16"/>
      <c r="F21" s="9" t="s">
        <v>1600</v>
      </c>
      <c r="G21" s="33" t="s">
        <v>1926</v>
      </c>
      <c r="H21" s="118">
        <v>36122.0</v>
      </c>
      <c r="I21" s="79">
        <f t="shared" si="1"/>
        <v>25</v>
      </c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28">
        <v>3.74007129E8</v>
      </c>
      <c r="B22" s="9" t="s">
        <v>1046</v>
      </c>
      <c r="C22" s="79">
        <v>55997.0</v>
      </c>
      <c r="D22" s="33">
        <v>2.0</v>
      </c>
      <c r="E22" s="16"/>
      <c r="F22" s="9" t="s">
        <v>1910</v>
      </c>
      <c r="G22" s="33" t="s">
        <v>1927</v>
      </c>
      <c r="H22" s="118">
        <v>40787.0</v>
      </c>
      <c r="I22" s="79">
        <f t="shared" si="1"/>
        <v>12</v>
      </c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28">
        <v>5.7300373E8</v>
      </c>
      <c r="B23" s="9" t="s">
        <v>186</v>
      </c>
      <c r="C23" s="79">
        <v>75430.0</v>
      </c>
      <c r="D23" s="33">
        <v>2.0</v>
      </c>
      <c r="E23" s="16"/>
      <c r="F23" s="9" t="s">
        <v>1906</v>
      </c>
      <c r="G23" s="33" t="s">
        <v>1928</v>
      </c>
      <c r="H23" s="118">
        <v>35918.0</v>
      </c>
      <c r="I23" s="79">
        <f t="shared" si="1"/>
        <v>25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28">
        <v>2.46001186E8</v>
      </c>
      <c r="B24" s="9" t="s">
        <v>1476</v>
      </c>
      <c r="C24" s="79">
        <v>84936.0</v>
      </c>
      <c r="D24" s="33">
        <v>6.0</v>
      </c>
      <c r="E24" s="16"/>
      <c r="F24" s="9" t="s">
        <v>1600</v>
      </c>
      <c r="G24" s="33" t="s">
        <v>1929</v>
      </c>
      <c r="H24" s="118">
        <v>37326.0</v>
      </c>
      <c r="I24" s="79">
        <f t="shared" si="1"/>
        <v>21</v>
      </c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28">
        <v>8.95002504E8</v>
      </c>
      <c r="B25" s="9" t="s">
        <v>1131</v>
      </c>
      <c r="C25" s="79">
        <v>104593.0</v>
      </c>
      <c r="D25" s="33">
        <v>0.0</v>
      </c>
      <c r="E25" s="16"/>
      <c r="F25" s="9" t="s">
        <v>1774</v>
      </c>
      <c r="G25" s="33" t="s">
        <v>1930</v>
      </c>
      <c r="H25" s="118">
        <v>39157.0</v>
      </c>
      <c r="I25" s="79">
        <f t="shared" si="1"/>
        <v>16</v>
      </c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28">
        <v>9.33009458E8</v>
      </c>
      <c r="B26" s="9" t="s">
        <v>188</v>
      </c>
      <c r="C26" s="79">
        <v>65190.0</v>
      </c>
      <c r="D26" s="33">
        <v>2.0</v>
      </c>
      <c r="E26" s="16"/>
      <c r="F26" s="9" t="s">
        <v>1774</v>
      </c>
      <c r="G26" s="33" t="s">
        <v>1931</v>
      </c>
      <c r="H26" s="118">
        <v>39871.0</v>
      </c>
      <c r="I26" s="79">
        <f t="shared" si="1"/>
        <v>14</v>
      </c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28">
        <v>5.87004571E8</v>
      </c>
      <c r="B27" s="9" t="s">
        <v>1053</v>
      </c>
      <c r="C27" s="79">
        <v>51208.0</v>
      </c>
      <c r="D27" s="33">
        <v>1.0</v>
      </c>
      <c r="E27" s="16"/>
      <c r="F27" s="9" t="s">
        <v>1906</v>
      </c>
      <c r="G27" s="33" t="s">
        <v>1932</v>
      </c>
      <c r="H27" s="118">
        <v>37138.0</v>
      </c>
      <c r="I27" s="79">
        <f t="shared" si="1"/>
        <v>22</v>
      </c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28">
        <v>7.37003353E8</v>
      </c>
      <c r="B28" s="9" t="s">
        <v>1222</v>
      </c>
      <c r="C28" s="79">
        <v>82363.0</v>
      </c>
      <c r="D28" s="33">
        <v>3.0</v>
      </c>
      <c r="E28" s="16"/>
      <c r="F28" s="9" t="s">
        <v>1600</v>
      </c>
      <c r="G28" s="33" t="s">
        <v>1933</v>
      </c>
      <c r="H28" s="118">
        <v>39168.0</v>
      </c>
      <c r="I28" s="79">
        <f t="shared" si="1"/>
        <v>16</v>
      </c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28">
        <v>4.20001161E8</v>
      </c>
      <c r="B29" s="9" t="s">
        <v>1025</v>
      </c>
      <c r="C29" s="79">
        <v>62768.0</v>
      </c>
      <c r="D29" s="33">
        <v>4.0</v>
      </c>
      <c r="E29" s="16"/>
      <c r="F29" s="9" t="s">
        <v>1600</v>
      </c>
      <c r="G29" s="33" t="s">
        <v>1934</v>
      </c>
      <c r="H29" s="118">
        <v>36269.0</v>
      </c>
      <c r="I29" s="79">
        <f t="shared" si="1"/>
        <v>24</v>
      </c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28">
        <v>4.77005071E8</v>
      </c>
      <c r="B30" s="9" t="s">
        <v>988</v>
      </c>
      <c r="C30" s="79">
        <v>70301.0</v>
      </c>
      <c r="D30" s="33">
        <v>6.0</v>
      </c>
      <c r="E30" s="16"/>
      <c r="F30" s="9" t="s">
        <v>1600</v>
      </c>
      <c r="G30" s="33" t="s">
        <v>1935</v>
      </c>
      <c r="H30" s="118">
        <v>35807.0</v>
      </c>
      <c r="I30" s="79">
        <f t="shared" si="1"/>
        <v>25</v>
      </c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28">
        <v>7.88007684E8</v>
      </c>
      <c r="B31" s="9" t="s">
        <v>190</v>
      </c>
      <c r="C31" s="79">
        <v>47765.0</v>
      </c>
      <c r="D31" s="33">
        <v>3.0</v>
      </c>
      <c r="E31" s="16"/>
      <c r="F31" s="9" t="s">
        <v>1774</v>
      </c>
      <c r="G31" s="33" t="s">
        <v>1936</v>
      </c>
      <c r="H31" s="118">
        <v>40712.0</v>
      </c>
      <c r="I31" s="79">
        <f t="shared" si="1"/>
        <v>12</v>
      </c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28">
        <v>2.96005901E8</v>
      </c>
      <c r="B32" s="9" t="s">
        <v>1018</v>
      </c>
      <c r="C32" s="79">
        <v>81594.0</v>
      </c>
      <c r="D32" s="33">
        <v>0.0</v>
      </c>
      <c r="E32" s="16"/>
      <c r="F32" s="9" t="s">
        <v>1600</v>
      </c>
      <c r="G32" s="33" t="s">
        <v>1937</v>
      </c>
      <c r="H32" s="118">
        <v>39830.0</v>
      </c>
      <c r="I32" s="79">
        <f t="shared" si="1"/>
        <v>14</v>
      </c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28">
        <v>4.590001E8</v>
      </c>
      <c r="B33" s="9" t="s">
        <v>191</v>
      </c>
      <c r="C33" s="79">
        <v>72880.0</v>
      </c>
      <c r="D33" s="33">
        <v>4.0</v>
      </c>
      <c r="E33" s="16"/>
      <c r="F33" s="9" t="s">
        <v>1938</v>
      </c>
      <c r="G33" s="33" t="s">
        <v>1939</v>
      </c>
      <c r="H33" s="118">
        <v>40400.0</v>
      </c>
      <c r="I33" s="79">
        <f t="shared" si="1"/>
        <v>13</v>
      </c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28">
        <v>2.96008639E8</v>
      </c>
      <c r="B34" s="9" t="s">
        <v>192</v>
      </c>
      <c r="C34" s="79">
        <v>51746.0</v>
      </c>
      <c r="D34" s="33">
        <v>5.0</v>
      </c>
      <c r="E34" s="16"/>
      <c r="F34" s="9" t="s">
        <v>1603</v>
      </c>
      <c r="G34" s="33" t="s">
        <v>1940</v>
      </c>
      <c r="H34" s="118">
        <v>39123.0</v>
      </c>
      <c r="I34" s="79">
        <f t="shared" si="1"/>
        <v>16</v>
      </c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28">
        <v>5.44002285E8</v>
      </c>
      <c r="B35" s="9" t="s">
        <v>1340</v>
      </c>
      <c r="C35" s="79">
        <v>122418.0</v>
      </c>
      <c r="D35" s="33">
        <v>5.0</v>
      </c>
      <c r="E35" s="16"/>
      <c r="F35" s="9" t="s">
        <v>1774</v>
      </c>
      <c r="G35" s="33" t="s">
        <v>1941</v>
      </c>
      <c r="H35" s="118">
        <v>40911.0</v>
      </c>
      <c r="I35" s="79">
        <f t="shared" si="1"/>
        <v>12</v>
      </c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28">
        <v>2.96001755E8</v>
      </c>
      <c r="B36" s="9" t="s">
        <v>1103</v>
      </c>
      <c r="C36" s="79">
        <v>45843.0</v>
      </c>
      <c r="D36" s="33">
        <v>1.0</v>
      </c>
      <c r="E36" s="79"/>
      <c r="F36" s="9" t="s">
        <v>1942</v>
      </c>
      <c r="G36" s="33" t="s">
        <v>1943</v>
      </c>
      <c r="H36" s="118">
        <v>41183.0</v>
      </c>
      <c r="I36" s="79">
        <f t="shared" si="1"/>
        <v>11</v>
      </c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28">
        <v>5.68005143E8</v>
      </c>
      <c r="B37" s="9" t="s">
        <v>1094</v>
      </c>
      <c r="C37" s="79">
        <v>53431.0</v>
      </c>
      <c r="D37" s="33">
        <v>6.0</v>
      </c>
      <c r="E37" s="79"/>
      <c r="F37" s="9" t="s">
        <v>1774</v>
      </c>
      <c r="G37" s="33" t="s">
        <v>1944</v>
      </c>
      <c r="H37" s="118">
        <v>41007.0</v>
      </c>
      <c r="I37" s="79">
        <f t="shared" si="1"/>
        <v>11</v>
      </c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28">
        <v>7.61000775E8</v>
      </c>
      <c r="B38" s="9" t="s">
        <v>193</v>
      </c>
      <c r="C38" s="79">
        <v>78867.0</v>
      </c>
      <c r="D38" s="33">
        <v>0.0</v>
      </c>
      <c r="E38" s="9"/>
      <c r="F38" s="9" t="s">
        <v>1906</v>
      </c>
      <c r="G38" s="33" t="s">
        <v>1945</v>
      </c>
      <c r="H38" s="118">
        <v>39176.0</v>
      </c>
      <c r="I38" s="79">
        <f t="shared" si="1"/>
        <v>16</v>
      </c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28">
        <v>4.91001055E8</v>
      </c>
      <c r="B39" s="9" t="s">
        <v>194</v>
      </c>
      <c r="C39" s="79">
        <v>88343.0</v>
      </c>
      <c r="D39" s="33">
        <v>3.0</v>
      </c>
      <c r="E39" s="9"/>
      <c r="F39" s="9" t="s">
        <v>1906</v>
      </c>
      <c r="G39" s="33" t="s">
        <v>1946</v>
      </c>
      <c r="H39" s="118">
        <v>40624.0</v>
      </c>
      <c r="I39" s="79">
        <f t="shared" si="1"/>
        <v>12</v>
      </c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28">
        <v>9.86005541E8</v>
      </c>
      <c r="B40" s="9" t="s">
        <v>918</v>
      </c>
      <c r="C40" s="79">
        <v>46993.0</v>
      </c>
      <c r="D40" s="33">
        <v>6.0</v>
      </c>
      <c r="E40" s="9"/>
      <c r="F40" s="9" t="s">
        <v>1906</v>
      </c>
      <c r="G40" s="33" t="s">
        <v>1947</v>
      </c>
      <c r="H40" s="118">
        <v>40831.0</v>
      </c>
      <c r="I40" s="79">
        <f t="shared" si="1"/>
        <v>12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28">
        <v>3.78006977E8</v>
      </c>
      <c r="B41" s="9" t="s">
        <v>1336</v>
      </c>
      <c r="C41" s="79">
        <v>88858.0</v>
      </c>
      <c r="D41" s="33">
        <v>2.0</v>
      </c>
      <c r="E41" s="9"/>
      <c r="F41" s="9" t="s">
        <v>1600</v>
      </c>
      <c r="G41" s="33" t="s">
        <v>1948</v>
      </c>
      <c r="H41" s="118">
        <v>39539.0</v>
      </c>
      <c r="I41" s="79">
        <f t="shared" si="1"/>
        <v>15</v>
      </c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28">
        <v>7.89001812E8</v>
      </c>
      <c r="B42" s="9" t="s">
        <v>1339</v>
      </c>
      <c r="C42" s="79">
        <v>122122.0</v>
      </c>
      <c r="D42" s="33">
        <v>6.0</v>
      </c>
      <c r="E42" s="9"/>
      <c r="F42" s="9" t="s">
        <v>1603</v>
      </c>
      <c r="G42" s="33" t="s">
        <v>1949</v>
      </c>
      <c r="H42" s="118">
        <v>37625.0</v>
      </c>
      <c r="I42" s="79">
        <f t="shared" si="1"/>
        <v>21</v>
      </c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28">
        <v>1.50000086E8</v>
      </c>
      <c r="B43" s="9" t="s">
        <v>195</v>
      </c>
      <c r="C43" s="79">
        <v>74768.0</v>
      </c>
      <c r="D43" s="33">
        <v>3.0</v>
      </c>
      <c r="E43" s="9"/>
      <c r="F43" s="9" t="s">
        <v>1906</v>
      </c>
      <c r="G43" s="33" t="s">
        <v>1950</v>
      </c>
      <c r="H43" s="118">
        <v>39446.0</v>
      </c>
      <c r="I43" s="79">
        <f t="shared" si="1"/>
        <v>16</v>
      </c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28">
        <v>7.81008076E8</v>
      </c>
      <c r="B44" s="9" t="s">
        <v>1496</v>
      </c>
      <c r="C44" s="79">
        <v>101055.0</v>
      </c>
      <c r="D44" s="33">
        <v>3.0</v>
      </c>
      <c r="E44" s="9"/>
      <c r="F44" s="9" t="s">
        <v>1588</v>
      </c>
      <c r="G44" s="33" t="s">
        <v>1951</v>
      </c>
      <c r="H44" s="118">
        <v>39719.0</v>
      </c>
      <c r="I44" s="79">
        <f t="shared" si="1"/>
        <v>15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28">
        <v>6.87007932E8</v>
      </c>
      <c r="B45" s="9" t="s">
        <v>1502</v>
      </c>
      <c r="C45" s="79">
        <v>45391.0</v>
      </c>
      <c r="D45" s="33">
        <v>4.0</v>
      </c>
      <c r="E45" s="9"/>
      <c r="F45" s="9" t="s">
        <v>1906</v>
      </c>
      <c r="G45" s="33" t="s">
        <v>1952</v>
      </c>
      <c r="H45" s="118">
        <v>36393.0</v>
      </c>
      <c r="I45" s="79">
        <f t="shared" si="1"/>
        <v>24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28">
        <v>2.25005236E8</v>
      </c>
      <c r="B46" s="9" t="s">
        <v>1204</v>
      </c>
      <c r="C46" s="79">
        <v>59750.0</v>
      </c>
      <c r="D46" s="33">
        <v>6.0</v>
      </c>
      <c r="E46" s="9"/>
      <c r="F46" s="9" t="s">
        <v>1588</v>
      </c>
      <c r="G46" s="33" t="s">
        <v>1953</v>
      </c>
      <c r="H46" s="118">
        <v>41094.0</v>
      </c>
      <c r="I46" s="79">
        <f t="shared" si="1"/>
        <v>11</v>
      </c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28">
        <v>9.85001341E8</v>
      </c>
      <c r="B47" s="9" t="s">
        <v>1034</v>
      </c>
      <c r="C47" s="79">
        <v>71321.0</v>
      </c>
      <c r="D47" s="119">
        <v>1.0</v>
      </c>
      <c r="E47" s="9"/>
      <c r="F47" s="9" t="s">
        <v>1913</v>
      </c>
      <c r="G47" s="33" t="s">
        <v>1954</v>
      </c>
      <c r="H47" s="118">
        <v>36038.0</v>
      </c>
      <c r="I47" s="79">
        <f t="shared" si="1"/>
        <v>25</v>
      </c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28">
        <v>5.3200771E8</v>
      </c>
      <c r="B48" s="9" t="s">
        <v>1323</v>
      </c>
      <c r="C48" s="79">
        <v>85917.0</v>
      </c>
      <c r="D48" s="33">
        <v>3.0</v>
      </c>
      <c r="E48" s="9"/>
      <c r="F48" s="9" t="s">
        <v>1906</v>
      </c>
      <c r="G48" s="33" t="s">
        <v>1955</v>
      </c>
      <c r="H48" s="118">
        <v>36375.0</v>
      </c>
      <c r="I48" s="79">
        <f t="shared" si="1"/>
        <v>24</v>
      </c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28">
        <v>9.05005833E8</v>
      </c>
      <c r="B49" s="9" t="s">
        <v>196</v>
      </c>
      <c r="C49" s="79">
        <v>125134.0</v>
      </c>
      <c r="D49" s="33">
        <v>2.0</v>
      </c>
      <c r="E49" s="9"/>
      <c r="F49" s="9" t="s">
        <v>1942</v>
      </c>
      <c r="G49" s="33" t="s">
        <v>1956</v>
      </c>
      <c r="H49" s="118">
        <v>39284.0</v>
      </c>
      <c r="I49" s="79">
        <f t="shared" si="1"/>
        <v>16</v>
      </c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28">
        <v>6.09009395E8</v>
      </c>
      <c r="B50" s="9" t="s">
        <v>1326</v>
      </c>
      <c r="C50" s="79">
        <v>81269.0</v>
      </c>
      <c r="D50" s="33">
        <v>2.0</v>
      </c>
      <c r="E50" s="9"/>
      <c r="F50" s="9" t="s">
        <v>1622</v>
      </c>
      <c r="G50" s="33" t="s">
        <v>1957</v>
      </c>
      <c r="H50" s="118">
        <v>39515.0</v>
      </c>
      <c r="I50" s="79">
        <f t="shared" si="1"/>
        <v>15</v>
      </c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</row>
    <row r="51">
      <c r="A51" s="28">
        <v>7.57001229E8</v>
      </c>
      <c r="B51" s="9" t="s">
        <v>1098</v>
      </c>
      <c r="C51" s="79">
        <v>68976.0</v>
      </c>
      <c r="D51" s="33">
        <v>6.0</v>
      </c>
      <c r="E51" s="9"/>
      <c r="F51" s="9" t="s">
        <v>1600</v>
      </c>
      <c r="G51" s="33" t="s">
        <v>1958</v>
      </c>
      <c r="H51" s="118">
        <v>39697.0</v>
      </c>
      <c r="I51" s="79">
        <f t="shared" si="1"/>
        <v>15</v>
      </c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28">
        <v>8.5500194E8</v>
      </c>
      <c r="B52" s="9" t="s">
        <v>197</v>
      </c>
      <c r="C52" s="79">
        <v>59161.0</v>
      </c>
      <c r="D52" s="33">
        <v>3.0</v>
      </c>
      <c r="E52" s="9"/>
      <c r="F52" s="9" t="s">
        <v>1588</v>
      </c>
      <c r="G52" s="33" t="s">
        <v>1959</v>
      </c>
      <c r="H52" s="118">
        <v>39239.0</v>
      </c>
      <c r="I52" s="79">
        <f t="shared" si="1"/>
        <v>16</v>
      </c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28">
        <v>6.30007988E8</v>
      </c>
      <c r="B53" s="9" t="s">
        <v>960</v>
      </c>
      <c r="C53" s="79">
        <v>121549.0</v>
      </c>
      <c r="D53" s="33">
        <v>3.0</v>
      </c>
      <c r="E53" s="9"/>
      <c r="F53" s="9" t="s">
        <v>177</v>
      </c>
      <c r="G53" s="33" t="s">
        <v>1960</v>
      </c>
      <c r="H53" s="118">
        <v>36898.0</v>
      </c>
      <c r="I53" s="79">
        <f t="shared" si="1"/>
        <v>22</v>
      </c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28">
        <v>5.88009337E8</v>
      </c>
      <c r="B54" s="9" t="s">
        <v>198</v>
      </c>
      <c r="C54" s="79">
        <v>86681.0</v>
      </c>
      <c r="D54" s="33">
        <v>4.0</v>
      </c>
      <c r="E54" s="9"/>
      <c r="F54" s="9" t="s">
        <v>1938</v>
      </c>
      <c r="G54" s="33" t="s">
        <v>1961</v>
      </c>
      <c r="H54" s="118">
        <v>36569.0</v>
      </c>
      <c r="I54" s="79">
        <f t="shared" si="1"/>
        <v>23</v>
      </c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28">
        <v>1.6900021E8</v>
      </c>
      <c r="B55" s="9" t="s">
        <v>909</v>
      </c>
      <c r="C55" s="79">
        <v>47140.0</v>
      </c>
      <c r="D55" s="33">
        <v>6.0</v>
      </c>
      <c r="E55" s="9"/>
      <c r="F55" s="9" t="s">
        <v>1600</v>
      </c>
      <c r="G55" s="33" t="s">
        <v>1962</v>
      </c>
      <c r="H55" s="118">
        <v>39972.0</v>
      </c>
      <c r="I55" s="79">
        <f t="shared" si="1"/>
        <v>14</v>
      </c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28">
        <v>8.56007005E8</v>
      </c>
      <c r="B56" s="9" t="s">
        <v>1100</v>
      </c>
      <c r="C56" s="79">
        <v>43656.0</v>
      </c>
      <c r="D56" s="33">
        <v>4.0</v>
      </c>
      <c r="E56" s="9"/>
      <c r="F56" s="9" t="s">
        <v>1603</v>
      </c>
      <c r="G56" s="33" t="s">
        <v>1963</v>
      </c>
      <c r="H56" s="118">
        <v>40759.0</v>
      </c>
      <c r="I56" s="79">
        <f t="shared" si="1"/>
        <v>12</v>
      </c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28">
        <v>6.17000103E8</v>
      </c>
      <c r="B57" s="9" t="s">
        <v>1197</v>
      </c>
      <c r="C57" s="79">
        <v>66474.0</v>
      </c>
      <c r="D57" s="33">
        <v>6.0</v>
      </c>
      <c r="E57" s="9"/>
      <c r="F57" s="9" t="s">
        <v>1600</v>
      </c>
      <c r="G57" s="33" t="s">
        <v>1964</v>
      </c>
      <c r="H57" s="118">
        <v>39760.0</v>
      </c>
      <c r="I57" s="79">
        <f t="shared" si="1"/>
        <v>15</v>
      </c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28">
        <v>8.25004108E8</v>
      </c>
      <c r="B58" s="9" t="s">
        <v>1537</v>
      </c>
      <c r="C58" s="79">
        <v>104719.0</v>
      </c>
      <c r="D58" s="119">
        <v>4.0</v>
      </c>
      <c r="E58" s="9"/>
      <c r="F58" s="9" t="s">
        <v>1603</v>
      </c>
      <c r="G58" s="33" t="s">
        <v>1965</v>
      </c>
      <c r="H58" s="118">
        <v>40574.0</v>
      </c>
      <c r="I58" s="79">
        <f t="shared" si="1"/>
        <v>12</v>
      </c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28">
        <v>4.28006544E8</v>
      </c>
      <c r="B59" s="9" t="s">
        <v>199</v>
      </c>
      <c r="C59" s="79">
        <v>70130.0</v>
      </c>
      <c r="D59" s="33">
        <v>5.0</v>
      </c>
      <c r="E59" s="9"/>
      <c r="F59" s="9" t="s">
        <v>1588</v>
      </c>
      <c r="G59" s="33" t="s">
        <v>1966</v>
      </c>
      <c r="H59" s="118">
        <v>36330.0</v>
      </c>
      <c r="I59" s="79">
        <f t="shared" si="1"/>
        <v>24</v>
      </c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28">
        <v>3.95008542E8</v>
      </c>
      <c r="B60" s="9" t="s">
        <v>1316</v>
      </c>
      <c r="C60" s="79">
        <v>122616.0</v>
      </c>
      <c r="D60" s="33">
        <v>5.0</v>
      </c>
      <c r="E60" s="9"/>
      <c r="F60" s="9" t="s">
        <v>1915</v>
      </c>
      <c r="G60" s="33" t="s">
        <v>1967</v>
      </c>
      <c r="H60" s="118">
        <v>38753.0</v>
      </c>
      <c r="I60" s="79">
        <f t="shared" si="1"/>
        <v>17</v>
      </c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28">
        <v>2.03004099E8</v>
      </c>
      <c r="B61" s="9" t="s">
        <v>1289</v>
      </c>
      <c r="C61" s="79">
        <v>42446.0</v>
      </c>
      <c r="D61" s="33">
        <v>2.0</v>
      </c>
      <c r="E61" s="9"/>
      <c r="F61" s="9" t="s">
        <v>1910</v>
      </c>
      <c r="G61" s="33" t="s">
        <v>1968</v>
      </c>
      <c r="H61" s="118">
        <v>36143.0</v>
      </c>
      <c r="I61" s="79">
        <f t="shared" si="1"/>
        <v>25</v>
      </c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28">
        <v>5.94004217E8</v>
      </c>
      <c r="B62" s="9" t="s">
        <v>1429</v>
      </c>
      <c r="C62" s="79">
        <v>96545.0</v>
      </c>
      <c r="D62" s="119">
        <v>3.0</v>
      </c>
      <c r="E62" s="9"/>
      <c r="F62" s="9" t="s">
        <v>1600</v>
      </c>
      <c r="G62" s="33" t="s">
        <v>1969</v>
      </c>
      <c r="H62" s="118">
        <v>40449.0</v>
      </c>
      <c r="I62" s="79">
        <f t="shared" si="1"/>
        <v>13</v>
      </c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28">
        <v>5.30002235E8</v>
      </c>
      <c r="B63" s="9" t="s">
        <v>1267</v>
      </c>
      <c r="C63" s="79">
        <v>88499.0</v>
      </c>
      <c r="D63" s="33">
        <v>0.0</v>
      </c>
      <c r="E63" s="9"/>
      <c r="F63" s="9" t="s">
        <v>1600</v>
      </c>
      <c r="G63" s="33" t="s">
        <v>1970</v>
      </c>
      <c r="H63" s="118">
        <v>41124.0</v>
      </c>
      <c r="I63" s="79">
        <f t="shared" si="1"/>
        <v>11</v>
      </c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28">
        <v>8.7400461E8</v>
      </c>
      <c r="B64" s="9" t="s">
        <v>1354</v>
      </c>
      <c r="C64" s="79">
        <v>56792.0</v>
      </c>
      <c r="D64" s="33">
        <v>1.0</v>
      </c>
      <c r="E64" s="9"/>
      <c r="F64" s="9" t="s">
        <v>1588</v>
      </c>
      <c r="G64" s="33" t="s">
        <v>1971</v>
      </c>
      <c r="H64" s="118">
        <v>39091.0</v>
      </c>
      <c r="I64" s="79">
        <f t="shared" si="1"/>
        <v>16</v>
      </c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28">
        <v>1.33000041E8</v>
      </c>
      <c r="B65" s="9" t="s">
        <v>1493</v>
      </c>
      <c r="C65" s="79">
        <v>77681.0</v>
      </c>
      <c r="D65" s="33">
        <v>3.0</v>
      </c>
      <c r="E65" s="9"/>
      <c r="F65" s="9" t="s">
        <v>1600</v>
      </c>
      <c r="G65" s="33" t="s">
        <v>1972</v>
      </c>
      <c r="H65" s="118">
        <v>38878.0</v>
      </c>
      <c r="I65" s="79">
        <f t="shared" si="1"/>
        <v>17</v>
      </c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28">
        <v>1.75008155E8</v>
      </c>
      <c r="B66" s="9" t="s">
        <v>1302</v>
      </c>
      <c r="C66" s="79">
        <v>69745.0</v>
      </c>
      <c r="D66" s="33">
        <v>5.0</v>
      </c>
      <c r="E66" s="9"/>
      <c r="F66" s="9" t="s">
        <v>1622</v>
      </c>
      <c r="G66" s="33" t="s">
        <v>1973</v>
      </c>
      <c r="H66" s="118">
        <v>36519.0</v>
      </c>
      <c r="I66" s="79">
        <f t="shared" si="1"/>
        <v>24</v>
      </c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28">
        <v>5.99000074E8</v>
      </c>
      <c r="B67" s="9" t="s">
        <v>1350</v>
      </c>
      <c r="C67" s="79">
        <v>54271.0</v>
      </c>
      <c r="D67" s="33">
        <v>2.0</v>
      </c>
      <c r="E67" s="9"/>
      <c r="F67" s="9" t="s">
        <v>1774</v>
      </c>
      <c r="G67" s="33" t="s">
        <v>1974</v>
      </c>
      <c r="H67" s="118">
        <v>40083.0</v>
      </c>
      <c r="I67" s="79">
        <f t="shared" si="1"/>
        <v>14</v>
      </c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28">
        <v>3.52008324E8</v>
      </c>
      <c r="B68" s="9" t="s">
        <v>1236</v>
      </c>
      <c r="C68" s="79">
        <v>46130.0</v>
      </c>
      <c r="D68" s="33">
        <v>4.0</v>
      </c>
      <c r="E68" s="9"/>
      <c r="F68" s="9" t="s">
        <v>1588</v>
      </c>
      <c r="G68" s="33" t="s">
        <v>1975</v>
      </c>
      <c r="H68" s="118">
        <v>37065.0</v>
      </c>
      <c r="I68" s="79">
        <f t="shared" si="1"/>
        <v>22</v>
      </c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28">
        <v>5.06002301E8</v>
      </c>
      <c r="B69" s="9" t="s">
        <v>1135</v>
      </c>
      <c r="C69" s="79">
        <v>45498.0</v>
      </c>
      <c r="D69" s="33">
        <v>2.0</v>
      </c>
      <c r="E69" s="9"/>
      <c r="F69" s="9" t="s">
        <v>1913</v>
      </c>
      <c r="G69" s="33" t="s">
        <v>1976</v>
      </c>
      <c r="H69" s="118">
        <v>36470.0</v>
      </c>
      <c r="I69" s="79">
        <f t="shared" si="1"/>
        <v>24</v>
      </c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28">
        <v>8.73004432E8</v>
      </c>
      <c r="B70" s="9" t="s">
        <v>1056</v>
      </c>
      <c r="C70" s="79">
        <v>75799.0</v>
      </c>
      <c r="D70" s="33">
        <v>3.0</v>
      </c>
      <c r="E70" s="9"/>
      <c r="F70" s="9" t="s">
        <v>1913</v>
      </c>
      <c r="G70" s="33" t="s">
        <v>1977</v>
      </c>
      <c r="H70" s="118">
        <v>38804.0</v>
      </c>
      <c r="I70" s="79">
        <f t="shared" si="1"/>
        <v>17</v>
      </c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28">
        <v>6.5800156E8</v>
      </c>
      <c r="B71" s="9" t="s">
        <v>1383</v>
      </c>
      <c r="C71" s="79">
        <v>42470.0</v>
      </c>
      <c r="D71" s="33">
        <v>1.0</v>
      </c>
      <c r="E71" s="9"/>
      <c r="F71" s="9" t="s">
        <v>1603</v>
      </c>
      <c r="G71" s="33" t="s">
        <v>1978</v>
      </c>
      <c r="H71" s="118">
        <v>36479.0</v>
      </c>
      <c r="I71" s="79">
        <f t="shared" si="1"/>
        <v>24</v>
      </c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28">
        <v>3.79006668E8</v>
      </c>
      <c r="B72" s="9" t="s">
        <v>1536</v>
      </c>
      <c r="C72" s="79">
        <v>50007.0</v>
      </c>
      <c r="D72" s="33">
        <v>2.0</v>
      </c>
      <c r="E72" s="9"/>
      <c r="F72" s="9" t="s">
        <v>1915</v>
      </c>
      <c r="G72" s="33" t="s">
        <v>1979</v>
      </c>
      <c r="H72" s="118">
        <v>40299.0</v>
      </c>
      <c r="I72" s="79">
        <f t="shared" si="1"/>
        <v>13</v>
      </c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28">
        <v>9.5300149E8</v>
      </c>
      <c r="B73" s="9" t="s">
        <v>986</v>
      </c>
      <c r="C73" s="79">
        <v>122888.0</v>
      </c>
      <c r="D73" s="33">
        <v>5.0</v>
      </c>
      <c r="E73" s="9"/>
      <c r="F73" s="9" t="s">
        <v>1600</v>
      </c>
      <c r="G73" s="33" t="s">
        <v>1980</v>
      </c>
      <c r="H73" s="118">
        <v>40269.0</v>
      </c>
      <c r="I73" s="79">
        <f t="shared" si="1"/>
        <v>13</v>
      </c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28">
        <v>4.11008933E8</v>
      </c>
      <c r="B74" s="9" t="s">
        <v>1184</v>
      </c>
      <c r="C74" s="79">
        <v>114912.0</v>
      </c>
      <c r="D74" s="33">
        <v>0.0</v>
      </c>
      <c r="E74" s="9"/>
      <c r="F74" s="9" t="s">
        <v>1597</v>
      </c>
      <c r="G74" s="33" t="s">
        <v>1981</v>
      </c>
      <c r="H74" s="118">
        <v>39688.0</v>
      </c>
      <c r="I74" s="79">
        <f t="shared" si="1"/>
        <v>15</v>
      </c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28">
        <v>5.04003033E8</v>
      </c>
      <c r="B75" s="9" t="s">
        <v>202</v>
      </c>
      <c r="C75" s="79">
        <v>97544.0</v>
      </c>
      <c r="D75" s="33">
        <v>4.0</v>
      </c>
      <c r="E75" s="9"/>
      <c r="F75" s="9" t="s">
        <v>1774</v>
      </c>
      <c r="G75" s="33" t="s">
        <v>1982</v>
      </c>
      <c r="H75" s="118">
        <v>40395.0</v>
      </c>
      <c r="I75" s="79">
        <f t="shared" si="1"/>
        <v>13</v>
      </c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28">
        <v>4.32005963E8</v>
      </c>
      <c r="B76" s="9" t="s">
        <v>203</v>
      </c>
      <c r="C76" s="79">
        <v>61076.0</v>
      </c>
      <c r="D76" s="119">
        <v>2.0</v>
      </c>
      <c r="E76" s="9"/>
      <c r="F76" s="9" t="s">
        <v>1915</v>
      </c>
      <c r="G76" s="33" t="s">
        <v>1983</v>
      </c>
      <c r="H76" s="118">
        <v>41014.0</v>
      </c>
      <c r="I76" s="79">
        <f t="shared" si="1"/>
        <v>11</v>
      </c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28">
        <v>6.81005654E8</v>
      </c>
      <c r="B77" s="9" t="s">
        <v>1375</v>
      </c>
      <c r="C77" s="79">
        <v>49935.0</v>
      </c>
      <c r="D77" s="33">
        <v>0.0</v>
      </c>
      <c r="E77" s="9"/>
      <c r="F77" s="9" t="s">
        <v>1984</v>
      </c>
      <c r="G77" s="33" t="s">
        <v>1985</v>
      </c>
      <c r="H77" s="118">
        <v>38051.0</v>
      </c>
      <c r="I77" s="79">
        <f t="shared" si="1"/>
        <v>19</v>
      </c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28">
        <v>7.56005963E8</v>
      </c>
      <c r="B78" s="9" t="s">
        <v>1162</v>
      </c>
      <c r="C78" s="79">
        <v>115255.0</v>
      </c>
      <c r="D78" s="33">
        <v>6.0</v>
      </c>
      <c r="E78" s="9"/>
      <c r="F78" s="9" t="s">
        <v>1600</v>
      </c>
      <c r="G78" s="33" t="s">
        <v>1986</v>
      </c>
      <c r="H78" s="118">
        <v>36600.0</v>
      </c>
      <c r="I78" s="79">
        <f t="shared" si="1"/>
        <v>23</v>
      </c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28">
        <v>2.93001226E8</v>
      </c>
      <c r="B79" s="9" t="s">
        <v>928</v>
      </c>
      <c r="C79" s="79">
        <v>56149.0</v>
      </c>
      <c r="D79" s="33">
        <v>2.0</v>
      </c>
      <c r="E79" s="9"/>
      <c r="F79" s="9" t="s">
        <v>1588</v>
      </c>
      <c r="G79" s="33" t="s">
        <v>1987</v>
      </c>
      <c r="H79" s="118">
        <v>39679.0</v>
      </c>
      <c r="I79" s="79">
        <f t="shared" si="1"/>
        <v>15</v>
      </c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28">
        <v>4.65009876E8</v>
      </c>
      <c r="B80" s="9" t="s">
        <v>1524</v>
      </c>
      <c r="C80" s="79">
        <v>81413.0</v>
      </c>
      <c r="D80" s="33">
        <v>6.0</v>
      </c>
      <c r="E80" s="9"/>
      <c r="F80" s="9" t="s">
        <v>1774</v>
      </c>
      <c r="G80" s="33" t="s">
        <v>1988</v>
      </c>
      <c r="H80" s="118">
        <v>39283.0</v>
      </c>
      <c r="I80" s="79">
        <f t="shared" si="1"/>
        <v>16</v>
      </c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28">
        <v>8.50003614E8</v>
      </c>
      <c r="B81" s="9" t="s">
        <v>205</v>
      </c>
      <c r="C81" s="79">
        <v>52272.0</v>
      </c>
      <c r="D81" s="33">
        <v>0.0</v>
      </c>
      <c r="E81" s="9"/>
      <c r="F81" s="9" t="s">
        <v>1600</v>
      </c>
      <c r="G81" s="33" t="s">
        <v>1989</v>
      </c>
      <c r="H81" s="118">
        <v>36637.0</v>
      </c>
      <c r="I81" s="79">
        <f t="shared" si="1"/>
        <v>23</v>
      </c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28">
        <v>9.46007434E8</v>
      </c>
      <c r="B82" s="9" t="s">
        <v>1314</v>
      </c>
      <c r="C82" s="79">
        <v>42664.0</v>
      </c>
      <c r="D82" s="33">
        <v>1.0</v>
      </c>
      <c r="E82" s="9"/>
      <c r="F82" s="9" t="s">
        <v>1915</v>
      </c>
      <c r="G82" s="33" t="s">
        <v>1990</v>
      </c>
      <c r="H82" s="118">
        <v>39692.0</v>
      </c>
      <c r="I82" s="79">
        <f t="shared" si="1"/>
        <v>15</v>
      </c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28">
        <v>5.09003201E8</v>
      </c>
      <c r="B83" s="9" t="s">
        <v>977</v>
      </c>
      <c r="C83" s="79">
        <v>79913.0</v>
      </c>
      <c r="D83" s="33">
        <v>4.0</v>
      </c>
      <c r="E83" s="9"/>
      <c r="F83" s="9" t="s">
        <v>1991</v>
      </c>
      <c r="G83" s="33" t="s">
        <v>1992</v>
      </c>
      <c r="H83" s="118">
        <v>40253.0</v>
      </c>
      <c r="I83" s="79">
        <f t="shared" si="1"/>
        <v>13</v>
      </c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28">
        <v>8.29008449E8</v>
      </c>
      <c r="B84" s="9" t="s">
        <v>1083</v>
      </c>
      <c r="C84" s="79">
        <v>64793.0</v>
      </c>
      <c r="D84" s="33">
        <v>0.0</v>
      </c>
      <c r="E84" s="9"/>
      <c r="F84" s="9" t="s">
        <v>1588</v>
      </c>
      <c r="G84" s="33" t="s">
        <v>1993</v>
      </c>
      <c r="H84" s="118">
        <v>36672.0</v>
      </c>
      <c r="I84" s="79">
        <f t="shared" si="1"/>
        <v>23</v>
      </c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28">
        <v>8.09001216E8</v>
      </c>
      <c r="B85" s="9" t="s">
        <v>1520</v>
      </c>
      <c r="C85" s="79">
        <v>77192.0</v>
      </c>
      <c r="D85" s="33">
        <v>1.0</v>
      </c>
      <c r="E85" s="9"/>
      <c r="F85" s="9" t="s">
        <v>1600</v>
      </c>
      <c r="G85" s="33" t="s">
        <v>1994</v>
      </c>
      <c r="H85" s="118">
        <v>36422.0</v>
      </c>
      <c r="I85" s="79">
        <f t="shared" si="1"/>
        <v>24</v>
      </c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28">
        <v>8.94004436E8</v>
      </c>
      <c r="B86" s="9" t="s">
        <v>1214</v>
      </c>
      <c r="C86" s="79">
        <v>66946.0</v>
      </c>
      <c r="D86" s="33">
        <v>5.0</v>
      </c>
      <c r="E86" s="9"/>
      <c r="F86" s="9" t="s">
        <v>177</v>
      </c>
      <c r="G86" s="33" t="s">
        <v>1995</v>
      </c>
      <c r="H86" s="118">
        <v>36466.0</v>
      </c>
      <c r="I86" s="79">
        <f t="shared" si="1"/>
        <v>24</v>
      </c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28">
        <v>5.1000727E8</v>
      </c>
      <c r="B87" s="9" t="s">
        <v>1299</v>
      </c>
      <c r="C87" s="79">
        <v>104783.0</v>
      </c>
      <c r="D87" s="33">
        <v>2.0</v>
      </c>
      <c r="E87" s="9"/>
      <c r="F87" s="9" t="s">
        <v>1588</v>
      </c>
      <c r="G87" s="33" t="s">
        <v>1996</v>
      </c>
      <c r="H87" s="118">
        <v>36243.0</v>
      </c>
      <c r="I87" s="79">
        <f t="shared" si="1"/>
        <v>24</v>
      </c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28">
        <v>5.26005485E8</v>
      </c>
      <c r="B88" s="9" t="s">
        <v>206</v>
      </c>
      <c r="C88" s="79">
        <v>124698.0</v>
      </c>
      <c r="D88" s="33">
        <v>4.0</v>
      </c>
      <c r="E88" s="9"/>
      <c r="F88" s="9" t="s">
        <v>1600</v>
      </c>
      <c r="G88" s="33" t="s">
        <v>1997</v>
      </c>
      <c r="H88" s="118">
        <v>36718.0</v>
      </c>
      <c r="I88" s="79">
        <f t="shared" si="1"/>
        <v>23</v>
      </c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28">
        <v>8.47007836E8</v>
      </c>
      <c r="B89" s="9" t="s">
        <v>1380</v>
      </c>
      <c r="C89" s="79">
        <v>97294.0</v>
      </c>
      <c r="D89" s="33">
        <v>4.0</v>
      </c>
      <c r="E89" s="9"/>
      <c r="F89" s="9" t="s">
        <v>1588</v>
      </c>
      <c r="G89" s="33" t="s">
        <v>1998</v>
      </c>
      <c r="H89" s="118">
        <v>40584.0</v>
      </c>
      <c r="I89" s="79">
        <f t="shared" si="1"/>
        <v>12</v>
      </c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28">
        <v>5.44000658E8</v>
      </c>
      <c r="B90" s="9" t="s">
        <v>207</v>
      </c>
      <c r="C90" s="79">
        <v>72407.0</v>
      </c>
      <c r="D90" s="33">
        <v>4.0</v>
      </c>
      <c r="E90" s="9"/>
      <c r="F90" s="9" t="s">
        <v>1991</v>
      </c>
      <c r="G90" s="33" t="s">
        <v>1999</v>
      </c>
      <c r="H90" s="118">
        <v>39492.0</v>
      </c>
      <c r="I90" s="79">
        <f t="shared" si="1"/>
        <v>15</v>
      </c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28">
        <v>1.64000089E8</v>
      </c>
      <c r="B91" s="9" t="s">
        <v>1118</v>
      </c>
      <c r="C91" s="79">
        <v>118902.0</v>
      </c>
      <c r="D91" s="33">
        <v>0.0</v>
      </c>
      <c r="E91" s="9"/>
      <c r="F91" s="9" t="s">
        <v>1906</v>
      </c>
      <c r="G91" s="33" t="s">
        <v>2000</v>
      </c>
      <c r="H91" s="118">
        <v>40883.0</v>
      </c>
      <c r="I91" s="79">
        <f t="shared" si="1"/>
        <v>12</v>
      </c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28">
        <v>3.19008332E8</v>
      </c>
      <c r="B92" s="9" t="s">
        <v>208</v>
      </c>
      <c r="C92" s="79">
        <v>77764.0</v>
      </c>
      <c r="D92" s="33">
        <v>5.0</v>
      </c>
      <c r="E92" s="9"/>
      <c r="F92" s="9" t="s">
        <v>1603</v>
      </c>
      <c r="G92" s="33" t="s">
        <v>2001</v>
      </c>
      <c r="H92" s="118">
        <v>38237.0</v>
      </c>
      <c r="I92" s="79">
        <f t="shared" si="1"/>
        <v>19</v>
      </c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28">
        <v>9.29006127E8</v>
      </c>
      <c r="B93" s="9" t="s">
        <v>1037</v>
      </c>
      <c r="C93" s="79">
        <v>45419.0</v>
      </c>
      <c r="D93" s="119">
        <v>3.0</v>
      </c>
      <c r="E93" s="9"/>
      <c r="F93" s="9" t="s">
        <v>1774</v>
      </c>
      <c r="G93" s="33" t="s">
        <v>2002</v>
      </c>
      <c r="H93" s="118">
        <v>37141.0</v>
      </c>
      <c r="I93" s="79">
        <f t="shared" si="1"/>
        <v>22</v>
      </c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28">
        <v>7.39005625E8</v>
      </c>
      <c r="B94" s="9" t="s">
        <v>209</v>
      </c>
      <c r="C94" s="79">
        <v>58792.0</v>
      </c>
      <c r="D94" s="33">
        <v>0.0</v>
      </c>
      <c r="E94" s="9"/>
      <c r="F94" s="9" t="s">
        <v>1600</v>
      </c>
      <c r="G94" s="33" t="s">
        <v>2003</v>
      </c>
      <c r="H94" s="118">
        <v>39189.0</v>
      </c>
      <c r="I94" s="79">
        <f t="shared" si="1"/>
        <v>16</v>
      </c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28">
        <v>6.19003343E8</v>
      </c>
      <c r="B95" s="9" t="s">
        <v>1306</v>
      </c>
      <c r="C95" s="79">
        <v>85604.0</v>
      </c>
      <c r="D95" s="33">
        <v>6.0</v>
      </c>
      <c r="E95" s="9"/>
      <c r="F95" s="9" t="s">
        <v>1603</v>
      </c>
      <c r="G95" s="33" t="s">
        <v>2004</v>
      </c>
      <c r="H95" s="118">
        <v>39745.0</v>
      </c>
      <c r="I95" s="79">
        <f t="shared" si="1"/>
        <v>15</v>
      </c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28">
        <v>5.59002062E8</v>
      </c>
      <c r="B96" s="9" t="s">
        <v>210</v>
      </c>
      <c r="C96" s="79">
        <v>75506.0</v>
      </c>
      <c r="D96" s="33">
        <v>4.0</v>
      </c>
      <c r="E96" s="9"/>
      <c r="F96" s="9" t="s">
        <v>1774</v>
      </c>
      <c r="G96" s="33" t="s">
        <v>2005</v>
      </c>
      <c r="H96" s="118">
        <v>36456.0</v>
      </c>
      <c r="I96" s="79">
        <f t="shared" si="1"/>
        <v>24</v>
      </c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28">
        <v>3.82005618E8</v>
      </c>
      <c r="B97" s="9" t="s">
        <v>211</v>
      </c>
      <c r="C97" s="79">
        <v>84524.0</v>
      </c>
      <c r="D97" s="33">
        <v>4.0</v>
      </c>
      <c r="E97" s="9"/>
      <c r="F97" s="9" t="s">
        <v>1942</v>
      </c>
      <c r="G97" s="33" t="s">
        <v>2006</v>
      </c>
      <c r="H97" s="118">
        <v>39120.0</v>
      </c>
      <c r="I97" s="79">
        <f t="shared" si="1"/>
        <v>16</v>
      </c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28">
        <v>4.41006999E8</v>
      </c>
      <c r="B98" s="9" t="s">
        <v>212</v>
      </c>
      <c r="C98" s="79">
        <v>50979.0</v>
      </c>
      <c r="D98" s="33">
        <v>2.0</v>
      </c>
      <c r="E98" s="9"/>
      <c r="F98" s="9" t="s">
        <v>1942</v>
      </c>
      <c r="G98" s="33" t="s">
        <v>2007</v>
      </c>
      <c r="H98" s="118">
        <v>39783.0</v>
      </c>
      <c r="I98" s="79">
        <f t="shared" si="1"/>
        <v>15</v>
      </c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28">
        <v>2.37007469E8</v>
      </c>
      <c r="B99" s="9" t="s">
        <v>1294</v>
      </c>
      <c r="C99" s="79">
        <v>60489.0</v>
      </c>
      <c r="D99" s="33">
        <v>6.0</v>
      </c>
      <c r="E99" s="9"/>
      <c r="F99" s="9" t="s">
        <v>1913</v>
      </c>
      <c r="G99" s="33" t="s">
        <v>2008</v>
      </c>
      <c r="H99" s="118">
        <v>40596.0</v>
      </c>
      <c r="I99" s="79">
        <f t="shared" si="1"/>
        <v>12</v>
      </c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28">
        <v>4.83003751E8</v>
      </c>
      <c r="B100" s="9" t="s">
        <v>1295</v>
      </c>
      <c r="C100" s="79">
        <v>117958.0</v>
      </c>
      <c r="D100" s="33">
        <v>1.0</v>
      </c>
      <c r="E100" s="9"/>
      <c r="F100" s="9" t="s">
        <v>1600</v>
      </c>
      <c r="G100" s="33" t="s">
        <v>2009</v>
      </c>
      <c r="H100" s="118">
        <v>40474.0</v>
      </c>
      <c r="I100" s="79">
        <f t="shared" si="1"/>
        <v>13</v>
      </c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28">
        <v>7.98009136E8</v>
      </c>
      <c r="B101" s="9" t="s">
        <v>1114</v>
      </c>
      <c r="C101" s="79">
        <v>108167.0</v>
      </c>
      <c r="D101" s="33">
        <v>0.0</v>
      </c>
      <c r="E101" s="9"/>
      <c r="F101" s="9" t="s">
        <v>1774</v>
      </c>
      <c r="G101" s="33" t="s">
        <v>2010</v>
      </c>
      <c r="H101" s="118">
        <v>39167.0</v>
      </c>
      <c r="I101" s="79">
        <f t="shared" si="1"/>
        <v>16</v>
      </c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28">
        <v>1.2500365E8</v>
      </c>
      <c r="B102" s="9" t="s">
        <v>1129</v>
      </c>
      <c r="C102" s="79">
        <v>83005.0</v>
      </c>
      <c r="D102" s="33">
        <v>2.0</v>
      </c>
      <c r="E102" s="9"/>
      <c r="F102" s="9" t="s">
        <v>1600</v>
      </c>
      <c r="G102" s="33" t="s">
        <v>2011</v>
      </c>
      <c r="H102" s="118">
        <v>40462.0</v>
      </c>
      <c r="I102" s="79">
        <f t="shared" si="1"/>
        <v>13</v>
      </c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28">
        <v>5.61003247E8</v>
      </c>
      <c r="B103" s="9" t="s">
        <v>1221</v>
      </c>
      <c r="C103" s="79">
        <v>42273.0</v>
      </c>
      <c r="D103" s="33">
        <v>5.0</v>
      </c>
      <c r="E103" s="9"/>
      <c r="F103" s="9" t="s">
        <v>1621</v>
      </c>
      <c r="G103" s="33" t="s">
        <v>2012</v>
      </c>
      <c r="H103" s="118">
        <v>36171.0</v>
      </c>
      <c r="I103" s="79">
        <f t="shared" si="1"/>
        <v>24</v>
      </c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28">
        <v>6.44000811E8</v>
      </c>
      <c r="B104" s="9" t="s">
        <v>1054</v>
      </c>
      <c r="C104" s="79">
        <v>74304.0</v>
      </c>
      <c r="D104" s="33">
        <v>3.0</v>
      </c>
      <c r="E104" s="9"/>
      <c r="F104" s="9" t="s">
        <v>1603</v>
      </c>
      <c r="G104" s="33" t="s">
        <v>2013</v>
      </c>
      <c r="H104" s="118">
        <v>36012.0</v>
      </c>
      <c r="I104" s="79">
        <f t="shared" si="1"/>
        <v>25</v>
      </c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28">
        <v>1.96008245E8</v>
      </c>
      <c r="B105" s="9" t="s">
        <v>976</v>
      </c>
      <c r="C105" s="79">
        <v>79741.0</v>
      </c>
      <c r="D105" s="33">
        <v>3.0</v>
      </c>
      <c r="E105" s="9"/>
      <c r="F105" s="9" t="s">
        <v>1774</v>
      </c>
      <c r="G105" s="33" t="s">
        <v>2014</v>
      </c>
      <c r="H105" s="118">
        <v>36703.0</v>
      </c>
      <c r="I105" s="79">
        <f t="shared" si="1"/>
        <v>23</v>
      </c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28">
        <v>7.75002809E8</v>
      </c>
      <c r="B106" s="9" t="s">
        <v>213</v>
      </c>
      <c r="C106" s="79">
        <v>83517.0</v>
      </c>
      <c r="D106" s="33">
        <v>4.0</v>
      </c>
      <c r="E106" s="9"/>
      <c r="F106" s="9" t="s">
        <v>1942</v>
      </c>
      <c r="G106" s="33" t="s">
        <v>2015</v>
      </c>
      <c r="H106" s="118">
        <v>41186.0</v>
      </c>
      <c r="I106" s="79">
        <f t="shared" si="1"/>
        <v>11</v>
      </c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28">
        <v>3.80006845E8</v>
      </c>
      <c r="B107" s="9" t="s">
        <v>1160</v>
      </c>
      <c r="C107" s="79">
        <v>46834.0</v>
      </c>
      <c r="D107" s="33">
        <v>0.0</v>
      </c>
      <c r="E107" s="9"/>
      <c r="F107" s="9" t="s">
        <v>1603</v>
      </c>
      <c r="G107" s="33" t="s">
        <v>2016</v>
      </c>
      <c r="H107" s="118">
        <v>38975.0</v>
      </c>
      <c r="I107" s="79">
        <f t="shared" si="1"/>
        <v>17</v>
      </c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28">
        <v>8.48005364E8</v>
      </c>
      <c r="B108" s="9" t="s">
        <v>215</v>
      </c>
      <c r="C108" s="79">
        <v>69464.0</v>
      </c>
      <c r="D108" s="33">
        <v>5.0</v>
      </c>
      <c r="E108" s="9"/>
      <c r="F108" s="9" t="s">
        <v>1613</v>
      </c>
      <c r="G108" s="33" t="s">
        <v>2017</v>
      </c>
      <c r="H108" s="118">
        <v>38736.0</v>
      </c>
      <c r="I108" s="79">
        <f t="shared" si="1"/>
        <v>17</v>
      </c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28">
        <v>8.71005289E8</v>
      </c>
      <c r="B109" s="9" t="s">
        <v>1130</v>
      </c>
      <c r="C109" s="79">
        <v>111408.0</v>
      </c>
      <c r="D109" s="33">
        <v>0.0</v>
      </c>
      <c r="E109" s="9"/>
      <c r="F109" s="9" t="s">
        <v>1588</v>
      </c>
      <c r="G109" s="33" t="s">
        <v>2018</v>
      </c>
      <c r="H109" s="118">
        <v>40235.0</v>
      </c>
      <c r="I109" s="79">
        <f t="shared" si="1"/>
        <v>13</v>
      </c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28">
        <v>6.98005662E8</v>
      </c>
      <c r="B110" s="9" t="s">
        <v>1224</v>
      </c>
      <c r="C110" s="79">
        <v>44072.0</v>
      </c>
      <c r="D110" s="33">
        <v>1.0</v>
      </c>
      <c r="E110" s="9"/>
      <c r="F110" s="9" t="s">
        <v>1913</v>
      </c>
      <c r="G110" s="33" t="s">
        <v>2019</v>
      </c>
      <c r="H110" s="118">
        <v>40575.0</v>
      </c>
      <c r="I110" s="79">
        <f t="shared" si="1"/>
        <v>12</v>
      </c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28">
        <v>3.6700862E8</v>
      </c>
      <c r="B111" s="9" t="s">
        <v>946</v>
      </c>
      <c r="C111" s="79">
        <v>43469.0</v>
      </c>
      <c r="D111" s="119">
        <v>1.0</v>
      </c>
      <c r="E111" s="9"/>
      <c r="F111" s="9" t="s">
        <v>1603</v>
      </c>
      <c r="G111" s="33" t="s">
        <v>2020</v>
      </c>
      <c r="H111" s="118">
        <v>39458.0</v>
      </c>
      <c r="I111" s="79">
        <f t="shared" si="1"/>
        <v>15</v>
      </c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28">
        <v>1.3400527E8</v>
      </c>
      <c r="B112" s="9" t="s">
        <v>216</v>
      </c>
      <c r="C112" s="79">
        <v>123099.0</v>
      </c>
      <c r="D112" s="33">
        <v>4.0</v>
      </c>
      <c r="E112" s="9"/>
      <c r="F112" s="9" t="s">
        <v>1913</v>
      </c>
      <c r="G112" s="33" t="s">
        <v>2021</v>
      </c>
      <c r="H112" s="118">
        <v>40777.0</v>
      </c>
      <c r="I112" s="79">
        <f t="shared" si="1"/>
        <v>12</v>
      </c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28">
        <v>1.22001647E8</v>
      </c>
      <c r="B113" s="9" t="s">
        <v>1490</v>
      </c>
      <c r="C113" s="79">
        <v>93778.0</v>
      </c>
      <c r="D113" s="33">
        <v>5.0</v>
      </c>
      <c r="E113" s="9"/>
      <c r="F113" s="9" t="s">
        <v>1600</v>
      </c>
      <c r="G113" s="33" t="s">
        <v>2022</v>
      </c>
      <c r="H113" s="118">
        <v>39603.0</v>
      </c>
      <c r="I113" s="79">
        <f t="shared" si="1"/>
        <v>15</v>
      </c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28">
        <v>9.04004635E8</v>
      </c>
      <c r="B114" s="9" t="s">
        <v>961</v>
      </c>
      <c r="C114" s="79">
        <v>125788.0</v>
      </c>
      <c r="D114" s="33">
        <v>5.0</v>
      </c>
      <c r="E114" s="9"/>
      <c r="F114" s="9" t="s">
        <v>1913</v>
      </c>
      <c r="G114" s="33" t="s">
        <v>2023</v>
      </c>
      <c r="H114" s="118">
        <v>39279.0</v>
      </c>
      <c r="I114" s="79">
        <f t="shared" si="1"/>
        <v>16</v>
      </c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28">
        <v>3.53002495E8</v>
      </c>
      <c r="B115" s="9" t="s">
        <v>1318</v>
      </c>
      <c r="C115" s="79">
        <v>84598.0</v>
      </c>
      <c r="D115" s="33">
        <v>2.0</v>
      </c>
      <c r="E115" s="9"/>
      <c r="F115" s="9" t="s">
        <v>1600</v>
      </c>
      <c r="G115" s="33" t="s">
        <v>2024</v>
      </c>
      <c r="H115" s="118">
        <v>37331.0</v>
      </c>
      <c r="I115" s="79">
        <f t="shared" si="1"/>
        <v>21</v>
      </c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28">
        <v>4.51002456E8</v>
      </c>
      <c r="B116" s="9" t="s">
        <v>1207</v>
      </c>
      <c r="C116" s="79">
        <v>96721.0</v>
      </c>
      <c r="D116" s="33">
        <v>0.0</v>
      </c>
      <c r="E116" s="9"/>
      <c r="F116" s="9" t="s">
        <v>1942</v>
      </c>
      <c r="G116" s="33" t="s">
        <v>2025</v>
      </c>
      <c r="H116" s="118">
        <v>38807.0</v>
      </c>
      <c r="I116" s="79">
        <f t="shared" si="1"/>
        <v>17</v>
      </c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28">
        <v>3.72003335E8</v>
      </c>
      <c r="B117" s="9" t="s">
        <v>1374</v>
      </c>
      <c r="C117" s="79">
        <v>107924.0</v>
      </c>
      <c r="D117" s="33">
        <v>0.0</v>
      </c>
      <c r="E117" s="9"/>
      <c r="F117" s="9" t="s">
        <v>1906</v>
      </c>
      <c r="G117" s="33" t="s">
        <v>2026</v>
      </c>
      <c r="H117" s="118">
        <v>39362.0</v>
      </c>
      <c r="I117" s="79">
        <f t="shared" si="1"/>
        <v>16</v>
      </c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28">
        <v>6.33005875E8</v>
      </c>
      <c r="B118" s="9" t="s">
        <v>963</v>
      </c>
      <c r="C118" s="79">
        <v>100125.0</v>
      </c>
      <c r="D118" s="33">
        <v>0.0</v>
      </c>
      <c r="E118" s="9"/>
      <c r="F118" s="9" t="s">
        <v>1906</v>
      </c>
      <c r="G118" s="33" t="s">
        <v>2027</v>
      </c>
      <c r="H118" s="118">
        <v>38980.0</v>
      </c>
      <c r="I118" s="79">
        <f t="shared" si="1"/>
        <v>17</v>
      </c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28">
        <v>6.8200524E8</v>
      </c>
      <c r="B119" s="9" t="s">
        <v>1278</v>
      </c>
      <c r="C119" s="79">
        <v>98833.0</v>
      </c>
      <c r="D119" s="33">
        <v>3.0</v>
      </c>
      <c r="E119" s="9"/>
      <c r="F119" s="9" t="s">
        <v>1938</v>
      </c>
      <c r="G119" s="33" t="s">
        <v>2028</v>
      </c>
      <c r="H119" s="118">
        <v>39522.0</v>
      </c>
      <c r="I119" s="79">
        <f t="shared" si="1"/>
        <v>15</v>
      </c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28">
        <v>4.95005401E8</v>
      </c>
      <c r="B120" s="9" t="s">
        <v>1315</v>
      </c>
      <c r="C120" s="79">
        <v>80700.0</v>
      </c>
      <c r="D120" s="33">
        <v>3.0</v>
      </c>
      <c r="E120" s="9"/>
      <c r="F120" s="9" t="s">
        <v>1915</v>
      </c>
      <c r="G120" s="33" t="s">
        <v>2029</v>
      </c>
      <c r="H120" s="118">
        <v>39199.0</v>
      </c>
      <c r="I120" s="79">
        <f t="shared" si="1"/>
        <v>16</v>
      </c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28">
        <v>8.26006627E8</v>
      </c>
      <c r="B121" s="9" t="s">
        <v>218</v>
      </c>
      <c r="C121" s="79">
        <v>111686.0</v>
      </c>
      <c r="D121" s="33">
        <v>3.0</v>
      </c>
      <c r="E121" s="9"/>
      <c r="F121" s="9" t="s">
        <v>1915</v>
      </c>
      <c r="G121" s="33" t="s">
        <v>2030</v>
      </c>
      <c r="H121" s="118">
        <v>39768.0</v>
      </c>
      <c r="I121" s="79">
        <f t="shared" si="1"/>
        <v>15</v>
      </c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28">
        <v>5.64002529E8</v>
      </c>
      <c r="B122" s="9" t="s">
        <v>1057</v>
      </c>
      <c r="C122" s="79">
        <v>46350.0</v>
      </c>
      <c r="D122" s="119">
        <v>1.0</v>
      </c>
      <c r="E122" s="9"/>
      <c r="F122" s="9" t="s">
        <v>177</v>
      </c>
      <c r="G122" s="33" t="s">
        <v>2031</v>
      </c>
      <c r="H122" s="118">
        <v>41046.0</v>
      </c>
      <c r="I122" s="79">
        <f t="shared" si="1"/>
        <v>11</v>
      </c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28">
        <v>7.51000509E8</v>
      </c>
      <c r="B123" s="9" t="s">
        <v>219</v>
      </c>
      <c r="C123" s="79">
        <v>84002.0</v>
      </c>
      <c r="D123" s="33">
        <v>6.0</v>
      </c>
      <c r="E123" s="9"/>
      <c r="F123" s="9" t="s">
        <v>1600</v>
      </c>
      <c r="G123" s="33" t="s">
        <v>2032</v>
      </c>
      <c r="H123" s="118">
        <v>38874.0</v>
      </c>
      <c r="I123" s="79">
        <f t="shared" si="1"/>
        <v>17</v>
      </c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28">
        <v>9.15006251E8</v>
      </c>
      <c r="B124" s="9" t="s">
        <v>1045</v>
      </c>
      <c r="C124" s="79">
        <v>62446.0</v>
      </c>
      <c r="D124" s="33">
        <v>1.0</v>
      </c>
      <c r="E124" s="9"/>
      <c r="F124" s="9" t="s">
        <v>1921</v>
      </c>
      <c r="G124" s="33" t="s">
        <v>2033</v>
      </c>
      <c r="H124" s="118">
        <v>36176.0</v>
      </c>
      <c r="I124" s="79">
        <f t="shared" si="1"/>
        <v>24</v>
      </c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28">
        <v>9.94003763E8</v>
      </c>
      <c r="B125" s="9" t="s">
        <v>950</v>
      </c>
      <c r="C125" s="79">
        <v>114721.0</v>
      </c>
      <c r="D125" s="33">
        <v>1.0</v>
      </c>
      <c r="E125" s="9"/>
      <c r="F125" s="9" t="s">
        <v>1921</v>
      </c>
      <c r="G125" s="33" t="s">
        <v>2034</v>
      </c>
      <c r="H125" s="118">
        <v>38960.0</v>
      </c>
      <c r="I125" s="79">
        <f t="shared" si="1"/>
        <v>17</v>
      </c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28">
        <v>8.66000351E8</v>
      </c>
      <c r="B126" s="9" t="s">
        <v>1365</v>
      </c>
      <c r="C126" s="79">
        <v>101346.0</v>
      </c>
      <c r="D126" s="33">
        <v>0.0</v>
      </c>
      <c r="E126" s="9"/>
      <c r="F126" s="9" t="s">
        <v>1588</v>
      </c>
      <c r="G126" s="33" t="s">
        <v>2035</v>
      </c>
      <c r="H126" s="118">
        <v>40718.0</v>
      </c>
      <c r="I126" s="79">
        <f t="shared" si="1"/>
        <v>12</v>
      </c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28">
        <v>8.48001331E8</v>
      </c>
      <c r="B127" s="9" t="s">
        <v>221</v>
      </c>
      <c r="C127" s="79">
        <v>110697.0</v>
      </c>
      <c r="D127" s="33">
        <v>4.0</v>
      </c>
      <c r="E127" s="9"/>
      <c r="F127" s="9" t="s">
        <v>1588</v>
      </c>
      <c r="G127" s="33" t="s">
        <v>2036</v>
      </c>
      <c r="H127" s="118">
        <v>39602.0</v>
      </c>
      <c r="I127" s="79">
        <f t="shared" si="1"/>
        <v>15</v>
      </c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28">
        <v>5.24001545E8</v>
      </c>
      <c r="B128" s="9" t="s">
        <v>1368</v>
      </c>
      <c r="C128" s="79">
        <v>63123.0</v>
      </c>
      <c r="D128" s="33">
        <v>1.0</v>
      </c>
      <c r="E128" s="9"/>
      <c r="F128" s="9" t="s">
        <v>1588</v>
      </c>
      <c r="G128" s="33" t="s">
        <v>2037</v>
      </c>
      <c r="H128" s="118">
        <v>40420.0</v>
      </c>
      <c r="I128" s="79">
        <f t="shared" si="1"/>
        <v>13</v>
      </c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28">
        <v>9.84007817E8</v>
      </c>
      <c r="B129" s="9" t="s">
        <v>1149</v>
      </c>
      <c r="C129" s="79">
        <v>43570.0</v>
      </c>
      <c r="D129" s="33">
        <v>0.0</v>
      </c>
      <c r="E129" s="9"/>
      <c r="F129" s="9" t="s">
        <v>1655</v>
      </c>
      <c r="G129" s="33" t="s">
        <v>2038</v>
      </c>
      <c r="H129" s="118">
        <v>40292.0</v>
      </c>
      <c r="I129" s="79">
        <f t="shared" si="1"/>
        <v>13</v>
      </c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28">
        <v>6.42009261E8</v>
      </c>
      <c r="B130" s="9" t="s">
        <v>222</v>
      </c>
      <c r="C130" s="79">
        <v>57059.0</v>
      </c>
      <c r="D130" s="33">
        <v>0.0</v>
      </c>
      <c r="E130" s="9"/>
      <c r="F130" s="9" t="s">
        <v>1597</v>
      </c>
      <c r="G130" s="33" t="s">
        <v>2039</v>
      </c>
      <c r="H130" s="118">
        <v>39754.0</v>
      </c>
      <c r="I130" s="79">
        <f t="shared" si="1"/>
        <v>15</v>
      </c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28">
        <v>6.41003386E8</v>
      </c>
      <c r="B131" s="9" t="s">
        <v>1067</v>
      </c>
      <c r="C131" s="79">
        <v>81656.0</v>
      </c>
      <c r="D131" s="33">
        <v>3.0</v>
      </c>
      <c r="E131" s="9"/>
      <c r="F131" s="9" t="s">
        <v>1906</v>
      </c>
      <c r="G131" s="33" t="s">
        <v>2040</v>
      </c>
      <c r="H131" s="118">
        <v>36673.0</v>
      </c>
      <c r="I131" s="79">
        <f t="shared" si="1"/>
        <v>23</v>
      </c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28">
        <v>9.98002689E8</v>
      </c>
      <c r="B132" s="9" t="s">
        <v>1521</v>
      </c>
      <c r="C132" s="79">
        <v>79289.0</v>
      </c>
      <c r="D132" s="33">
        <v>2.0</v>
      </c>
      <c r="E132" s="9"/>
      <c r="F132" s="9" t="s">
        <v>1588</v>
      </c>
      <c r="G132" s="33" t="s">
        <v>2041</v>
      </c>
      <c r="H132" s="118">
        <v>39535.0</v>
      </c>
      <c r="I132" s="79">
        <f t="shared" si="1"/>
        <v>15</v>
      </c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28">
        <v>1.16002393E8</v>
      </c>
      <c r="B133" s="9" t="s">
        <v>1321</v>
      </c>
      <c r="C133" s="79">
        <v>98485.0</v>
      </c>
      <c r="D133" s="33">
        <v>1.0</v>
      </c>
      <c r="E133" s="9"/>
      <c r="F133" s="9" t="s">
        <v>1942</v>
      </c>
      <c r="G133" s="33" t="s">
        <v>2042</v>
      </c>
      <c r="H133" s="118">
        <v>35903.0</v>
      </c>
      <c r="I133" s="79">
        <f t="shared" si="1"/>
        <v>25</v>
      </c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28">
        <v>6.04002414E8</v>
      </c>
      <c r="B134" s="9" t="s">
        <v>941</v>
      </c>
      <c r="C134" s="79">
        <v>70153.0</v>
      </c>
      <c r="D134" s="33">
        <v>4.0</v>
      </c>
      <c r="E134" s="9"/>
      <c r="F134" s="9" t="s">
        <v>1617</v>
      </c>
      <c r="G134" s="33" t="s">
        <v>2043</v>
      </c>
      <c r="H134" s="118">
        <v>37073.0</v>
      </c>
      <c r="I134" s="79">
        <f t="shared" si="1"/>
        <v>22</v>
      </c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28">
        <v>2.11001007E8</v>
      </c>
      <c r="B135" s="9" t="s">
        <v>1338</v>
      </c>
      <c r="C135" s="79">
        <v>108582.0</v>
      </c>
      <c r="D135" s="33">
        <v>2.0</v>
      </c>
      <c r="E135" s="9"/>
      <c r="F135" s="9" t="s">
        <v>1906</v>
      </c>
      <c r="G135" s="33" t="s">
        <v>2044</v>
      </c>
      <c r="H135" s="118">
        <v>39809.0</v>
      </c>
      <c r="I135" s="79">
        <f t="shared" si="1"/>
        <v>15</v>
      </c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28">
        <v>7.81005646E8</v>
      </c>
      <c r="B136" s="9" t="s">
        <v>223</v>
      </c>
      <c r="C136" s="79">
        <v>42407.0</v>
      </c>
      <c r="D136" s="33">
        <v>4.0</v>
      </c>
      <c r="E136" s="9"/>
      <c r="F136" s="9" t="s">
        <v>1600</v>
      </c>
      <c r="G136" s="33" t="s">
        <v>2045</v>
      </c>
      <c r="H136" s="118">
        <v>38821.0</v>
      </c>
      <c r="I136" s="79">
        <f t="shared" si="1"/>
        <v>17</v>
      </c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28">
        <v>3.58008834E8</v>
      </c>
      <c r="B137" s="9" t="s">
        <v>224</v>
      </c>
      <c r="C137" s="79">
        <v>101365.0</v>
      </c>
      <c r="D137" s="33">
        <v>1.0</v>
      </c>
      <c r="E137" s="9"/>
      <c r="F137" s="9" t="s">
        <v>1603</v>
      </c>
      <c r="G137" s="33" t="s">
        <v>2046</v>
      </c>
      <c r="H137" s="118">
        <v>36531.0</v>
      </c>
      <c r="I137" s="79">
        <f t="shared" si="1"/>
        <v>23</v>
      </c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28">
        <v>6.02005059E8</v>
      </c>
      <c r="B138" s="9" t="s">
        <v>1200</v>
      </c>
      <c r="C138" s="79">
        <v>121090.0</v>
      </c>
      <c r="D138" s="33">
        <v>5.0</v>
      </c>
      <c r="E138" s="9"/>
      <c r="F138" s="9" t="s">
        <v>1603</v>
      </c>
      <c r="G138" s="33" t="s">
        <v>2047</v>
      </c>
      <c r="H138" s="118">
        <v>37082.0</v>
      </c>
      <c r="I138" s="79">
        <f t="shared" si="1"/>
        <v>22</v>
      </c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28">
        <v>9.39001323E8</v>
      </c>
      <c r="B139" s="9" t="s">
        <v>1150</v>
      </c>
      <c r="C139" s="79">
        <v>104621.0</v>
      </c>
      <c r="D139" s="33">
        <v>2.0</v>
      </c>
      <c r="E139" s="9"/>
      <c r="F139" s="9" t="s">
        <v>1603</v>
      </c>
      <c r="G139" s="33" t="s">
        <v>2048</v>
      </c>
      <c r="H139" s="118">
        <v>36245.0</v>
      </c>
      <c r="I139" s="79">
        <f t="shared" si="1"/>
        <v>24</v>
      </c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28">
        <v>5.28007442E8</v>
      </c>
      <c r="B140" s="9" t="s">
        <v>1329</v>
      </c>
      <c r="C140" s="79">
        <v>66624.0</v>
      </c>
      <c r="D140" s="33">
        <v>2.0</v>
      </c>
      <c r="E140" s="9"/>
      <c r="F140" s="9" t="s">
        <v>1600</v>
      </c>
      <c r="G140" s="33" t="s">
        <v>2049</v>
      </c>
      <c r="H140" s="118">
        <v>40424.0</v>
      </c>
      <c r="I140" s="79">
        <f t="shared" si="1"/>
        <v>13</v>
      </c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28">
        <v>4.98006769E8</v>
      </c>
      <c r="B141" s="9" t="s">
        <v>919</v>
      </c>
      <c r="C141" s="79">
        <v>84899.0</v>
      </c>
      <c r="D141" s="33">
        <v>3.0</v>
      </c>
      <c r="E141" s="9"/>
      <c r="F141" s="9" t="s">
        <v>1588</v>
      </c>
      <c r="G141" s="33" t="s">
        <v>2050</v>
      </c>
      <c r="H141" s="118">
        <v>39253.0</v>
      </c>
      <c r="I141" s="79">
        <f t="shared" si="1"/>
        <v>16</v>
      </c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28">
        <v>6.47006037E8</v>
      </c>
      <c r="B142" s="9" t="s">
        <v>225</v>
      </c>
      <c r="C142" s="79">
        <v>43152.0</v>
      </c>
      <c r="D142" s="33">
        <v>5.0</v>
      </c>
      <c r="E142" s="9"/>
      <c r="F142" s="9" t="s">
        <v>1906</v>
      </c>
      <c r="G142" s="33" t="s">
        <v>2051</v>
      </c>
      <c r="H142" s="118">
        <v>40264.0</v>
      </c>
      <c r="I142" s="79">
        <f t="shared" si="1"/>
        <v>13</v>
      </c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28">
        <v>6.86001726E8</v>
      </c>
      <c r="B143" s="9" t="s">
        <v>226</v>
      </c>
      <c r="C143" s="79">
        <v>117715.0</v>
      </c>
      <c r="D143" s="33">
        <v>4.0</v>
      </c>
      <c r="E143" s="9"/>
      <c r="F143" s="9" t="s">
        <v>1588</v>
      </c>
      <c r="G143" s="33" t="s">
        <v>2052</v>
      </c>
      <c r="H143" s="118">
        <v>36549.0</v>
      </c>
      <c r="I143" s="79">
        <f t="shared" si="1"/>
        <v>23</v>
      </c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28">
        <v>1.75008845E8</v>
      </c>
      <c r="B144" s="9" t="s">
        <v>1506</v>
      </c>
      <c r="C144" s="79">
        <v>118113.0</v>
      </c>
      <c r="D144" s="33">
        <v>4.0</v>
      </c>
      <c r="E144" s="9"/>
      <c r="F144" s="9" t="s">
        <v>1938</v>
      </c>
      <c r="G144" s="33" t="s">
        <v>2053</v>
      </c>
      <c r="H144" s="118">
        <v>39683.0</v>
      </c>
      <c r="I144" s="79">
        <f t="shared" si="1"/>
        <v>15</v>
      </c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28">
        <v>5.40002628E8</v>
      </c>
      <c r="B145" s="9" t="s">
        <v>1296</v>
      </c>
      <c r="C145" s="79">
        <v>117261.0</v>
      </c>
      <c r="D145" s="33">
        <v>5.0</v>
      </c>
      <c r="E145" s="9"/>
      <c r="F145" s="9" t="s">
        <v>1942</v>
      </c>
      <c r="G145" s="33" t="s">
        <v>2054</v>
      </c>
      <c r="H145" s="118">
        <v>40807.0</v>
      </c>
      <c r="I145" s="79">
        <f t="shared" si="1"/>
        <v>12</v>
      </c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28">
        <v>2.3600021E8</v>
      </c>
      <c r="B146" s="9" t="s">
        <v>1113</v>
      </c>
      <c r="C146" s="79">
        <v>96603.0</v>
      </c>
      <c r="D146" s="33">
        <v>5.0</v>
      </c>
      <c r="E146" s="9"/>
      <c r="F146" s="9" t="s">
        <v>1600</v>
      </c>
      <c r="G146" s="33" t="s">
        <v>2055</v>
      </c>
      <c r="H146" s="118">
        <v>36413.0</v>
      </c>
      <c r="I146" s="79">
        <f t="shared" si="1"/>
        <v>24</v>
      </c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28">
        <v>7.11007716E8</v>
      </c>
      <c r="B147" s="9" t="s">
        <v>1009</v>
      </c>
      <c r="C147" s="79">
        <v>72104.0</v>
      </c>
      <c r="D147" s="33">
        <v>5.0</v>
      </c>
      <c r="E147" s="9"/>
      <c r="F147" s="9" t="s">
        <v>1600</v>
      </c>
      <c r="G147" s="33" t="s">
        <v>2056</v>
      </c>
      <c r="H147" s="118">
        <v>41056.0</v>
      </c>
      <c r="I147" s="79">
        <f t="shared" si="1"/>
        <v>11</v>
      </c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28">
        <v>2.26006793E8</v>
      </c>
      <c r="B148" s="9" t="s">
        <v>228</v>
      </c>
      <c r="C148" s="79">
        <v>73102.0</v>
      </c>
      <c r="D148" s="33">
        <v>2.0</v>
      </c>
      <c r="E148" s="9"/>
      <c r="F148" s="9" t="s">
        <v>1942</v>
      </c>
      <c r="G148" s="33" t="s">
        <v>2057</v>
      </c>
      <c r="H148" s="118">
        <v>40883.0</v>
      </c>
      <c r="I148" s="79">
        <f t="shared" si="1"/>
        <v>12</v>
      </c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28">
        <v>9.5400444E8</v>
      </c>
      <c r="B149" s="9" t="s">
        <v>1522</v>
      </c>
      <c r="C149" s="79">
        <v>46256.0</v>
      </c>
      <c r="D149" s="33">
        <v>6.0</v>
      </c>
      <c r="E149" s="9"/>
      <c r="F149" s="9" t="s">
        <v>1921</v>
      </c>
      <c r="G149" s="33" t="s">
        <v>2058</v>
      </c>
      <c r="H149" s="118">
        <v>39024.0</v>
      </c>
      <c r="I149" s="79">
        <f t="shared" si="1"/>
        <v>17</v>
      </c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28">
        <v>9.10001207E8</v>
      </c>
      <c r="B150" s="9" t="s">
        <v>1516</v>
      </c>
      <c r="C150" s="79">
        <v>60068.0</v>
      </c>
      <c r="D150" s="33">
        <v>4.0</v>
      </c>
      <c r="E150" s="9"/>
      <c r="F150" s="9" t="s">
        <v>1921</v>
      </c>
      <c r="G150" s="33" t="s">
        <v>2059</v>
      </c>
      <c r="H150" s="118">
        <v>37612.0</v>
      </c>
      <c r="I150" s="79">
        <f t="shared" si="1"/>
        <v>21</v>
      </c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28">
        <v>9.72003041E8</v>
      </c>
      <c r="B151" s="9" t="s">
        <v>1000</v>
      </c>
      <c r="C151" s="79">
        <v>107900.0</v>
      </c>
      <c r="D151" s="33">
        <v>2.0</v>
      </c>
      <c r="E151" s="9"/>
      <c r="F151" s="9" t="s">
        <v>1600</v>
      </c>
      <c r="G151" s="33" t="s">
        <v>2060</v>
      </c>
      <c r="H151" s="118">
        <v>39087.0</v>
      </c>
      <c r="I151" s="79">
        <f t="shared" si="1"/>
        <v>16</v>
      </c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28">
        <v>6.36007559E8</v>
      </c>
      <c r="B152" s="9" t="s">
        <v>1508</v>
      </c>
      <c r="C152" s="79">
        <v>76064.0</v>
      </c>
      <c r="D152" s="33">
        <v>0.0</v>
      </c>
      <c r="E152" s="9"/>
      <c r="F152" s="9" t="s">
        <v>1600</v>
      </c>
      <c r="G152" s="33" t="s">
        <v>2061</v>
      </c>
      <c r="H152" s="118">
        <v>35982.0</v>
      </c>
      <c r="I152" s="79">
        <f t="shared" si="1"/>
        <v>25</v>
      </c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28">
        <v>4.29007741E8</v>
      </c>
      <c r="B153" s="9" t="s">
        <v>229</v>
      </c>
      <c r="C153" s="79">
        <v>49683.0</v>
      </c>
      <c r="D153" s="33">
        <v>6.0</v>
      </c>
      <c r="E153" s="9"/>
      <c r="F153" s="9" t="s">
        <v>1906</v>
      </c>
      <c r="G153" s="33" t="s">
        <v>2062</v>
      </c>
      <c r="H153" s="118">
        <v>40765.0</v>
      </c>
      <c r="I153" s="79">
        <f t="shared" si="1"/>
        <v>12</v>
      </c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28">
        <v>2.72002753E8</v>
      </c>
      <c r="B154" s="9" t="s">
        <v>1275</v>
      </c>
      <c r="C154" s="79">
        <v>79262.0</v>
      </c>
      <c r="D154" s="33">
        <v>0.0</v>
      </c>
      <c r="E154" s="9"/>
      <c r="F154" s="9" t="s">
        <v>1588</v>
      </c>
      <c r="G154" s="33" t="s">
        <v>2063</v>
      </c>
      <c r="H154" s="118">
        <v>38753.0</v>
      </c>
      <c r="I154" s="79">
        <f t="shared" si="1"/>
        <v>17</v>
      </c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28">
        <v>4.1500009E8</v>
      </c>
      <c r="B155" s="9" t="s">
        <v>974</v>
      </c>
      <c r="C155" s="79">
        <v>88169.0</v>
      </c>
      <c r="D155" s="33">
        <v>4.0</v>
      </c>
      <c r="E155" s="9"/>
      <c r="F155" s="9" t="s">
        <v>1600</v>
      </c>
      <c r="G155" s="33" t="s">
        <v>2064</v>
      </c>
      <c r="H155" s="118">
        <v>41079.0</v>
      </c>
      <c r="I155" s="79">
        <f t="shared" si="1"/>
        <v>11</v>
      </c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28">
        <v>7.82001758E8</v>
      </c>
      <c r="B156" s="9" t="s">
        <v>1291</v>
      </c>
      <c r="C156" s="79">
        <v>74412.0</v>
      </c>
      <c r="D156" s="33">
        <v>2.0</v>
      </c>
      <c r="E156" s="9"/>
      <c r="F156" s="9" t="s">
        <v>1603</v>
      </c>
      <c r="G156" s="33" t="s">
        <v>2065</v>
      </c>
      <c r="H156" s="118">
        <v>39153.0</v>
      </c>
      <c r="I156" s="79">
        <f t="shared" si="1"/>
        <v>16</v>
      </c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28">
        <v>2.00001327E8</v>
      </c>
      <c r="B157" s="9" t="s">
        <v>1541</v>
      </c>
      <c r="C157" s="79">
        <v>113877.0</v>
      </c>
      <c r="D157" s="33">
        <v>0.0</v>
      </c>
      <c r="E157" s="9"/>
      <c r="F157" s="9" t="s">
        <v>1600</v>
      </c>
      <c r="G157" s="33" t="s">
        <v>2066</v>
      </c>
      <c r="H157" s="118">
        <v>40574.0</v>
      </c>
      <c r="I157" s="79">
        <f t="shared" si="1"/>
        <v>12</v>
      </c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28">
        <v>9.54008527E8</v>
      </c>
      <c r="B158" s="9" t="s">
        <v>230</v>
      </c>
      <c r="C158" s="79">
        <v>66922.0</v>
      </c>
      <c r="D158" s="33">
        <v>4.0</v>
      </c>
      <c r="E158" s="9"/>
      <c r="F158" s="9" t="s">
        <v>1603</v>
      </c>
      <c r="G158" s="33" t="s">
        <v>2067</v>
      </c>
      <c r="H158" s="118">
        <v>35869.0</v>
      </c>
      <c r="I158" s="79">
        <f t="shared" si="1"/>
        <v>25</v>
      </c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28">
        <v>5.23001822E8</v>
      </c>
      <c r="B159" s="9" t="s">
        <v>1528</v>
      </c>
      <c r="C159" s="79">
        <v>104771.0</v>
      </c>
      <c r="D159" s="33">
        <v>1.0</v>
      </c>
      <c r="E159" s="9"/>
      <c r="F159" s="9" t="s">
        <v>1588</v>
      </c>
      <c r="G159" s="33" t="s">
        <v>2068</v>
      </c>
      <c r="H159" s="118">
        <v>39155.0</v>
      </c>
      <c r="I159" s="79">
        <f t="shared" si="1"/>
        <v>16</v>
      </c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28">
        <v>3.39008975E8</v>
      </c>
      <c r="B160" s="9" t="s">
        <v>1529</v>
      </c>
      <c r="C160" s="79">
        <v>69179.0</v>
      </c>
      <c r="D160" s="33">
        <v>5.0</v>
      </c>
      <c r="E160" s="9"/>
      <c r="F160" s="9" t="s">
        <v>1774</v>
      </c>
      <c r="G160" s="33" t="s">
        <v>2069</v>
      </c>
      <c r="H160" s="118">
        <v>36940.0</v>
      </c>
      <c r="I160" s="79">
        <f t="shared" si="1"/>
        <v>22</v>
      </c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28">
        <v>3.92006767E8</v>
      </c>
      <c r="B161" s="9" t="s">
        <v>231</v>
      </c>
      <c r="C161" s="79">
        <v>109251.0</v>
      </c>
      <c r="D161" s="33">
        <v>5.0</v>
      </c>
      <c r="E161" s="9"/>
      <c r="F161" s="9" t="s">
        <v>1942</v>
      </c>
      <c r="G161" s="33" t="s">
        <v>2070</v>
      </c>
      <c r="H161" s="118">
        <v>38144.0</v>
      </c>
      <c r="I161" s="79">
        <f t="shared" si="1"/>
        <v>19</v>
      </c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28">
        <v>6.46005818E8</v>
      </c>
      <c r="B162" s="9" t="s">
        <v>1438</v>
      </c>
      <c r="C162" s="79">
        <v>57193.0</v>
      </c>
      <c r="D162" s="33">
        <v>6.0</v>
      </c>
      <c r="E162" s="9"/>
      <c r="F162" s="9" t="s">
        <v>1600</v>
      </c>
      <c r="G162" s="33" t="s">
        <v>2071</v>
      </c>
      <c r="H162" s="118">
        <v>36535.0</v>
      </c>
      <c r="I162" s="79">
        <f t="shared" si="1"/>
        <v>23</v>
      </c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28">
        <v>5.38004123E8</v>
      </c>
      <c r="B163" s="9" t="s">
        <v>1352</v>
      </c>
      <c r="C163" s="79">
        <v>84580.0</v>
      </c>
      <c r="D163" s="33">
        <v>1.0</v>
      </c>
      <c r="E163" s="9"/>
      <c r="F163" s="9" t="s">
        <v>1942</v>
      </c>
      <c r="G163" s="33" t="s">
        <v>2072</v>
      </c>
      <c r="H163" s="118">
        <v>40925.0</v>
      </c>
      <c r="I163" s="79">
        <f t="shared" si="1"/>
        <v>11</v>
      </c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28">
        <v>8.0100236E8</v>
      </c>
      <c r="B164" s="9" t="s">
        <v>1530</v>
      </c>
      <c r="C164" s="79">
        <v>97071.0</v>
      </c>
      <c r="D164" s="119">
        <v>2.0</v>
      </c>
      <c r="E164" s="9"/>
      <c r="F164" s="9" t="s">
        <v>1913</v>
      </c>
      <c r="G164" s="33" t="s">
        <v>2073</v>
      </c>
      <c r="H164" s="118">
        <v>38792.0</v>
      </c>
      <c r="I164" s="79">
        <f t="shared" si="1"/>
        <v>17</v>
      </c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28">
        <v>5.95003346E8</v>
      </c>
      <c r="B165" s="9" t="s">
        <v>232</v>
      </c>
      <c r="C165" s="79">
        <v>69335.0</v>
      </c>
      <c r="D165" s="33">
        <v>4.0</v>
      </c>
      <c r="E165" s="9"/>
      <c r="F165" s="9" t="s">
        <v>1603</v>
      </c>
      <c r="G165" s="33" t="s">
        <v>2074</v>
      </c>
      <c r="H165" s="118">
        <v>36642.0</v>
      </c>
      <c r="I165" s="79">
        <f t="shared" si="1"/>
        <v>23</v>
      </c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28">
        <v>1.98002803E8</v>
      </c>
      <c r="B166" s="9" t="s">
        <v>1148</v>
      </c>
      <c r="C166" s="79">
        <v>67772.0</v>
      </c>
      <c r="D166" s="33">
        <v>5.0</v>
      </c>
      <c r="E166" s="9"/>
      <c r="F166" s="9" t="s">
        <v>1906</v>
      </c>
      <c r="G166" s="33" t="s">
        <v>2075</v>
      </c>
      <c r="H166" s="118">
        <v>41254.0</v>
      </c>
      <c r="I166" s="79">
        <f t="shared" si="1"/>
        <v>11</v>
      </c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28">
        <v>6.66007784E8</v>
      </c>
      <c r="B167" s="9" t="s">
        <v>1233</v>
      </c>
      <c r="C167" s="79">
        <v>74177.0</v>
      </c>
      <c r="D167" s="33">
        <v>6.0</v>
      </c>
      <c r="E167" s="9"/>
      <c r="F167" s="9" t="s">
        <v>1774</v>
      </c>
      <c r="G167" s="33" t="s">
        <v>2076</v>
      </c>
      <c r="H167" s="118">
        <v>36145.0</v>
      </c>
      <c r="I167" s="79">
        <f t="shared" si="1"/>
        <v>25</v>
      </c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28">
        <v>3.67004064E8</v>
      </c>
      <c r="B168" s="9" t="s">
        <v>1243</v>
      </c>
      <c r="C168" s="79">
        <v>49254.0</v>
      </c>
      <c r="D168" s="33">
        <v>2.0</v>
      </c>
      <c r="E168" s="9"/>
      <c r="F168" s="9" t="s">
        <v>1906</v>
      </c>
      <c r="G168" s="33" t="s">
        <v>2077</v>
      </c>
      <c r="H168" s="118">
        <v>40414.0</v>
      </c>
      <c r="I168" s="79">
        <f t="shared" si="1"/>
        <v>13</v>
      </c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28">
        <v>7.69006763E8</v>
      </c>
      <c r="B169" s="9" t="s">
        <v>1014</v>
      </c>
      <c r="C169" s="79">
        <v>79158.0</v>
      </c>
      <c r="D169" s="33">
        <v>1.0</v>
      </c>
      <c r="E169" s="9"/>
      <c r="F169" s="9" t="s">
        <v>1942</v>
      </c>
      <c r="G169" s="33" t="s">
        <v>2078</v>
      </c>
      <c r="H169" s="118">
        <v>40403.0</v>
      </c>
      <c r="I169" s="79">
        <f t="shared" si="1"/>
        <v>13</v>
      </c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28">
        <v>5.19001677E8</v>
      </c>
      <c r="B170" s="9" t="s">
        <v>1362</v>
      </c>
      <c r="C170" s="79">
        <v>64141.0</v>
      </c>
      <c r="D170" s="33">
        <v>2.0</v>
      </c>
      <c r="E170" s="9"/>
      <c r="F170" s="9" t="s">
        <v>1906</v>
      </c>
      <c r="G170" s="33" t="s">
        <v>2079</v>
      </c>
      <c r="H170" s="118">
        <v>37701.0</v>
      </c>
      <c r="I170" s="79">
        <f t="shared" si="1"/>
        <v>20</v>
      </c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28">
        <v>8.95002812E8</v>
      </c>
      <c r="B171" s="9" t="s">
        <v>1151</v>
      </c>
      <c r="C171" s="79">
        <v>123134.0</v>
      </c>
      <c r="D171" s="33">
        <v>1.0</v>
      </c>
      <c r="E171" s="9"/>
      <c r="F171" s="9" t="s">
        <v>1588</v>
      </c>
      <c r="G171" s="33" t="s">
        <v>2080</v>
      </c>
      <c r="H171" s="118">
        <v>36956.0</v>
      </c>
      <c r="I171" s="79">
        <f t="shared" si="1"/>
        <v>22</v>
      </c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28">
        <v>9.67007735E8</v>
      </c>
      <c r="B172" s="9" t="s">
        <v>927</v>
      </c>
      <c r="C172" s="79">
        <v>120516.0</v>
      </c>
      <c r="D172" s="33">
        <v>1.0</v>
      </c>
      <c r="E172" s="9"/>
      <c r="F172" s="9" t="s">
        <v>1774</v>
      </c>
      <c r="G172" s="33" t="s">
        <v>2081</v>
      </c>
      <c r="H172" s="118">
        <v>41000.0</v>
      </c>
      <c r="I172" s="79">
        <f t="shared" si="1"/>
        <v>11</v>
      </c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28">
        <v>5.67000969E8</v>
      </c>
      <c r="B173" s="9" t="s">
        <v>1047</v>
      </c>
      <c r="C173" s="79">
        <v>57624.0</v>
      </c>
      <c r="D173" s="33">
        <v>6.0</v>
      </c>
      <c r="E173" s="9"/>
      <c r="F173" s="9" t="s">
        <v>1588</v>
      </c>
      <c r="G173" s="33" t="s">
        <v>2082</v>
      </c>
      <c r="H173" s="118">
        <v>39435.0</v>
      </c>
      <c r="I173" s="79">
        <f t="shared" si="1"/>
        <v>16</v>
      </c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28">
        <v>5.72006605E8</v>
      </c>
      <c r="B174" s="9" t="s">
        <v>233</v>
      </c>
      <c r="C174" s="79">
        <v>74910.0</v>
      </c>
      <c r="D174" s="33">
        <v>3.0</v>
      </c>
      <c r="E174" s="9"/>
      <c r="F174" s="9" t="s">
        <v>1991</v>
      </c>
      <c r="G174" s="33" t="s">
        <v>2083</v>
      </c>
      <c r="H174" s="118">
        <v>39923.0</v>
      </c>
      <c r="I174" s="79">
        <f t="shared" si="1"/>
        <v>14</v>
      </c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28">
        <v>7.3100308E8</v>
      </c>
      <c r="B175" s="9" t="s">
        <v>996</v>
      </c>
      <c r="C175" s="79">
        <v>45405.0</v>
      </c>
      <c r="D175" s="33">
        <v>3.0</v>
      </c>
      <c r="E175" s="9"/>
      <c r="F175" s="9" t="s">
        <v>1621</v>
      </c>
      <c r="G175" s="33" t="s">
        <v>2084</v>
      </c>
      <c r="H175" s="118">
        <v>39447.0</v>
      </c>
      <c r="I175" s="79">
        <f t="shared" si="1"/>
        <v>16</v>
      </c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28">
        <v>3.74002996E8</v>
      </c>
      <c r="B176" s="9" t="s">
        <v>1021</v>
      </c>
      <c r="C176" s="79">
        <v>104499.0</v>
      </c>
      <c r="D176" s="33">
        <v>4.0</v>
      </c>
      <c r="E176" s="9"/>
      <c r="F176" s="9" t="s">
        <v>1588</v>
      </c>
      <c r="G176" s="33" t="s">
        <v>2085</v>
      </c>
      <c r="H176" s="118">
        <v>40680.0</v>
      </c>
      <c r="I176" s="79">
        <f t="shared" si="1"/>
        <v>12</v>
      </c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28">
        <v>9.93005282E8</v>
      </c>
      <c r="B177" s="9" t="s">
        <v>1178</v>
      </c>
      <c r="C177" s="79">
        <v>56812.0</v>
      </c>
      <c r="D177" s="33">
        <v>4.0</v>
      </c>
      <c r="E177" s="9"/>
      <c r="F177" s="9" t="s">
        <v>1600</v>
      </c>
      <c r="G177" s="33" t="s">
        <v>2086</v>
      </c>
      <c r="H177" s="118">
        <v>40203.0</v>
      </c>
      <c r="I177" s="79">
        <f t="shared" si="1"/>
        <v>13</v>
      </c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28">
        <v>5.82001567E8</v>
      </c>
      <c r="B178" s="9" t="s">
        <v>1229</v>
      </c>
      <c r="C178" s="79">
        <v>86756.0</v>
      </c>
      <c r="D178" s="33">
        <v>4.0</v>
      </c>
      <c r="E178" s="9"/>
      <c r="F178" s="9" t="s">
        <v>1906</v>
      </c>
      <c r="G178" s="33" t="s">
        <v>2087</v>
      </c>
      <c r="H178" s="118">
        <v>36086.0</v>
      </c>
      <c r="I178" s="79">
        <f t="shared" si="1"/>
        <v>25</v>
      </c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28">
        <v>7.44001673E8</v>
      </c>
      <c r="B179" s="9" t="s">
        <v>234</v>
      </c>
      <c r="C179" s="79">
        <v>105667.0</v>
      </c>
      <c r="D179" s="33">
        <v>1.0</v>
      </c>
      <c r="E179" s="9"/>
      <c r="F179" s="9" t="s">
        <v>1906</v>
      </c>
      <c r="G179" s="33" t="s">
        <v>2088</v>
      </c>
      <c r="H179" s="118">
        <v>38986.0</v>
      </c>
      <c r="I179" s="79">
        <f t="shared" si="1"/>
        <v>17</v>
      </c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28">
        <v>7.40000681E8</v>
      </c>
      <c r="B180" s="9" t="s">
        <v>235</v>
      </c>
      <c r="C180" s="79">
        <v>102285.0</v>
      </c>
      <c r="D180" s="33">
        <v>0.0</v>
      </c>
      <c r="E180" s="9"/>
      <c r="F180" s="9" t="s">
        <v>1600</v>
      </c>
      <c r="G180" s="33" t="s">
        <v>2089</v>
      </c>
      <c r="H180" s="118">
        <v>36431.0</v>
      </c>
      <c r="I180" s="79">
        <f t="shared" si="1"/>
        <v>24</v>
      </c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28">
        <v>3.58007304E8</v>
      </c>
      <c r="B181" s="9" t="s">
        <v>1175</v>
      </c>
      <c r="C181" s="79">
        <v>65878.0</v>
      </c>
      <c r="D181" s="33">
        <v>6.0</v>
      </c>
      <c r="E181" s="9"/>
      <c r="F181" s="9" t="s">
        <v>1906</v>
      </c>
      <c r="G181" s="33" t="s">
        <v>2090</v>
      </c>
      <c r="H181" s="118">
        <v>40666.0</v>
      </c>
      <c r="I181" s="79">
        <f t="shared" si="1"/>
        <v>12</v>
      </c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28">
        <v>7.21006304E8</v>
      </c>
      <c r="B182" s="9" t="s">
        <v>1126</v>
      </c>
      <c r="C182" s="79">
        <v>74666.0</v>
      </c>
      <c r="D182" s="119">
        <v>3.0</v>
      </c>
      <c r="E182" s="9"/>
      <c r="F182" s="9" t="s">
        <v>1600</v>
      </c>
      <c r="G182" s="33" t="s">
        <v>2091</v>
      </c>
      <c r="H182" s="118">
        <v>39747.0</v>
      </c>
      <c r="I182" s="79">
        <f t="shared" si="1"/>
        <v>15</v>
      </c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28">
        <v>7.49007626E8</v>
      </c>
      <c r="B183" s="9" t="s">
        <v>985</v>
      </c>
      <c r="C183" s="79">
        <v>115421.0</v>
      </c>
      <c r="D183" s="119">
        <v>0.0</v>
      </c>
      <c r="E183" s="9"/>
      <c r="F183" s="9" t="s">
        <v>1603</v>
      </c>
      <c r="G183" s="33" t="s">
        <v>2092</v>
      </c>
      <c r="H183" s="118">
        <v>36407.0</v>
      </c>
      <c r="I183" s="79">
        <f t="shared" si="1"/>
        <v>24</v>
      </c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28">
        <v>5.60008224E8</v>
      </c>
      <c r="B184" s="9" t="s">
        <v>1107</v>
      </c>
      <c r="C184" s="79">
        <v>121550.0</v>
      </c>
      <c r="D184" s="33">
        <v>0.0</v>
      </c>
      <c r="E184" s="9"/>
      <c r="F184" s="9" t="s">
        <v>1603</v>
      </c>
      <c r="G184" s="33" t="s">
        <v>2093</v>
      </c>
      <c r="H184" s="118">
        <v>39273.0</v>
      </c>
      <c r="I184" s="79">
        <f t="shared" si="1"/>
        <v>16</v>
      </c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28">
        <v>4.6600351E8</v>
      </c>
      <c r="B185" s="9" t="s">
        <v>1020</v>
      </c>
      <c r="C185" s="79">
        <v>43558.0</v>
      </c>
      <c r="D185" s="33">
        <v>3.0</v>
      </c>
      <c r="E185" s="9"/>
      <c r="F185" s="9" t="s">
        <v>1588</v>
      </c>
      <c r="G185" s="33" t="s">
        <v>2094</v>
      </c>
      <c r="H185" s="118">
        <v>40867.0</v>
      </c>
      <c r="I185" s="79">
        <f t="shared" si="1"/>
        <v>12</v>
      </c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28">
        <v>3.94000236E8</v>
      </c>
      <c r="B186" s="9" t="s">
        <v>1216</v>
      </c>
      <c r="C186" s="79">
        <v>124999.0</v>
      </c>
      <c r="D186" s="33">
        <v>2.0</v>
      </c>
      <c r="E186" s="9"/>
      <c r="F186" s="9" t="s">
        <v>1906</v>
      </c>
      <c r="G186" s="33" t="s">
        <v>2095</v>
      </c>
      <c r="H186" s="118">
        <v>40254.0</v>
      </c>
      <c r="I186" s="79">
        <f t="shared" si="1"/>
        <v>13</v>
      </c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28">
        <v>5.58005216E8</v>
      </c>
      <c r="B187" s="9" t="s">
        <v>965</v>
      </c>
      <c r="C187" s="79">
        <v>72942.0</v>
      </c>
      <c r="D187" s="33">
        <v>4.0</v>
      </c>
      <c r="E187" s="9"/>
      <c r="F187" s="9" t="s">
        <v>1588</v>
      </c>
      <c r="G187" s="33" t="s">
        <v>2096</v>
      </c>
      <c r="H187" s="118">
        <v>39087.0</v>
      </c>
      <c r="I187" s="79">
        <f t="shared" si="1"/>
        <v>16</v>
      </c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28">
        <v>5.12009455E8</v>
      </c>
      <c r="B188" s="9" t="s">
        <v>236</v>
      </c>
      <c r="C188" s="79">
        <v>54395.0</v>
      </c>
      <c r="D188" s="33">
        <v>5.0</v>
      </c>
      <c r="E188" s="9"/>
      <c r="F188" s="9" t="s">
        <v>1984</v>
      </c>
      <c r="G188" s="33" t="s">
        <v>2097</v>
      </c>
      <c r="H188" s="118">
        <v>36619.0</v>
      </c>
      <c r="I188" s="79">
        <f t="shared" si="1"/>
        <v>23</v>
      </c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28">
        <v>3.25000907E8</v>
      </c>
      <c r="B189" s="9" t="s">
        <v>1670</v>
      </c>
      <c r="C189" s="79">
        <v>83272.0</v>
      </c>
      <c r="D189" s="33">
        <v>6.0</v>
      </c>
      <c r="E189" s="9"/>
      <c r="F189" s="9" t="s">
        <v>1913</v>
      </c>
      <c r="G189" s="33" t="s">
        <v>2098</v>
      </c>
      <c r="H189" s="118">
        <v>40320.0</v>
      </c>
      <c r="I189" s="79">
        <f t="shared" si="1"/>
        <v>13</v>
      </c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28">
        <v>2.95002645E8</v>
      </c>
      <c r="B190" s="9" t="s">
        <v>1128</v>
      </c>
      <c r="C190" s="79">
        <v>68347.0</v>
      </c>
      <c r="D190" s="33">
        <v>4.0</v>
      </c>
      <c r="E190" s="9"/>
      <c r="F190" s="9" t="s">
        <v>1600</v>
      </c>
      <c r="G190" s="33" t="s">
        <v>2099</v>
      </c>
      <c r="H190" s="118">
        <v>36273.0</v>
      </c>
      <c r="I190" s="79">
        <f t="shared" si="1"/>
        <v>24</v>
      </c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28">
        <v>3.19005817E8</v>
      </c>
      <c r="B191" s="9" t="s">
        <v>1467</v>
      </c>
      <c r="C191" s="79">
        <v>42102.0</v>
      </c>
      <c r="D191" s="33">
        <v>0.0</v>
      </c>
      <c r="E191" s="9"/>
      <c r="F191" s="9" t="s">
        <v>1921</v>
      </c>
      <c r="G191" s="33" t="s">
        <v>2100</v>
      </c>
      <c r="H191" s="118">
        <v>35959.0</v>
      </c>
      <c r="I191" s="79">
        <f t="shared" si="1"/>
        <v>25</v>
      </c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28">
        <v>2.52005876E8</v>
      </c>
      <c r="B192" s="9" t="s">
        <v>933</v>
      </c>
      <c r="C192" s="79">
        <v>59082.0</v>
      </c>
      <c r="D192" s="33">
        <v>4.0</v>
      </c>
      <c r="E192" s="9"/>
      <c r="F192" s="9" t="s">
        <v>1906</v>
      </c>
      <c r="G192" s="33" t="s">
        <v>2101</v>
      </c>
      <c r="H192" s="118">
        <v>40943.0</v>
      </c>
      <c r="I192" s="79">
        <f t="shared" si="1"/>
        <v>11</v>
      </c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28">
        <v>6.5900006E8</v>
      </c>
      <c r="B193" s="9" t="s">
        <v>237</v>
      </c>
      <c r="C193" s="79">
        <v>119001.0</v>
      </c>
      <c r="D193" s="33">
        <v>0.0</v>
      </c>
      <c r="E193" s="9"/>
      <c r="F193" s="9" t="s">
        <v>1774</v>
      </c>
      <c r="G193" s="33" t="s">
        <v>2102</v>
      </c>
      <c r="H193" s="118">
        <v>39180.0</v>
      </c>
      <c r="I193" s="79">
        <f t="shared" si="1"/>
        <v>16</v>
      </c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28">
        <v>4.42000133E8</v>
      </c>
      <c r="B194" s="9" t="s">
        <v>1052</v>
      </c>
      <c r="C194" s="79">
        <v>78409.0</v>
      </c>
      <c r="D194" s="33">
        <v>2.0</v>
      </c>
      <c r="E194" s="9"/>
      <c r="F194" s="9" t="s">
        <v>1942</v>
      </c>
      <c r="G194" s="33" t="s">
        <v>2103</v>
      </c>
      <c r="H194" s="118">
        <v>35969.0</v>
      </c>
      <c r="I194" s="79">
        <f t="shared" si="1"/>
        <v>25</v>
      </c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28">
        <v>9.39003736E8</v>
      </c>
      <c r="B195" s="9" t="s">
        <v>238</v>
      </c>
      <c r="C195" s="79">
        <v>55705.0</v>
      </c>
      <c r="D195" s="33">
        <v>1.0</v>
      </c>
      <c r="E195" s="9"/>
      <c r="F195" s="9" t="s">
        <v>1613</v>
      </c>
      <c r="G195" s="33" t="s">
        <v>2104</v>
      </c>
      <c r="H195" s="118">
        <v>39646.0</v>
      </c>
      <c r="I195" s="79">
        <f t="shared" si="1"/>
        <v>15</v>
      </c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28">
        <v>1.23001652E8</v>
      </c>
      <c r="B196" s="9" t="s">
        <v>956</v>
      </c>
      <c r="C196" s="79">
        <v>76509.0</v>
      </c>
      <c r="D196" s="33">
        <v>6.0</v>
      </c>
      <c r="E196" s="9"/>
      <c r="F196" s="9" t="s">
        <v>1588</v>
      </c>
      <c r="G196" s="33" t="s">
        <v>2105</v>
      </c>
      <c r="H196" s="118">
        <v>36619.0</v>
      </c>
      <c r="I196" s="79">
        <f t="shared" si="1"/>
        <v>23</v>
      </c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28">
        <v>8.57007139E8</v>
      </c>
      <c r="B197" s="9" t="s">
        <v>994</v>
      </c>
      <c r="C197" s="79">
        <v>96619.0</v>
      </c>
      <c r="D197" s="33">
        <v>5.0</v>
      </c>
      <c r="E197" s="9"/>
      <c r="F197" s="9" t="s">
        <v>1600</v>
      </c>
      <c r="G197" s="33" t="s">
        <v>2106</v>
      </c>
      <c r="H197" s="118">
        <v>35992.0</v>
      </c>
      <c r="I197" s="79">
        <f t="shared" si="1"/>
        <v>25</v>
      </c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28">
        <v>8.69002673E8</v>
      </c>
      <c r="B198" s="9" t="s">
        <v>1377</v>
      </c>
      <c r="C198" s="79">
        <v>59814.0</v>
      </c>
      <c r="D198" s="33">
        <v>5.0</v>
      </c>
      <c r="E198" s="9"/>
      <c r="F198" s="9" t="s">
        <v>1603</v>
      </c>
      <c r="G198" s="33" t="s">
        <v>2107</v>
      </c>
      <c r="H198" s="118">
        <v>40515.0</v>
      </c>
      <c r="I198" s="79">
        <f t="shared" si="1"/>
        <v>13</v>
      </c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28">
        <v>1.23004906E8</v>
      </c>
      <c r="B199" s="9" t="s">
        <v>1166</v>
      </c>
      <c r="C199" s="79">
        <v>47514.0</v>
      </c>
      <c r="D199" s="33">
        <v>1.0</v>
      </c>
      <c r="E199" s="9"/>
      <c r="F199" s="9" t="s">
        <v>1913</v>
      </c>
      <c r="G199" s="33" t="s">
        <v>2108</v>
      </c>
      <c r="H199" s="118">
        <v>40501.0</v>
      </c>
      <c r="I199" s="79">
        <f t="shared" si="1"/>
        <v>13</v>
      </c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28">
        <v>2.50003171E8</v>
      </c>
      <c r="B200" s="9" t="s">
        <v>1092</v>
      </c>
      <c r="C200" s="79">
        <v>122400.0</v>
      </c>
      <c r="D200" s="33">
        <v>6.0</v>
      </c>
      <c r="E200" s="9"/>
      <c r="F200" s="9" t="s">
        <v>1774</v>
      </c>
      <c r="G200" s="33" t="s">
        <v>2109</v>
      </c>
      <c r="H200" s="118">
        <v>40552.0</v>
      </c>
      <c r="I200" s="79">
        <f t="shared" si="1"/>
        <v>12</v>
      </c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28">
        <v>5.13001239E8</v>
      </c>
      <c r="B201" s="9" t="s">
        <v>1208</v>
      </c>
      <c r="C201" s="79">
        <v>101665.0</v>
      </c>
      <c r="D201" s="33">
        <v>6.0</v>
      </c>
      <c r="E201" s="9"/>
      <c r="F201" s="9" t="s">
        <v>1600</v>
      </c>
      <c r="G201" s="33" t="s">
        <v>2110</v>
      </c>
      <c r="H201" s="118">
        <v>38073.0</v>
      </c>
      <c r="I201" s="79">
        <f t="shared" si="1"/>
        <v>19</v>
      </c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28">
        <v>5.59003266E8</v>
      </c>
      <c r="B202" s="9" t="s">
        <v>1116</v>
      </c>
      <c r="C202" s="79">
        <v>62074.0</v>
      </c>
      <c r="D202" s="33">
        <v>0.0</v>
      </c>
      <c r="E202" s="9"/>
      <c r="F202" s="9" t="s">
        <v>1600</v>
      </c>
      <c r="G202" s="33" t="s">
        <v>2111</v>
      </c>
      <c r="H202" s="118">
        <v>37068.0</v>
      </c>
      <c r="I202" s="79">
        <f t="shared" si="1"/>
        <v>22</v>
      </c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28">
        <v>2.9800965E8</v>
      </c>
      <c r="B203" s="9" t="s">
        <v>1029</v>
      </c>
      <c r="C203" s="79">
        <v>50730.0</v>
      </c>
      <c r="D203" s="33">
        <v>1.0</v>
      </c>
      <c r="E203" s="9"/>
      <c r="F203" s="9" t="s">
        <v>1600</v>
      </c>
      <c r="G203" s="33" t="s">
        <v>2112</v>
      </c>
      <c r="H203" s="118">
        <v>39696.0</v>
      </c>
      <c r="I203" s="79">
        <f t="shared" si="1"/>
        <v>15</v>
      </c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28">
        <v>2.97008182E8</v>
      </c>
      <c r="B204" s="9" t="s">
        <v>1381</v>
      </c>
      <c r="C204" s="79">
        <v>43343.0</v>
      </c>
      <c r="D204" s="33">
        <v>6.0</v>
      </c>
      <c r="E204" s="9"/>
      <c r="F204" s="9" t="s">
        <v>1613</v>
      </c>
      <c r="G204" s="33" t="s">
        <v>2113</v>
      </c>
      <c r="H204" s="118">
        <v>40572.0</v>
      </c>
      <c r="I204" s="79">
        <f t="shared" si="1"/>
        <v>12</v>
      </c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28">
        <v>8.43006664E8</v>
      </c>
      <c r="B205" s="9" t="s">
        <v>1255</v>
      </c>
      <c r="C205" s="79">
        <v>57724.0</v>
      </c>
      <c r="D205" s="33">
        <v>0.0</v>
      </c>
      <c r="E205" s="9"/>
      <c r="F205" s="9" t="s">
        <v>1906</v>
      </c>
      <c r="G205" s="33" t="s">
        <v>2114</v>
      </c>
      <c r="H205" s="118">
        <v>40166.0</v>
      </c>
      <c r="I205" s="79">
        <f t="shared" si="1"/>
        <v>14</v>
      </c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28">
        <v>8.54008717E8</v>
      </c>
      <c r="B206" s="9" t="s">
        <v>1035</v>
      </c>
      <c r="C206" s="79">
        <v>110448.0</v>
      </c>
      <c r="D206" s="33">
        <v>0.0</v>
      </c>
      <c r="E206" s="9"/>
      <c r="F206" s="9" t="s">
        <v>1915</v>
      </c>
      <c r="G206" s="33" t="s">
        <v>2115</v>
      </c>
      <c r="H206" s="118">
        <v>40729.0</v>
      </c>
      <c r="I206" s="79">
        <f t="shared" si="1"/>
        <v>12</v>
      </c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28">
        <v>4.80000956E8</v>
      </c>
      <c r="B207" s="9" t="s">
        <v>998</v>
      </c>
      <c r="C207" s="79">
        <v>45464.0</v>
      </c>
      <c r="D207" s="33">
        <v>6.0</v>
      </c>
      <c r="E207" s="9"/>
      <c r="F207" s="9" t="s">
        <v>1913</v>
      </c>
      <c r="G207" s="33" t="s">
        <v>2116</v>
      </c>
      <c r="H207" s="118">
        <v>37018.0</v>
      </c>
      <c r="I207" s="79">
        <f t="shared" si="1"/>
        <v>22</v>
      </c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28">
        <v>5.99005207E8</v>
      </c>
      <c r="B208" s="9" t="s">
        <v>1305</v>
      </c>
      <c r="C208" s="79">
        <v>68870.0</v>
      </c>
      <c r="D208" s="119">
        <v>1.0</v>
      </c>
      <c r="E208" s="9"/>
      <c r="F208" s="9" t="s">
        <v>1942</v>
      </c>
      <c r="G208" s="33" t="s">
        <v>2117</v>
      </c>
      <c r="H208" s="118">
        <v>38916.0</v>
      </c>
      <c r="I208" s="79">
        <f t="shared" si="1"/>
        <v>17</v>
      </c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28">
        <v>8.56009686E8</v>
      </c>
      <c r="B209" s="9" t="s">
        <v>239</v>
      </c>
      <c r="C209" s="79">
        <v>125512.0</v>
      </c>
      <c r="D209" s="33">
        <v>5.0</v>
      </c>
      <c r="E209" s="9"/>
      <c r="F209" s="9" t="s">
        <v>1600</v>
      </c>
      <c r="G209" s="33" t="s">
        <v>2118</v>
      </c>
      <c r="H209" s="118">
        <v>40301.0</v>
      </c>
      <c r="I209" s="79">
        <f t="shared" si="1"/>
        <v>13</v>
      </c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28">
        <v>5.68008819E8</v>
      </c>
      <c r="B210" s="9" t="s">
        <v>240</v>
      </c>
      <c r="C210" s="79">
        <v>45873.0</v>
      </c>
      <c r="D210" s="33">
        <v>6.0</v>
      </c>
      <c r="E210" s="9"/>
      <c r="F210" s="9" t="s">
        <v>1984</v>
      </c>
      <c r="G210" s="33" t="s">
        <v>2119</v>
      </c>
      <c r="H210" s="118">
        <v>40508.0</v>
      </c>
      <c r="I210" s="79">
        <f t="shared" si="1"/>
        <v>13</v>
      </c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28">
        <v>9.0000876E8</v>
      </c>
      <c r="B211" s="9" t="s">
        <v>1044</v>
      </c>
      <c r="C211" s="79">
        <v>104133.0</v>
      </c>
      <c r="D211" s="33">
        <v>4.0</v>
      </c>
      <c r="E211" s="9"/>
      <c r="F211" s="9" t="s">
        <v>1588</v>
      </c>
      <c r="G211" s="33" t="s">
        <v>2120</v>
      </c>
      <c r="H211" s="118">
        <v>37810.0</v>
      </c>
      <c r="I211" s="79">
        <f t="shared" si="1"/>
        <v>20</v>
      </c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28">
        <v>8.63003405E8</v>
      </c>
      <c r="B212" s="9" t="s">
        <v>1538</v>
      </c>
      <c r="C212" s="79">
        <v>48437.0</v>
      </c>
      <c r="D212" s="33">
        <v>6.0</v>
      </c>
      <c r="E212" s="9"/>
      <c r="F212" s="9" t="s">
        <v>1984</v>
      </c>
      <c r="G212" s="33" t="s">
        <v>2121</v>
      </c>
      <c r="H212" s="118">
        <v>38961.0</v>
      </c>
      <c r="I212" s="79">
        <f t="shared" si="1"/>
        <v>17</v>
      </c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28">
        <v>8.81001106E8</v>
      </c>
      <c r="B213" s="9" t="s">
        <v>241</v>
      </c>
      <c r="C213" s="79">
        <v>90253.0</v>
      </c>
      <c r="D213" s="33">
        <v>2.0</v>
      </c>
      <c r="E213" s="9"/>
      <c r="F213" s="9" t="s">
        <v>1600</v>
      </c>
      <c r="G213" s="33" t="s">
        <v>2122</v>
      </c>
      <c r="H213" s="118">
        <v>40270.0</v>
      </c>
      <c r="I213" s="79">
        <f t="shared" si="1"/>
        <v>13</v>
      </c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28">
        <v>7.50000878E8</v>
      </c>
      <c r="B214" s="9" t="s">
        <v>242</v>
      </c>
      <c r="C214" s="79">
        <v>44377.0</v>
      </c>
      <c r="D214" s="33">
        <v>4.0</v>
      </c>
      <c r="E214" s="9"/>
      <c r="F214" s="9" t="s">
        <v>1603</v>
      </c>
      <c r="G214" s="33" t="s">
        <v>2123</v>
      </c>
      <c r="H214" s="118">
        <v>38784.0</v>
      </c>
      <c r="I214" s="79">
        <f t="shared" si="1"/>
        <v>17</v>
      </c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28">
        <v>2.28002984E8</v>
      </c>
      <c r="B215" s="9" t="s">
        <v>1062</v>
      </c>
      <c r="C215" s="79">
        <v>121631.0</v>
      </c>
      <c r="D215" s="33">
        <v>1.0</v>
      </c>
      <c r="E215" s="9"/>
      <c r="F215" s="9" t="s">
        <v>1619</v>
      </c>
      <c r="G215" s="33" t="s">
        <v>2124</v>
      </c>
      <c r="H215" s="118">
        <v>40384.0</v>
      </c>
      <c r="I215" s="79">
        <f t="shared" si="1"/>
        <v>13</v>
      </c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28">
        <v>2.58005059E8</v>
      </c>
      <c r="B216" s="9" t="s">
        <v>1023</v>
      </c>
      <c r="C216" s="79">
        <v>101758.0</v>
      </c>
      <c r="D216" s="33">
        <v>1.0</v>
      </c>
      <c r="E216" s="9"/>
      <c r="F216" s="9" t="s">
        <v>1906</v>
      </c>
      <c r="G216" s="33" t="s">
        <v>2125</v>
      </c>
      <c r="H216" s="118">
        <v>38790.0</v>
      </c>
      <c r="I216" s="79">
        <f t="shared" si="1"/>
        <v>17</v>
      </c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28">
        <v>2.66004954E8</v>
      </c>
      <c r="B217" s="9" t="s">
        <v>1038</v>
      </c>
      <c r="C217" s="79">
        <v>74004.0</v>
      </c>
      <c r="D217" s="33">
        <v>4.0</v>
      </c>
      <c r="E217" s="9"/>
      <c r="F217" s="9" t="s">
        <v>1588</v>
      </c>
      <c r="G217" s="33" t="s">
        <v>2126</v>
      </c>
      <c r="H217" s="118">
        <v>40706.0</v>
      </c>
      <c r="I217" s="79">
        <f t="shared" si="1"/>
        <v>12</v>
      </c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28">
        <v>2.69007384E8</v>
      </c>
      <c r="B218" s="9" t="s">
        <v>1203</v>
      </c>
      <c r="C218" s="79">
        <v>50760.0</v>
      </c>
      <c r="D218" s="33">
        <v>6.0</v>
      </c>
      <c r="E218" s="9"/>
      <c r="F218" s="9" t="s">
        <v>1597</v>
      </c>
      <c r="G218" s="33" t="s">
        <v>2127</v>
      </c>
      <c r="H218" s="118">
        <v>40625.0</v>
      </c>
      <c r="I218" s="79">
        <f t="shared" si="1"/>
        <v>12</v>
      </c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28">
        <v>1.49002519E8</v>
      </c>
      <c r="B219" s="9" t="s">
        <v>243</v>
      </c>
      <c r="C219" s="79">
        <v>95553.0</v>
      </c>
      <c r="D219" s="33">
        <v>1.0</v>
      </c>
      <c r="E219" s="9"/>
      <c r="F219" s="9" t="s">
        <v>1600</v>
      </c>
      <c r="G219" s="33" t="s">
        <v>2128</v>
      </c>
      <c r="H219" s="118">
        <v>38832.0</v>
      </c>
      <c r="I219" s="79">
        <f t="shared" si="1"/>
        <v>17</v>
      </c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28">
        <v>7.81009074E8</v>
      </c>
      <c r="B220" s="9" t="s">
        <v>1043</v>
      </c>
      <c r="C220" s="79">
        <v>124817.0</v>
      </c>
      <c r="D220" s="33">
        <v>3.0</v>
      </c>
      <c r="E220" s="9"/>
      <c r="F220" s="9" t="s">
        <v>1906</v>
      </c>
      <c r="G220" s="33" t="s">
        <v>2129</v>
      </c>
      <c r="H220" s="118">
        <v>38828.0</v>
      </c>
      <c r="I220" s="79">
        <f t="shared" si="1"/>
        <v>17</v>
      </c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28">
        <v>2.25002735E8</v>
      </c>
      <c r="B221" s="9" t="s">
        <v>244</v>
      </c>
      <c r="C221" s="79">
        <v>88353.0</v>
      </c>
      <c r="D221" s="33">
        <v>2.0</v>
      </c>
      <c r="E221" s="9"/>
      <c r="F221" s="9" t="s">
        <v>1600</v>
      </c>
      <c r="G221" s="33" t="s">
        <v>2130</v>
      </c>
      <c r="H221" s="118">
        <v>38982.0</v>
      </c>
      <c r="I221" s="79">
        <f t="shared" si="1"/>
        <v>17</v>
      </c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28">
        <v>8.64002162E8</v>
      </c>
      <c r="B222" s="9" t="s">
        <v>1147</v>
      </c>
      <c r="C222" s="79">
        <v>110203.0</v>
      </c>
      <c r="D222" s="33">
        <v>3.0</v>
      </c>
      <c r="E222" s="9"/>
      <c r="F222" s="9" t="s">
        <v>177</v>
      </c>
      <c r="G222" s="33" t="s">
        <v>2131</v>
      </c>
      <c r="H222" s="118">
        <v>40372.0</v>
      </c>
      <c r="I222" s="79">
        <f t="shared" si="1"/>
        <v>13</v>
      </c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28">
        <v>9.94005178E8</v>
      </c>
      <c r="B223" s="9" t="s">
        <v>245</v>
      </c>
      <c r="C223" s="79">
        <v>72944.0</v>
      </c>
      <c r="D223" s="33">
        <v>2.0</v>
      </c>
      <c r="E223" s="9"/>
      <c r="F223" s="9" t="s">
        <v>1910</v>
      </c>
      <c r="G223" s="33" t="s">
        <v>2132</v>
      </c>
      <c r="H223" s="118">
        <v>39069.0</v>
      </c>
      <c r="I223" s="79">
        <f t="shared" si="1"/>
        <v>17</v>
      </c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28">
        <v>4.03003977E8</v>
      </c>
      <c r="B224" s="9" t="s">
        <v>246</v>
      </c>
      <c r="C224" s="79">
        <v>48460.0</v>
      </c>
      <c r="D224" s="33">
        <v>0.0</v>
      </c>
      <c r="E224" s="9"/>
      <c r="F224" s="9" t="s">
        <v>1913</v>
      </c>
      <c r="G224" s="33" t="s">
        <v>2133</v>
      </c>
      <c r="H224" s="118">
        <v>37008.0</v>
      </c>
      <c r="I224" s="79">
        <f t="shared" si="1"/>
        <v>22</v>
      </c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28">
        <v>3.68001349E8</v>
      </c>
      <c r="B225" s="9" t="s">
        <v>1063</v>
      </c>
      <c r="C225" s="79">
        <v>104897.0</v>
      </c>
      <c r="D225" s="33">
        <v>6.0</v>
      </c>
      <c r="E225" s="9"/>
      <c r="F225" s="9" t="s">
        <v>1622</v>
      </c>
      <c r="G225" s="33" t="s">
        <v>2134</v>
      </c>
      <c r="H225" s="118">
        <v>37505.0</v>
      </c>
      <c r="I225" s="79">
        <f t="shared" si="1"/>
        <v>21</v>
      </c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28">
        <v>9.35000539E8</v>
      </c>
      <c r="B226" s="9" t="s">
        <v>1351</v>
      </c>
      <c r="C226" s="79">
        <v>80600.0</v>
      </c>
      <c r="D226" s="33">
        <v>2.0</v>
      </c>
      <c r="E226" s="9"/>
      <c r="F226" s="9" t="s">
        <v>1588</v>
      </c>
      <c r="G226" s="33" t="s">
        <v>2135</v>
      </c>
      <c r="H226" s="118">
        <v>41262.0</v>
      </c>
      <c r="I226" s="79">
        <f t="shared" si="1"/>
        <v>11</v>
      </c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28">
        <v>4.37000743E8</v>
      </c>
      <c r="B227" s="9" t="s">
        <v>1143</v>
      </c>
      <c r="C227" s="79">
        <v>102721.0</v>
      </c>
      <c r="D227" s="33">
        <v>4.0</v>
      </c>
      <c r="E227" s="9"/>
      <c r="F227" s="9" t="s">
        <v>1603</v>
      </c>
      <c r="G227" s="33" t="s">
        <v>2136</v>
      </c>
      <c r="H227" s="118">
        <v>38738.0</v>
      </c>
      <c r="I227" s="79">
        <f t="shared" si="1"/>
        <v>17</v>
      </c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28">
        <v>4.1600238E8</v>
      </c>
      <c r="B228" s="9" t="s">
        <v>247</v>
      </c>
      <c r="C228" s="79">
        <v>46163.0</v>
      </c>
      <c r="D228" s="119">
        <v>3.0</v>
      </c>
      <c r="E228" s="9"/>
      <c r="F228" s="9" t="s">
        <v>1600</v>
      </c>
      <c r="G228" s="33" t="s">
        <v>2137</v>
      </c>
      <c r="H228" s="118">
        <v>40634.0</v>
      </c>
      <c r="I228" s="79">
        <f t="shared" si="1"/>
        <v>12</v>
      </c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28">
        <v>5.40004052E8</v>
      </c>
      <c r="B229" s="9" t="s">
        <v>1488</v>
      </c>
      <c r="C229" s="79">
        <v>75226.0</v>
      </c>
      <c r="D229" s="33">
        <v>5.0</v>
      </c>
      <c r="E229" s="9"/>
      <c r="F229" s="9" t="s">
        <v>1906</v>
      </c>
      <c r="G229" s="33" t="s">
        <v>2138</v>
      </c>
      <c r="H229" s="118">
        <v>40399.0</v>
      </c>
      <c r="I229" s="79">
        <f t="shared" si="1"/>
        <v>13</v>
      </c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28">
        <v>4.10003795E8</v>
      </c>
      <c r="B230" s="9" t="s">
        <v>987</v>
      </c>
      <c r="C230" s="79">
        <v>94823.0</v>
      </c>
      <c r="D230" s="33">
        <v>2.0</v>
      </c>
      <c r="E230" s="9"/>
      <c r="F230" s="9" t="s">
        <v>1906</v>
      </c>
      <c r="G230" s="33" t="s">
        <v>2139</v>
      </c>
      <c r="H230" s="118">
        <v>40976.0</v>
      </c>
      <c r="I230" s="79">
        <f t="shared" si="1"/>
        <v>11</v>
      </c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28">
        <v>8.2400031E8</v>
      </c>
      <c r="B231" s="9" t="s">
        <v>1033</v>
      </c>
      <c r="C231" s="79">
        <v>108152.0</v>
      </c>
      <c r="D231" s="33">
        <v>0.0</v>
      </c>
      <c r="E231" s="9"/>
      <c r="F231" s="9" t="s">
        <v>1913</v>
      </c>
      <c r="G231" s="33" t="s">
        <v>2140</v>
      </c>
      <c r="H231" s="118">
        <v>40200.0</v>
      </c>
      <c r="I231" s="79">
        <f t="shared" si="1"/>
        <v>13</v>
      </c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28">
        <v>1.32007527E8</v>
      </c>
      <c r="B232" s="9" t="s">
        <v>1685</v>
      </c>
      <c r="C232" s="79">
        <v>108255.0</v>
      </c>
      <c r="D232" s="33">
        <v>1.0</v>
      </c>
      <c r="E232" s="9"/>
      <c r="F232" s="9" t="s">
        <v>1910</v>
      </c>
      <c r="G232" s="33" t="s">
        <v>2141</v>
      </c>
      <c r="H232" s="118">
        <v>40126.0</v>
      </c>
      <c r="I232" s="79">
        <f t="shared" si="1"/>
        <v>14</v>
      </c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28">
        <v>2.7600767E8</v>
      </c>
      <c r="B233" s="9" t="s">
        <v>1120</v>
      </c>
      <c r="C233" s="79">
        <v>101128.0</v>
      </c>
      <c r="D233" s="33">
        <v>5.0</v>
      </c>
      <c r="E233" s="9"/>
      <c r="F233" s="9" t="s">
        <v>1942</v>
      </c>
      <c r="G233" s="33" t="s">
        <v>2142</v>
      </c>
      <c r="H233" s="118">
        <v>40941.0</v>
      </c>
      <c r="I233" s="79">
        <f t="shared" si="1"/>
        <v>11</v>
      </c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28">
        <v>2.80009638E8</v>
      </c>
      <c r="B234" s="9" t="s">
        <v>1282</v>
      </c>
      <c r="C234" s="79">
        <v>51697.0</v>
      </c>
      <c r="D234" s="33">
        <v>3.0</v>
      </c>
      <c r="E234" s="9"/>
      <c r="F234" s="9" t="s">
        <v>1913</v>
      </c>
      <c r="G234" s="33" t="s">
        <v>2143</v>
      </c>
      <c r="H234" s="118">
        <v>40653.0</v>
      </c>
      <c r="I234" s="79">
        <f t="shared" si="1"/>
        <v>12</v>
      </c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28">
        <v>8.6700925E8</v>
      </c>
      <c r="B235" s="9" t="s">
        <v>930</v>
      </c>
      <c r="C235" s="79">
        <v>91587.0</v>
      </c>
      <c r="D235" s="33">
        <v>4.0</v>
      </c>
      <c r="E235" s="9"/>
      <c r="F235" s="9" t="s">
        <v>1588</v>
      </c>
      <c r="G235" s="33" t="s">
        <v>2144</v>
      </c>
      <c r="H235" s="118">
        <v>40637.0</v>
      </c>
      <c r="I235" s="79">
        <f t="shared" si="1"/>
        <v>12</v>
      </c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28">
        <v>7.01009919E8</v>
      </c>
      <c r="B236" s="9" t="s">
        <v>249</v>
      </c>
      <c r="C236" s="79">
        <v>96780.0</v>
      </c>
      <c r="D236" s="33">
        <v>2.0</v>
      </c>
      <c r="E236" s="9"/>
      <c r="F236" s="9" t="s">
        <v>1588</v>
      </c>
      <c r="G236" s="33" t="s">
        <v>2145</v>
      </c>
      <c r="H236" s="118">
        <v>36843.0</v>
      </c>
      <c r="I236" s="79">
        <f t="shared" si="1"/>
        <v>23</v>
      </c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28">
        <v>7.60003136E8</v>
      </c>
      <c r="B237" s="9" t="s">
        <v>1228</v>
      </c>
      <c r="C237" s="79">
        <v>124288.0</v>
      </c>
      <c r="D237" s="33">
        <v>1.0</v>
      </c>
      <c r="E237" s="9"/>
      <c r="F237" s="9" t="s">
        <v>1942</v>
      </c>
      <c r="G237" s="33" t="s">
        <v>2146</v>
      </c>
      <c r="H237" s="118">
        <v>39085.0</v>
      </c>
      <c r="I237" s="79">
        <f t="shared" si="1"/>
        <v>17</v>
      </c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28">
        <v>3.61006711E8</v>
      </c>
      <c r="B238" s="9" t="s">
        <v>250</v>
      </c>
      <c r="C238" s="79">
        <v>111834.0</v>
      </c>
      <c r="D238" s="33">
        <v>1.0</v>
      </c>
      <c r="E238" s="9"/>
      <c r="F238" s="9" t="s">
        <v>1597</v>
      </c>
      <c r="G238" s="33" t="s">
        <v>2147</v>
      </c>
      <c r="H238" s="118">
        <v>40893.0</v>
      </c>
      <c r="I238" s="79">
        <f t="shared" si="1"/>
        <v>12</v>
      </c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28">
        <v>9.09007012E8</v>
      </c>
      <c r="B239" s="9" t="s">
        <v>1492</v>
      </c>
      <c r="C239" s="79">
        <v>80066.0</v>
      </c>
      <c r="D239" s="33">
        <v>1.0</v>
      </c>
      <c r="E239" s="9"/>
      <c r="F239" s="9" t="s">
        <v>1913</v>
      </c>
      <c r="G239" s="33" t="s">
        <v>2148</v>
      </c>
      <c r="H239" s="118">
        <v>40368.0</v>
      </c>
      <c r="I239" s="79">
        <f t="shared" si="1"/>
        <v>13</v>
      </c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28">
        <v>1.70008617E8</v>
      </c>
      <c r="B240" s="9" t="s">
        <v>1028</v>
      </c>
      <c r="C240" s="79">
        <v>113344.0</v>
      </c>
      <c r="D240" s="33">
        <v>0.0</v>
      </c>
      <c r="E240" s="9"/>
      <c r="F240" s="9" t="s">
        <v>1613</v>
      </c>
      <c r="G240" s="33" t="s">
        <v>2149</v>
      </c>
      <c r="H240" s="118">
        <v>40313.0</v>
      </c>
      <c r="I240" s="79">
        <f t="shared" si="1"/>
        <v>13</v>
      </c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28">
        <v>4.02000671E8</v>
      </c>
      <c r="B241" s="9" t="s">
        <v>1154</v>
      </c>
      <c r="C241" s="79">
        <v>60097.0</v>
      </c>
      <c r="D241" s="33">
        <v>4.0</v>
      </c>
      <c r="E241" s="9"/>
      <c r="F241" s="9" t="s">
        <v>1588</v>
      </c>
      <c r="G241" s="33" t="s">
        <v>2150</v>
      </c>
      <c r="H241" s="118">
        <v>39272.0</v>
      </c>
      <c r="I241" s="79">
        <f t="shared" si="1"/>
        <v>16</v>
      </c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28">
        <v>1.92007644E8</v>
      </c>
      <c r="B242" s="9" t="s">
        <v>1099</v>
      </c>
      <c r="C242" s="79">
        <v>57318.0</v>
      </c>
      <c r="D242" s="33">
        <v>0.0</v>
      </c>
      <c r="E242" s="9"/>
      <c r="F242" s="9" t="s">
        <v>1913</v>
      </c>
      <c r="G242" s="33" t="s">
        <v>2151</v>
      </c>
      <c r="H242" s="118">
        <v>41051.0</v>
      </c>
      <c r="I242" s="79">
        <f t="shared" si="1"/>
        <v>11</v>
      </c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28">
        <v>5.17006295E8</v>
      </c>
      <c r="B243" s="9" t="s">
        <v>1015</v>
      </c>
      <c r="C243" s="79">
        <v>75401.0</v>
      </c>
      <c r="D243" s="33">
        <v>3.0</v>
      </c>
      <c r="E243" s="9"/>
      <c r="F243" s="9" t="s">
        <v>1913</v>
      </c>
      <c r="G243" s="33" t="s">
        <v>2152</v>
      </c>
      <c r="H243" s="118">
        <v>41200.0</v>
      </c>
      <c r="I243" s="79">
        <f t="shared" si="1"/>
        <v>11</v>
      </c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28">
        <v>4.1000185E8</v>
      </c>
      <c r="B244" s="9" t="s">
        <v>1122</v>
      </c>
      <c r="C244" s="79">
        <v>88967.0</v>
      </c>
      <c r="D244" s="33">
        <v>4.0</v>
      </c>
      <c r="E244" s="9"/>
      <c r="F244" s="9" t="s">
        <v>1588</v>
      </c>
      <c r="G244" s="33" t="s">
        <v>2153</v>
      </c>
      <c r="H244" s="118">
        <v>36053.0</v>
      </c>
      <c r="I244" s="79">
        <f t="shared" si="1"/>
        <v>25</v>
      </c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28">
        <v>2.82005355E8</v>
      </c>
      <c r="B245" s="9" t="s">
        <v>251</v>
      </c>
      <c r="C245" s="79">
        <v>94318.0</v>
      </c>
      <c r="D245" s="33">
        <v>6.0</v>
      </c>
      <c r="E245" s="9"/>
      <c r="F245" s="9" t="s">
        <v>1991</v>
      </c>
      <c r="G245" s="33" t="s">
        <v>2154</v>
      </c>
      <c r="H245" s="118">
        <v>38755.0</v>
      </c>
      <c r="I245" s="79">
        <f t="shared" si="1"/>
        <v>17</v>
      </c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28">
        <v>7.63007682E8</v>
      </c>
      <c r="B246" s="9" t="s">
        <v>252</v>
      </c>
      <c r="C246" s="79">
        <v>43461.0</v>
      </c>
      <c r="D246" s="33">
        <v>4.0</v>
      </c>
      <c r="E246" s="9"/>
      <c r="F246" s="9" t="s">
        <v>1603</v>
      </c>
      <c r="G246" s="33" t="s">
        <v>2155</v>
      </c>
      <c r="H246" s="118">
        <v>40581.0</v>
      </c>
      <c r="I246" s="79">
        <f t="shared" si="1"/>
        <v>12</v>
      </c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28">
        <v>7.89004683E8</v>
      </c>
      <c r="B247" s="9" t="s">
        <v>1093</v>
      </c>
      <c r="C247" s="79">
        <v>59808.0</v>
      </c>
      <c r="D247" s="33">
        <v>5.0</v>
      </c>
      <c r="E247" s="9"/>
      <c r="F247" s="9" t="s">
        <v>1603</v>
      </c>
      <c r="G247" s="33" t="s">
        <v>2156</v>
      </c>
      <c r="H247" s="118">
        <v>37775.0</v>
      </c>
      <c r="I247" s="79">
        <f t="shared" si="1"/>
        <v>20</v>
      </c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28">
        <v>9.70003354E8</v>
      </c>
      <c r="B248" s="9" t="s">
        <v>1310</v>
      </c>
      <c r="C248" s="79">
        <v>85667.0</v>
      </c>
      <c r="D248" s="33">
        <v>4.0</v>
      </c>
      <c r="E248" s="9"/>
      <c r="F248" s="9" t="s">
        <v>1910</v>
      </c>
      <c r="G248" s="33" t="s">
        <v>2157</v>
      </c>
      <c r="H248" s="118">
        <v>40779.0</v>
      </c>
      <c r="I248" s="79">
        <f t="shared" si="1"/>
        <v>12</v>
      </c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28">
        <v>4.44002738E8</v>
      </c>
      <c r="B249" s="9" t="s">
        <v>1297</v>
      </c>
      <c r="C249" s="79">
        <v>52560.0</v>
      </c>
      <c r="D249" s="33">
        <v>5.0</v>
      </c>
      <c r="E249" s="9"/>
      <c r="F249" s="9" t="s">
        <v>1906</v>
      </c>
      <c r="G249" s="33" t="s">
        <v>2158</v>
      </c>
      <c r="H249" s="118">
        <v>40421.0</v>
      </c>
      <c r="I249" s="79">
        <f t="shared" si="1"/>
        <v>13</v>
      </c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28">
        <v>4.59008115E8</v>
      </c>
      <c r="B250" s="9" t="s">
        <v>1434</v>
      </c>
      <c r="C250" s="79">
        <v>96418.0</v>
      </c>
      <c r="D250" s="33">
        <v>3.0</v>
      </c>
      <c r="E250" s="9"/>
      <c r="F250" s="9" t="s">
        <v>1588</v>
      </c>
      <c r="G250" s="33" t="s">
        <v>2159</v>
      </c>
      <c r="H250" s="118">
        <v>37099.0</v>
      </c>
      <c r="I250" s="79">
        <f t="shared" si="1"/>
        <v>22</v>
      </c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28">
        <v>4.19008479E8</v>
      </c>
      <c r="B251" s="9" t="s">
        <v>253</v>
      </c>
      <c r="C251" s="79">
        <v>121308.0</v>
      </c>
      <c r="D251" s="33">
        <v>2.0</v>
      </c>
      <c r="E251" s="9"/>
      <c r="F251" s="9" t="s">
        <v>1603</v>
      </c>
      <c r="G251" s="33" t="s">
        <v>2160</v>
      </c>
      <c r="H251" s="118">
        <v>39815.0</v>
      </c>
      <c r="I251" s="79">
        <f t="shared" si="1"/>
        <v>15</v>
      </c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28">
        <v>2.58003162E8</v>
      </c>
      <c r="B252" s="9" t="s">
        <v>1426</v>
      </c>
      <c r="C252" s="79">
        <v>62470.0</v>
      </c>
      <c r="D252" s="33">
        <v>3.0</v>
      </c>
      <c r="E252" s="9"/>
      <c r="F252" s="9" t="s">
        <v>1603</v>
      </c>
      <c r="G252" s="33" t="s">
        <v>2161</v>
      </c>
      <c r="H252" s="118">
        <v>40350.0</v>
      </c>
      <c r="I252" s="79">
        <f t="shared" si="1"/>
        <v>13</v>
      </c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28">
        <v>8.46002437E8</v>
      </c>
      <c r="B253" s="9" t="s">
        <v>1344</v>
      </c>
      <c r="C253" s="79">
        <v>84005.0</v>
      </c>
      <c r="D253" s="33">
        <v>5.0</v>
      </c>
      <c r="E253" s="9"/>
      <c r="F253" s="9" t="s">
        <v>1603</v>
      </c>
      <c r="G253" s="33" t="s">
        <v>2162</v>
      </c>
      <c r="H253" s="118">
        <v>36312.0</v>
      </c>
      <c r="I253" s="79">
        <f t="shared" si="1"/>
        <v>24</v>
      </c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28">
        <v>9.17006575E8</v>
      </c>
      <c r="B254" s="9" t="s">
        <v>1519</v>
      </c>
      <c r="C254" s="79">
        <v>117663.0</v>
      </c>
      <c r="D254" s="33">
        <v>0.0</v>
      </c>
      <c r="E254" s="9"/>
      <c r="F254" s="9" t="s">
        <v>1915</v>
      </c>
      <c r="G254" s="33" t="s">
        <v>2163</v>
      </c>
      <c r="H254" s="118">
        <v>40054.0</v>
      </c>
      <c r="I254" s="79">
        <f t="shared" si="1"/>
        <v>14</v>
      </c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28">
        <v>4.56008519E8</v>
      </c>
      <c r="B255" s="9" t="s">
        <v>1051</v>
      </c>
      <c r="C255" s="79">
        <v>81059.0</v>
      </c>
      <c r="D255" s="33">
        <v>0.0</v>
      </c>
      <c r="E255" s="9"/>
      <c r="F255" s="9" t="s">
        <v>1906</v>
      </c>
      <c r="G255" s="33" t="s">
        <v>2164</v>
      </c>
      <c r="H255" s="118">
        <v>39728.0</v>
      </c>
      <c r="I255" s="79">
        <f t="shared" si="1"/>
        <v>15</v>
      </c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28">
        <v>6.56004448E8</v>
      </c>
      <c r="B256" s="9" t="s">
        <v>1413</v>
      </c>
      <c r="C256" s="79">
        <v>80732.0</v>
      </c>
      <c r="D256" s="33">
        <v>2.0</v>
      </c>
      <c r="E256" s="9"/>
      <c r="F256" s="9" t="s">
        <v>1906</v>
      </c>
      <c r="G256" s="33" t="s">
        <v>2165</v>
      </c>
      <c r="H256" s="118">
        <v>39262.0</v>
      </c>
      <c r="I256" s="79">
        <f t="shared" si="1"/>
        <v>16</v>
      </c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28">
        <v>9.80003379E8</v>
      </c>
      <c r="B257" s="9" t="s">
        <v>1437</v>
      </c>
      <c r="C257" s="79">
        <v>88143.0</v>
      </c>
      <c r="D257" s="33">
        <v>5.0</v>
      </c>
      <c r="E257" s="9"/>
      <c r="F257" s="9" t="s">
        <v>1906</v>
      </c>
      <c r="G257" s="33" t="s">
        <v>2166</v>
      </c>
      <c r="H257" s="118">
        <v>39335.0</v>
      </c>
      <c r="I257" s="79">
        <f t="shared" si="1"/>
        <v>16</v>
      </c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28">
        <v>5.71002187E8</v>
      </c>
      <c r="B258" s="9" t="s">
        <v>1500</v>
      </c>
      <c r="C258" s="79">
        <v>88801.0</v>
      </c>
      <c r="D258" s="33">
        <v>3.0</v>
      </c>
      <c r="E258" s="9"/>
      <c r="F258" s="9" t="s">
        <v>1597</v>
      </c>
      <c r="G258" s="33" t="s">
        <v>2167</v>
      </c>
      <c r="H258" s="118">
        <v>39761.0</v>
      </c>
      <c r="I258" s="79">
        <f t="shared" si="1"/>
        <v>15</v>
      </c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28">
        <v>4.50001599E8</v>
      </c>
      <c r="B259" s="9" t="s">
        <v>254</v>
      </c>
      <c r="C259" s="79">
        <v>54080.0</v>
      </c>
      <c r="D259" s="33">
        <v>0.0</v>
      </c>
      <c r="E259" s="9"/>
      <c r="F259" s="9" t="s">
        <v>1906</v>
      </c>
      <c r="G259" s="33" t="s">
        <v>2168</v>
      </c>
      <c r="H259" s="118">
        <v>40208.0</v>
      </c>
      <c r="I259" s="79">
        <f t="shared" si="1"/>
        <v>13</v>
      </c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28">
        <v>9.6600027E8</v>
      </c>
      <c r="B260" s="9" t="s">
        <v>936</v>
      </c>
      <c r="C260" s="79">
        <v>54894.0</v>
      </c>
      <c r="D260" s="33">
        <v>5.0</v>
      </c>
      <c r="E260" s="9"/>
      <c r="F260" s="9" t="s">
        <v>177</v>
      </c>
      <c r="G260" s="33" t="s">
        <v>2169</v>
      </c>
      <c r="H260" s="118">
        <v>37236.0</v>
      </c>
      <c r="I260" s="79">
        <f t="shared" si="1"/>
        <v>22</v>
      </c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28">
        <v>9.50008074E8</v>
      </c>
      <c r="B261" s="9" t="s">
        <v>255</v>
      </c>
      <c r="C261" s="79">
        <v>115347.0</v>
      </c>
      <c r="D261" s="33">
        <v>2.0</v>
      </c>
      <c r="E261" s="9"/>
      <c r="F261" s="9" t="s">
        <v>1600</v>
      </c>
      <c r="G261" s="33" t="s">
        <v>2170</v>
      </c>
      <c r="H261" s="118">
        <v>39092.0</v>
      </c>
      <c r="I261" s="79">
        <f t="shared" si="1"/>
        <v>16</v>
      </c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28">
        <v>1.57004272E8</v>
      </c>
      <c r="B262" s="9" t="s">
        <v>959</v>
      </c>
      <c r="C262" s="79">
        <v>46397.0</v>
      </c>
      <c r="D262" s="33">
        <v>5.0</v>
      </c>
      <c r="E262" s="9"/>
      <c r="F262" s="9" t="s">
        <v>1613</v>
      </c>
      <c r="G262" s="33" t="s">
        <v>2171</v>
      </c>
      <c r="H262" s="118">
        <v>36182.0</v>
      </c>
      <c r="I262" s="79">
        <f t="shared" si="1"/>
        <v>24</v>
      </c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28">
        <v>8.16002845E8</v>
      </c>
      <c r="B263" s="9" t="s">
        <v>1256</v>
      </c>
      <c r="C263" s="79">
        <v>80141.0</v>
      </c>
      <c r="D263" s="33">
        <v>0.0</v>
      </c>
      <c r="E263" s="9"/>
      <c r="F263" s="9" t="s">
        <v>1603</v>
      </c>
      <c r="G263" s="33" t="s">
        <v>2172</v>
      </c>
      <c r="H263" s="118">
        <v>35806.0</v>
      </c>
      <c r="I263" s="79">
        <f t="shared" si="1"/>
        <v>25</v>
      </c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28">
        <v>5.79005418E8</v>
      </c>
      <c r="B264" s="9" t="s">
        <v>1468</v>
      </c>
      <c r="C264" s="79">
        <v>71963.0</v>
      </c>
      <c r="D264" s="33">
        <v>5.0</v>
      </c>
      <c r="E264" s="9"/>
      <c r="F264" s="9" t="s">
        <v>1942</v>
      </c>
      <c r="G264" s="33" t="s">
        <v>2173</v>
      </c>
      <c r="H264" s="118">
        <v>40246.0</v>
      </c>
      <c r="I264" s="79">
        <f t="shared" si="1"/>
        <v>13</v>
      </c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28">
        <v>5.81007323E8</v>
      </c>
      <c r="B265" s="9" t="s">
        <v>1265</v>
      </c>
      <c r="C265" s="79">
        <v>125339.0</v>
      </c>
      <c r="D265" s="33">
        <v>5.0</v>
      </c>
      <c r="E265" s="9"/>
      <c r="F265" s="9" t="s">
        <v>1600</v>
      </c>
      <c r="G265" s="33" t="s">
        <v>2174</v>
      </c>
      <c r="H265" s="118">
        <v>39278.0</v>
      </c>
      <c r="I265" s="79">
        <f t="shared" si="1"/>
        <v>16</v>
      </c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28">
        <v>9.48005604E8</v>
      </c>
      <c r="B266" s="9" t="s">
        <v>256</v>
      </c>
      <c r="C266" s="79">
        <v>86093.0</v>
      </c>
      <c r="D266" s="33">
        <v>5.0</v>
      </c>
      <c r="E266" s="9"/>
      <c r="F266" s="9" t="s">
        <v>1619</v>
      </c>
      <c r="G266" s="33" t="s">
        <v>2175</v>
      </c>
      <c r="H266" s="118">
        <v>36557.0</v>
      </c>
      <c r="I266" s="79">
        <f t="shared" si="1"/>
        <v>23</v>
      </c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28">
        <v>2.40008346E8</v>
      </c>
      <c r="B267" s="9" t="s">
        <v>952</v>
      </c>
      <c r="C267" s="79">
        <v>51784.0</v>
      </c>
      <c r="D267" s="33">
        <v>2.0</v>
      </c>
      <c r="E267" s="9"/>
      <c r="F267" s="9" t="s">
        <v>1600</v>
      </c>
      <c r="G267" s="33" t="s">
        <v>2176</v>
      </c>
      <c r="H267" s="118">
        <v>40936.0</v>
      </c>
      <c r="I267" s="79">
        <f t="shared" si="1"/>
        <v>11</v>
      </c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28">
        <v>6.54003574E8</v>
      </c>
      <c r="B268" s="9" t="s">
        <v>1259</v>
      </c>
      <c r="C268" s="79">
        <v>119928.0</v>
      </c>
      <c r="D268" s="33">
        <v>0.0</v>
      </c>
      <c r="E268" s="9"/>
      <c r="F268" s="9" t="s">
        <v>1913</v>
      </c>
      <c r="G268" s="33" t="s">
        <v>2177</v>
      </c>
      <c r="H268" s="118">
        <v>40310.0</v>
      </c>
      <c r="I268" s="79">
        <f t="shared" si="1"/>
        <v>13</v>
      </c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28">
        <v>8.44008279E8</v>
      </c>
      <c r="B269" s="9" t="s">
        <v>1172</v>
      </c>
      <c r="C269" s="79">
        <v>123468.0</v>
      </c>
      <c r="D269" s="33">
        <v>6.0</v>
      </c>
      <c r="E269" s="9"/>
      <c r="F269" s="9" t="s">
        <v>1588</v>
      </c>
      <c r="G269" s="33" t="s">
        <v>2178</v>
      </c>
      <c r="H269" s="118">
        <v>39267.0</v>
      </c>
      <c r="I269" s="79">
        <f t="shared" si="1"/>
        <v>16</v>
      </c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28">
        <v>3.26009737E8</v>
      </c>
      <c r="B270" s="9" t="s">
        <v>257</v>
      </c>
      <c r="C270" s="79">
        <v>97105.0</v>
      </c>
      <c r="D270" s="33">
        <v>3.0</v>
      </c>
      <c r="E270" s="9"/>
      <c r="F270" s="9" t="s">
        <v>1588</v>
      </c>
      <c r="G270" s="33" t="s">
        <v>2179</v>
      </c>
      <c r="H270" s="118">
        <v>40800.0</v>
      </c>
      <c r="I270" s="79">
        <f t="shared" si="1"/>
        <v>12</v>
      </c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28">
        <v>7.4600511E8</v>
      </c>
      <c r="B271" s="9" t="s">
        <v>1484</v>
      </c>
      <c r="C271" s="79">
        <v>100478.0</v>
      </c>
      <c r="D271" s="33">
        <v>0.0</v>
      </c>
      <c r="E271" s="9"/>
      <c r="F271" s="9" t="s">
        <v>1600</v>
      </c>
      <c r="G271" s="33" t="s">
        <v>2180</v>
      </c>
      <c r="H271" s="118">
        <v>39264.0</v>
      </c>
      <c r="I271" s="79">
        <f t="shared" si="1"/>
        <v>16</v>
      </c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28">
        <v>8.48006065E8</v>
      </c>
      <c r="B272" s="9" t="s">
        <v>258</v>
      </c>
      <c r="C272" s="79">
        <v>99340.0</v>
      </c>
      <c r="D272" s="33">
        <v>1.0</v>
      </c>
      <c r="E272" s="9"/>
      <c r="F272" s="9" t="s">
        <v>1774</v>
      </c>
      <c r="G272" s="33" t="s">
        <v>2181</v>
      </c>
      <c r="H272" s="118">
        <v>40361.0</v>
      </c>
      <c r="I272" s="79">
        <f t="shared" si="1"/>
        <v>13</v>
      </c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28">
        <v>1.54005819E8</v>
      </c>
      <c r="B273" s="9" t="s">
        <v>259</v>
      </c>
      <c r="C273" s="79">
        <v>122165.0</v>
      </c>
      <c r="D273" s="33">
        <v>3.0</v>
      </c>
      <c r="E273" s="9"/>
      <c r="F273" s="9" t="s">
        <v>1603</v>
      </c>
      <c r="G273" s="33" t="s">
        <v>2182</v>
      </c>
      <c r="H273" s="118">
        <v>35861.0</v>
      </c>
      <c r="I273" s="79">
        <f t="shared" si="1"/>
        <v>25</v>
      </c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28">
        <v>9.20009263E8</v>
      </c>
      <c r="B274" s="9" t="s">
        <v>1168</v>
      </c>
      <c r="C274" s="79">
        <v>126555.0</v>
      </c>
      <c r="D274" s="33">
        <v>1.0</v>
      </c>
      <c r="E274" s="9"/>
      <c r="F274" s="9" t="s">
        <v>1913</v>
      </c>
      <c r="G274" s="33" t="s">
        <v>2183</v>
      </c>
      <c r="H274" s="118">
        <v>35940.0</v>
      </c>
      <c r="I274" s="79">
        <f t="shared" si="1"/>
        <v>25</v>
      </c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28">
        <v>4.57001973E8</v>
      </c>
      <c r="B275" s="9" t="s">
        <v>1240</v>
      </c>
      <c r="C275" s="79">
        <v>87125.0</v>
      </c>
      <c r="D275" s="33">
        <v>5.0</v>
      </c>
      <c r="E275" s="9"/>
      <c r="F275" s="9" t="s">
        <v>1603</v>
      </c>
      <c r="G275" s="33" t="s">
        <v>2184</v>
      </c>
      <c r="H275" s="118">
        <v>40078.0</v>
      </c>
      <c r="I275" s="79">
        <f t="shared" si="1"/>
        <v>14</v>
      </c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28">
        <v>2.37005168E8</v>
      </c>
      <c r="B276" s="9" t="s">
        <v>1539</v>
      </c>
      <c r="C276" s="79">
        <v>115916.0</v>
      </c>
      <c r="D276" s="33">
        <v>1.0</v>
      </c>
      <c r="E276" s="9"/>
      <c r="F276" s="9" t="s">
        <v>1913</v>
      </c>
      <c r="G276" s="33" t="s">
        <v>2185</v>
      </c>
      <c r="H276" s="118">
        <v>39765.0</v>
      </c>
      <c r="I276" s="79">
        <f t="shared" si="1"/>
        <v>15</v>
      </c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28">
        <v>5.50008491E8</v>
      </c>
      <c r="B277" s="9" t="s">
        <v>1303</v>
      </c>
      <c r="C277" s="79">
        <v>111002.0</v>
      </c>
      <c r="D277" s="33">
        <v>4.0</v>
      </c>
      <c r="E277" s="9"/>
      <c r="F277" s="9" t="s">
        <v>1655</v>
      </c>
      <c r="G277" s="33" t="s">
        <v>2186</v>
      </c>
      <c r="H277" s="118">
        <v>37936.0</v>
      </c>
      <c r="I277" s="79">
        <f t="shared" si="1"/>
        <v>20</v>
      </c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28">
        <v>2.77009082E8</v>
      </c>
      <c r="B278" s="9" t="s">
        <v>260</v>
      </c>
      <c r="C278" s="79">
        <v>110756.0</v>
      </c>
      <c r="D278" s="33">
        <v>0.0</v>
      </c>
      <c r="E278" s="9"/>
      <c r="F278" s="9" t="s">
        <v>1774</v>
      </c>
      <c r="G278" s="33" t="s">
        <v>2187</v>
      </c>
      <c r="H278" s="118">
        <v>39098.0</v>
      </c>
      <c r="I278" s="79">
        <f t="shared" si="1"/>
        <v>16</v>
      </c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28">
        <v>4.29007471E8</v>
      </c>
      <c r="B279" s="9" t="s">
        <v>1087</v>
      </c>
      <c r="C279" s="79">
        <v>112538.0</v>
      </c>
      <c r="D279" s="33">
        <v>0.0</v>
      </c>
      <c r="E279" s="9"/>
      <c r="F279" s="9" t="s">
        <v>1603</v>
      </c>
      <c r="G279" s="33" t="s">
        <v>2188</v>
      </c>
      <c r="H279" s="118">
        <v>40990.0</v>
      </c>
      <c r="I279" s="79">
        <f t="shared" si="1"/>
        <v>11</v>
      </c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28">
        <v>9.87003705E8</v>
      </c>
      <c r="B280" s="9" t="s">
        <v>261</v>
      </c>
      <c r="C280" s="79">
        <v>70796.0</v>
      </c>
      <c r="D280" s="33">
        <v>0.0</v>
      </c>
      <c r="E280" s="9"/>
      <c r="F280" s="9" t="s">
        <v>1600</v>
      </c>
      <c r="G280" s="33" t="s">
        <v>2189</v>
      </c>
      <c r="H280" s="118">
        <v>36350.0</v>
      </c>
      <c r="I280" s="79">
        <f t="shared" si="1"/>
        <v>24</v>
      </c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28">
        <v>7.02003432E8</v>
      </c>
      <c r="B281" s="9" t="s">
        <v>1355</v>
      </c>
      <c r="C281" s="79">
        <v>50029.0</v>
      </c>
      <c r="D281" s="33">
        <v>6.0</v>
      </c>
      <c r="E281" s="9"/>
      <c r="F281" s="9" t="s">
        <v>1588</v>
      </c>
      <c r="G281" s="33" t="s">
        <v>2190</v>
      </c>
      <c r="H281" s="118">
        <v>40250.0</v>
      </c>
      <c r="I281" s="79">
        <f t="shared" si="1"/>
        <v>13</v>
      </c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28">
        <v>5.5700474E8</v>
      </c>
      <c r="B282" s="9" t="s">
        <v>262</v>
      </c>
      <c r="C282" s="79">
        <v>79729.0</v>
      </c>
      <c r="D282" s="33">
        <v>3.0</v>
      </c>
      <c r="E282" s="9"/>
      <c r="F282" s="9" t="s">
        <v>1600</v>
      </c>
      <c r="G282" s="33" t="s">
        <v>2191</v>
      </c>
      <c r="H282" s="118">
        <v>38876.0</v>
      </c>
      <c r="I282" s="79">
        <f t="shared" si="1"/>
        <v>17</v>
      </c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28">
        <v>7.21005086E8</v>
      </c>
      <c r="B283" s="9" t="s">
        <v>947</v>
      </c>
      <c r="C283" s="79">
        <v>124966.0</v>
      </c>
      <c r="D283" s="33">
        <v>6.0</v>
      </c>
      <c r="E283" s="9"/>
      <c r="F283" s="9" t="s">
        <v>1588</v>
      </c>
      <c r="G283" s="33" t="s">
        <v>2192</v>
      </c>
      <c r="H283" s="118">
        <v>39171.0</v>
      </c>
      <c r="I283" s="79">
        <f t="shared" si="1"/>
        <v>16</v>
      </c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28">
        <v>4.2900721E8</v>
      </c>
      <c r="B284" s="9" t="s">
        <v>1002</v>
      </c>
      <c r="C284" s="79">
        <v>111472.0</v>
      </c>
      <c r="D284" s="33">
        <v>2.0</v>
      </c>
      <c r="E284" s="9"/>
      <c r="F284" s="9" t="s">
        <v>1600</v>
      </c>
      <c r="G284" s="33" t="s">
        <v>2193</v>
      </c>
      <c r="H284" s="118">
        <v>40492.0</v>
      </c>
      <c r="I284" s="79">
        <f t="shared" si="1"/>
        <v>13</v>
      </c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28">
        <v>7.13004721E8</v>
      </c>
      <c r="B285" s="9" t="s">
        <v>1049</v>
      </c>
      <c r="C285" s="79">
        <v>57101.0</v>
      </c>
      <c r="D285" s="33">
        <v>6.0</v>
      </c>
      <c r="E285" s="9"/>
      <c r="F285" s="9" t="s">
        <v>1603</v>
      </c>
      <c r="G285" s="33" t="s">
        <v>2194</v>
      </c>
      <c r="H285" s="118">
        <v>36423.0</v>
      </c>
      <c r="I285" s="79">
        <f t="shared" si="1"/>
        <v>24</v>
      </c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28">
        <v>9.29009064E8</v>
      </c>
      <c r="B286" s="9" t="s">
        <v>1156</v>
      </c>
      <c r="C286" s="79">
        <v>82468.0</v>
      </c>
      <c r="D286" s="33">
        <v>3.0</v>
      </c>
      <c r="E286" s="9"/>
      <c r="F286" s="9" t="s">
        <v>1915</v>
      </c>
      <c r="G286" s="33" t="s">
        <v>2195</v>
      </c>
      <c r="H286" s="118">
        <v>38892.0</v>
      </c>
      <c r="I286" s="79">
        <f t="shared" si="1"/>
        <v>17</v>
      </c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28">
        <v>3.56005233E8</v>
      </c>
      <c r="B287" s="9" t="s">
        <v>1418</v>
      </c>
      <c r="C287" s="79">
        <v>118550.0</v>
      </c>
      <c r="D287" s="33">
        <v>4.0</v>
      </c>
      <c r="E287" s="9"/>
      <c r="F287" s="9" t="s">
        <v>1942</v>
      </c>
      <c r="G287" s="33" t="s">
        <v>2196</v>
      </c>
      <c r="H287" s="118">
        <v>39731.0</v>
      </c>
      <c r="I287" s="79">
        <f t="shared" si="1"/>
        <v>15</v>
      </c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28">
        <v>5.03003558E8</v>
      </c>
      <c r="B288" s="9" t="s">
        <v>1125</v>
      </c>
      <c r="C288" s="79">
        <v>66573.0</v>
      </c>
      <c r="D288" s="33">
        <v>6.0</v>
      </c>
      <c r="E288" s="9"/>
      <c r="F288" s="9" t="s">
        <v>1942</v>
      </c>
      <c r="G288" s="33" t="s">
        <v>2197</v>
      </c>
      <c r="H288" s="118">
        <v>37711.0</v>
      </c>
      <c r="I288" s="79">
        <f t="shared" si="1"/>
        <v>20</v>
      </c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28">
        <v>4.26001974E8</v>
      </c>
      <c r="B289" s="9" t="s">
        <v>1449</v>
      </c>
      <c r="C289" s="79">
        <v>61718.0</v>
      </c>
      <c r="D289" s="33">
        <v>2.0</v>
      </c>
      <c r="E289" s="9"/>
      <c r="F289" s="9" t="s">
        <v>1921</v>
      </c>
      <c r="G289" s="33" t="s">
        <v>2198</v>
      </c>
      <c r="H289" s="118">
        <v>40263.0</v>
      </c>
      <c r="I289" s="79">
        <f t="shared" si="1"/>
        <v>13</v>
      </c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28">
        <v>5.4800591E8</v>
      </c>
      <c r="B290" s="9" t="s">
        <v>942</v>
      </c>
      <c r="C290" s="79">
        <v>107695.0</v>
      </c>
      <c r="D290" s="33">
        <v>3.0</v>
      </c>
      <c r="E290" s="9"/>
      <c r="F290" s="9" t="s">
        <v>1906</v>
      </c>
      <c r="G290" s="33" t="s">
        <v>2199</v>
      </c>
      <c r="H290" s="118">
        <v>40963.0</v>
      </c>
      <c r="I290" s="79">
        <f t="shared" si="1"/>
        <v>11</v>
      </c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28">
        <v>7.86007328E8</v>
      </c>
      <c r="B291" s="9" t="s">
        <v>1075</v>
      </c>
      <c r="C291" s="79">
        <v>62673.0</v>
      </c>
      <c r="D291" s="33">
        <v>5.0</v>
      </c>
      <c r="E291" s="9"/>
      <c r="F291" s="9" t="s">
        <v>1913</v>
      </c>
      <c r="G291" s="33" t="s">
        <v>2200</v>
      </c>
      <c r="H291" s="118">
        <v>40983.0</v>
      </c>
      <c r="I291" s="79">
        <f t="shared" si="1"/>
        <v>11</v>
      </c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28">
        <v>5.25001913E8</v>
      </c>
      <c r="B292" s="9" t="s">
        <v>1032</v>
      </c>
      <c r="C292" s="79">
        <v>60275.0</v>
      </c>
      <c r="D292" s="33">
        <v>4.0</v>
      </c>
      <c r="E292" s="9"/>
      <c r="F292" s="9" t="s">
        <v>1600</v>
      </c>
      <c r="G292" s="33" t="s">
        <v>2201</v>
      </c>
      <c r="H292" s="118">
        <v>37229.0</v>
      </c>
      <c r="I292" s="79">
        <f t="shared" si="1"/>
        <v>22</v>
      </c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28">
        <v>8.88007096E8</v>
      </c>
      <c r="B293" s="9" t="s">
        <v>1059</v>
      </c>
      <c r="C293" s="79">
        <v>60408.0</v>
      </c>
      <c r="D293" s="33">
        <v>6.0</v>
      </c>
      <c r="E293" s="9"/>
      <c r="F293" s="9" t="s">
        <v>1915</v>
      </c>
      <c r="G293" s="33" t="s">
        <v>2202</v>
      </c>
      <c r="H293" s="118">
        <v>40184.0</v>
      </c>
      <c r="I293" s="79">
        <f t="shared" si="1"/>
        <v>13</v>
      </c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28">
        <v>5.01008936E8</v>
      </c>
      <c r="B294" s="9" t="s">
        <v>1325</v>
      </c>
      <c r="C294" s="79">
        <v>103603.0</v>
      </c>
      <c r="D294" s="33">
        <v>0.0</v>
      </c>
      <c r="E294" s="9"/>
      <c r="F294" s="9" t="s">
        <v>1906</v>
      </c>
      <c r="G294" s="33" t="s">
        <v>2203</v>
      </c>
      <c r="H294" s="118">
        <v>35958.0</v>
      </c>
      <c r="I294" s="79">
        <f t="shared" si="1"/>
        <v>25</v>
      </c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28">
        <v>5.95000961E8</v>
      </c>
      <c r="B295" s="9" t="s">
        <v>1531</v>
      </c>
      <c r="C295" s="79">
        <v>95555.0</v>
      </c>
      <c r="D295" s="33">
        <v>1.0</v>
      </c>
      <c r="E295" s="9"/>
      <c r="F295" s="9" t="s">
        <v>1913</v>
      </c>
      <c r="G295" s="33" t="s">
        <v>2204</v>
      </c>
      <c r="H295" s="118">
        <v>35902.0</v>
      </c>
      <c r="I295" s="79">
        <f t="shared" si="1"/>
        <v>25</v>
      </c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28">
        <v>9.02000591E8</v>
      </c>
      <c r="B296" s="9" t="s">
        <v>1271</v>
      </c>
      <c r="C296" s="79">
        <v>79440.0</v>
      </c>
      <c r="D296" s="33">
        <v>0.0</v>
      </c>
      <c r="E296" s="9"/>
      <c r="F296" s="9" t="s">
        <v>1597</v>
      </c>
      <c r="G296" s="33" t="s">
        <v>2205</v>
      </c>
      <c r="H296" s="118">
        <v>40551.0</v>
      </c>
      <c r="I296" s="79">
        <f t="shared" si="1"/>
        <v>12</v>
      </c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28">
        <v>7.89002601E8</v>
      </c>
      <c r="B297" s="9" t="s">
        <v>920</v>
      </c>
      <c r="C297" s="79">
        <v>70171.0</v>
      </c>
      <c r="D297" s="33">
        <v>1.0</v>
      </c>
      <c r="E297" s="9"/>
      <c r="F297" s="9" t="s">
        <v>1600</v>
      </c>
      <c r="G297" s="33" t="s">
        <v>2206</v>
      </c>
      <c r="H297" s="118">
        <v>39166.0</v>
      </c>
      <c r="I297" s="79">
        <f t="shared" si="1"/>
        <v>16</v>
      </c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28">
        <v>3.18008428E8</v>
      </c>
      <c r="B298" s="9" t="s">
        <v>939</v>
      </c>
      <c r="C298" s="79">
        <v>102208.0</v>
      </c>
      <c r="D298" s="33">
        <v>3.0</v>
      </c>
      <c r="E298" s="9"/>
      <c r="F298" s="9" t="s">
        <v>1991</v>
      </c>
      <c r="G298" s="33" t="s">
        <v>2207</v>
      </c>
      <c r="H298" s="118">
        <v>37883.0</v>
      </c>
      <c r="I298" s="79">
        <f t="shared" si="1"/>
        <v>20</v>
      </c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28">
        <v>8.50006222E8</v>
      </c>
      <c r="B299" s="9" t="s">
        <v>1225</v>
      </c>
      <c r="C299" s="79">
        <v>72894.0</v>
      </c>
      <c r="D299" s="33">
        <v>4.0</v>
      </c>
      <c r="E299" s="9"/>
      <c r="F299" s="9" t="s">
        <v>1603</v>
      </c>
      <c r="G299" s="33" t="s">
        <v>2208</v>
      </c>
      <c r="H299" s="118">
        <v>39398.0</v>
      </c>
      <c r="I299" s="79">
        <f t="shared" si="1"/>
        <v>16</v>
      </c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28">
        <v>8.2900732E8</v>
      </c>
      <c r="B300" s="9" t="s">
        <v>1055</v>
      </c>
      <c r="C300" s="79">
        <v>116158.0</v>
      </c>
      <c r="D300" s="33">
        <v>0.0</v>
      </c>
      <c r="E300" s="9"/>
      <c r="F300" s="9" t="s">
        <v>1906</v>
      </c>
      <c r="G300" s="33" t="s">
        <v>2209</v>
      </c>
      <c r="H300" s="118">
        <v>36084.0</v>
      </c>
      <c r="I300" s="79">
        <f t="shared" si="1"/>
        <v>25</v>
      </c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28">
        <v>4.64009886E8</v>
      </c>
      <c r="B301" s="9" t="s">
        <v>1320</v>
      </c>
      <c r="C301" s="79">
        <v>115240.0</v>
      </c>
      <c r="D301" s="33">
        <v>5.0</v>
      </c>
      <c r="E301" s="9"/>
      <c r="F301" s="9" t="s">
        <v>1774</v>
      </c>
      <c r="G301" s="33" t="s">
        <v>2210</v>
      </c>
      <c r="H301" s="118">
        <v>35856.0</v>
      </c>
      <c r="I301" s="79">
        <f t="shared" si="1"/>
        <v>25</v>
      </c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28">
        <v>1.65000161E8</v>
      </c>
      <c r="B302" s="9" t="s">
        <v>1262</v>
      </c>
      <c r="C302" s="79">
        <v>111762.0</v>
      </c>
      <c r="D302" s="33">
        <v>0.0</v>
      </c>
      <c r="E302" s="9"/>
      <c r="F302" s="9" t="s">
        <v>1774</v>
      </c>
      <c r="G302" s="33" t="s">
        <v>2211</v>
      </c>
      <c r="H302" s="118">
        <v>40333.0</v>
      </c>
      <c r="I302" s="79">
        <f t="shared" si="1"/>
        <v>13</v>
      </c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28">
        <v>5.6200629E8</v>
      </c>
      <c r="B303" s="9" t="s">
        <v>264</v>
      </c>
      <c r="C303" s="79">
        <v>89796.0</v>
      </c>
      <c r="D303" s="33">
        <v>4.0</v>
      </c>
      <c r="E303" s="9"/>
      <c r="F303" s="9" t="s">
        <v>1600</v>
      </c>
      <c r="G303" s="33" t="s">
        <v>2212</v>
      </c>
      <c r="H303" s="118">
        <v>38807.0</v>
      </c>
      <c r="I303" s="79">
        <f t="shared" si="1"/>
        <v>17</v>
      </c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28">
        <v>3.89009646E8</v>
      </c>
      <c r="B304" s="9" t="s">
        <v>1211</v>
      </c>
      <c r="C304" s="79">
        <v>54040.0</v>
      </c>
      <c r="D304" s="33">
        <v>5.0</v>
      </c>
      <c r="E304" s="9"/>
      <c r="F304" s="9" t="s">
        <v>1906</v>
      </c>
      <c r="G304" s="33" t="s">
        <v>2213</v>
      </c>
      <c r="H304" s="118">
        <v>36088.0</v>
      </c>
      <c r="I304" s="79">
        <f t="shared" si="1"/>
        <v>25</v>
      </c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28">
        <v>7.88004504E8</v>
      </c>
      <c r="B305" s="9" t="s">
        <v>1420</v>
      </c>
      <c r="C305" s="79">
        <v>109199.0</v>
      </c>
      <c r="D305" s="33">
        <v>1.0</v>
      </c>
      <c r="E305" s="9"/>
      <c r="F305" s="9" t="s">
        <v>1600</v>
      </c>
      <c r="G305" s="33" t="s">
        <v>2214</v>
      </c>
      <c r="H305" s="118">
        <v>39472.0</v>
      </c>
      <c r="I305" s="79">
        <f t="shared" si="1"/>
        <v>15</v>
      </c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28">
        <v>7.58000659E8</v>
      </c>
      <c r="B306" s="9" t="s">
        <v>1290</v>
      </c>
      <c r="C306" s="79">
        <v>53353.0</v>
      </c>
      <c r="D306" s="33">
        <v>4.0</v>
      </c>
      <c r="E306" s="9"/>
      <c r="F306" s="9" t="s">
        <v>1942</v>
      </c>
      <c r="G306" s="33" t="s">
        <v>2215</v>
      </c>
      <c r="H306" s="118">
        <v>36695.0</v>
      </c>
      <c r="I306" s="79">
        <f t="shared" si="1"/>
        <v>23</v>
      </c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28">
        <v>4.1200291E8</v>
      </c>
      <c r="B307" s="9" t="s">
        <v>978</v>
      </c>
      <c r="C307" s="79">
        <v>104893.0</v>
      </c>
      <c r="D307" s="33">
        <v>2.0</v>
      </c>
      <c r="E307" s="9"/>
      <c r="F307" s="9" t="s">
        <v>1600</v>
      </c>
      <c r="G307" s="33" t="s">
        <v>2216</v>
      </c>
      <c r="H307" s="118">
        <v>37620.0</v>
      </c>
      <c r="I307" s="79">
        <f t="shared" si="1"/>
        <v>21</v>
      </c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28">
        <v>4.27007916E8</v>
      </c>
      <c r="B308" s="9" t="s">
        <v>266</v>
      </c>
      <c r="C308" s="79">
        <v>64749.0</v>
      </c>
      <c r="D308" s="33">
        <v>1.0</v>
      </c>
      <c r="E308" s="9"/>
      <c r="F308" s="9" t="s">
        <v>1603</v>
      </c>
      <c r="G308" s="33" t="s">
        <v>2217</v>
      </c>
      <c r="H308" s="118">
        <v>41219.0</v>
      </c>
      <c r="I308" s="79">
        <f t="shared" si="1"/>
        <v>11</v>
      </c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28">
        <v>6.24009263E8</v>
      </c>
      <c r="B309" s="9" t="s">
        <v>1173</v>
      </c>
      <c r="C309" s="79">
        <v>93784.0</v>
      </c>
      <c r="D309" s="33">
        <v>3.0</v>
      </c>
      <c r="E309" s="9"/>
      <c r="F309" s="9" t="s">
        <v>1588</v>
      </c>
      <c r="G309" s="33" t="s">
        <v>2218</v>
      </c>
      <c r="H309" s="118">
        <v>39063.0</v>
      </c>
      <c r="I309" s="79">
        <f t="shared" si="1"/>
        <v>17</v>
      </c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28">
        <v>4.03008091E8</v>
      </c>
      <c r="B310" s="9" t="s">
        <v>1177</v>
      </c>
      <c r="C310" s="79">
        <v>75425.0</v>
      </c>
      <c r="D310" s="33">
        <v>3.0</v>
      </c>
      <c r="E310" s="9"/>
      <c r="F310" s="9" t="s">
        <v>1588</v>
      </c>
      <c r="G310" s="33" t="s">
        <v>2219</v>
      </c>
      <c r="H310" s="118">
        <v>39539.0</v>
      </c>
      <c r="I310" s="79">
        <f t="shared" si="1"/>
        <v>15</v>
      </c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28">
        <v>7.29005407E8</v>
      </c>
      <c r="B311" s="9" t="s">
        <v>267</v>
      </c>
      <c r="C311" s="79">
        <v>102322.0</v>
      </c>
      <c r="D311" s="33">
        <v>6.0</v>
      </c>
      <c r="E311" s="9"/>
      <c r="F311" s="9" t="s">
        <v>1603</v>
      </c>
      <c r="G311" s="33" t="s">
        <v>2220</v>
      </c>
      <c r="H311" s="118">
        <v>39720.0</v>
      </c>
      <c r="I311" s="79">
        <f t="shared" si="1"/>
        <v>15</v>
      </c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28">
        <v>6.9000399E8</v>
      </c>
      <c r="B312" s="9" t="s">
        <v>268</v>
      </c>
      <c r="C312" s="79">
        <v>88867.0</v>
      </c>
      <c r="D312" s="33">
        <v>6.0</v>
      </c>
      <c r="E312" s="9"/>
      <c r="F312" s="9" t="s">
        <v>1600</v>
      </c>
      <c r="G312" s="33" t="s">
        <v>2221</v>
      </c>
      <c r="H312" s="118">
        <v>36604.0</v>
      </c>
      <c r="I312" s="79">
        <f t="shared" si="1"/>
        <v>23</v>
      </c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28">
        <v>6.33008361E8</v>
      </c>
      <c r="B313" s="9" t="s">
        <v>1281</v>
      </c>
      <c r="C313" s="79">
        <v>107099.0</v>
      </c>
      <c r="D313" s="33">
        <v>6.0</v>
      </c>
      <c r="E313" s="9"/>
      <c r="F313" s="9" t="s">
        <v>1603</v>
      </c>
      <c r="G313" s="33" t="s">
        <v>2222</v>
      </c>
      <c r="H313" s="118">
        <v>39293.0</v>
      </c>
      <c r="I313" s="79">
        <f t="shared" si="1"/>
        <v>16</v>
      </c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28">
        <v>3.39004449E8</v>
      </c>
      <c r="B314" s="9" t="s">
        <v>1361</v>
      </c>
      <c r="C314" s="79">
        <v>123234.0</v>
      </c>
      <c r="D314" s="33">
        <v>0.0</v>
      </c>
      <c r="E314" s="9"/>
      <c r="F314" s="9" t="s">
        <v>1906</v>
      </c>
      <c r="G314" s="33" t="s">
        <v>2223</v>
      </c>
      <c r="H314" s="118">
        <v>39217.0</v>
      </c>
      <c r="I314" s="79">
        <f t="shared" si="1"/>
        <v>16</v>
      </c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28">
        <v>1.3500949E8</v>
      </c>
      <c r="B315" s="9" t="s">
        <v>269</v>
      </c>
      <c r="C315" s="79">
        <v>46009.0</v>
      </c>
      <c r="D315" s="119">
        <v>2.0</v>
      </c>
      <c r="E315" s="9"/>
      <c r="F315" s="9" t="s">
        <v>1774</v>
      </c>
      <c r="G315" s="33" t="s">
        <v>2224</v>
      </c>
      <c r="H315" s="118">
        <v>41070.0</v>
      </c>
      <c r="I315" s="79">
        <f t="shared" si="1"/>
        <v>11</v>
      </c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28">
        <v>7.14007665E8</v>
      </c>
      <c r="B316" s="9" t="s">
        <v>1074</v>
      </c>
      <c r="C316" s="79">
        <v>115076.0</v>
      </c>
      <c r="D316" s="33">
        <v>0.0</v>
      </c>
      <c r="E316" s="9"/>
      <c r="F316" s="9" t="s">
        <v>1600</v>
      </c>
      <c r="G316" s="33" t="s">
        <v>2225</v>
      </c>
      <c r="H316" s="118">
        <v>38912.0</v>
      </c>
      <c r="I316" s="79">
        <f t="shared" si="1"/>
        <v>17</v>
      </c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28">
        <v>6.35009263E8</v>
      </c>
      <c r="B317" s="9" t="s">
        <v>270</v>
      </c>
      <c r="C317" s="79">
        <v>125069.0</v>
      </c>
      <c r="D317" s="33">
        <v>3.0</v>
      </c>
      <c r="E317" s="9"/>
      <c r="F317" s="9" t="s">
        <v>1600</v>
      </c>
      <c r="G317" s="33" t="s">
        <v>2226</v>
      </c>
      <c r="H317" s="118">
        <v>38813.0</v>
      </c>
      <c r="I317" s="79">
        <f t="shared" si="1"/>
        <v>17</v>
      </c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28">
        <v>7.90003227E8</v>
      </c>
      <c r="B318" s="9" t="s">
        <v>271</v>
      </c>
      <c r="C318" s="79">
        <v>111454.0</v>
      </c>
      <c r="D318" s="33">
        <v>4.0</v>
      </c>
      <c r="E318" s="9"/>
      <c r="F318" s="9" t="s">
        <v>1774</v>
      </c>
      <c r="G318" s="33" t="s">
        <v>2227</v>
      </c>
      <c r="H318" s="118">
        <v>38805.0</v>
      </c>
      <c r="I318" s="79">
        <f t="shared" si="1"/>
        <v>17</v>
      </c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28">
        <v>8.91004487E8</v>
      </c>
      <c r="B319" s="9" t="s">
        <v>1058</v>
      </c>
      <c r="C319" s="79">
        <v>67727.0</v>
      </c>
      <c r="D319" s="33">
        <v>1.0</v>
      </c>
      <c r="E319" s="9"/>
      <c r="F319" s="9" t="s">
        <v>1774</v>
      </c>
      <c r="G319" s="33" t="s">
        <v>2228</v>
      </c>
      <c r="H319" s="118">
        <v>39147.0</v>
      </c>
      <c r="I319" s="79">
        <f t="shared" si="1"/>
        <v>16</v>
      </c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28">
        <v>3.59005596E8</v>
      </c>
      <c r="B320" s="9" t="s">
        <v>1487</v>
      </c>
      <c r="C320" s="79">
        <v>107735.0</v>
      </c>
      <c r="D320" s="33">
        <v>0.0</v>
      </c>
      <c r="E320" s="9"/>
      <c r="F320" s="9" t="s">
        <v>1597</v>
      </c>
      <c r="G320" s="33" t="s">
        <v>2229</v>
      </c>
      <c r="H320" s="118">
        <v>40591.0</v>
      </c>
      <c r="I320" s="79">
        <f t="shared" si="1"/>
        <v>12</v>
      </c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28">
        <v>6.59007909E8</v>
      </c>
      <c r="B321" s="9" t="s">
        <v>1348</v>
      </c>
      <c r="C321" s="79">
        <v>120404.0</v>
      </c>
      <c r="D321" s="33">
        <v>3.0</v>
      </c>
      <c r="E321" s="9"/>
      <c r="F321" s="9" t="s">
        <v>177</v>
      </c>
      <c r="G321" s="33" t="s">
        <v>2230</v>
      </c>
      <c r="H321" s="118">
        <v>40333.0</v>
      </c>
      <c r="I321" s="79">
        <f t="shared" si="1"/>
        <v>13</v>
      </c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28">
        <v>4.36004606E8</v>
      </c>
      <c r="B322" s="9" t="s">
        <v>272</v>
      </c>
      <c r="C322" s="79">
        <v>100072.0</v>
      </c>
      <c r="D322" s="33">
        <v>4.0</v>
      </c>
      <c r="E322" s="9"/>
      <c r="F322" s="9" t="s">
        <v>1603</v>
      </c>
      <c r="G322" s="33" t="s">
        <v>2231</v>
      </c>
      <c r="H322" s="118">
        <v>36406.0</v>
      </c>
      <c r="I322" s="79">
        <f t="shared" si="1"/>
        <v>24</v>
      </c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28">
        <v>2.74007251E8</v>
      </c>
      <c r="B323" s="9" t="s">
        <v>1089</v>
      </c>
      <c r="C323" s="79">
        <v>95292.0</v>
      </c>
      <c r="D323" s="33">
        <v>0.0</v>
      </c>
      <c r="E323" s="9"/>
      <c r="F323" s="9" t="s">
        <v>1600</v>
      </c>
      <c r="G323" s="33" t="s">
        <v>2232</v>
      </c>
      <c r="H323" s="118">
        <v>36698.0</v>
      </c>
      <c r="I323" s="79">
        <f t="shared" si="1"/>
        <v>23</v>
      </c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28">
        <v>7.92008834E8</v>
      </c>
      <c r="B324" s="9" t="s">
        <v>273</v>
      </c>
      <c r="C324" s="79">
        <v>103608.0</v>
      </c>
      <c r="D324" s="33">
        <v>5.0</v>
      </c>
      <c r="E324" s="9"/>
      <c r="F324" s="9" t="s">
        <v>1910</v>
      </c>
      <c r="G324" s="33" t="s">
        <v>2233</v>
      </c>
      <c r="H324" s="118">
        <v>41136.0</v>
      </c>
      <c r="I324" s="79">
        <f t="shared" si="1"/>
        <v>11</v>
      </c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28">
        <v>9.50002946E8</v>
      </c>
      <c r="B325" s="9" t="s">
        <v>1133</v>
      </c>
      <c r="C325" s="79">
        <v>78610.0</v>
      </c>
      <c r="D325" s="33">
        <v>4.0</v>
      </c>
      <c r="E325" s="9"/>
      <c r="F325" s="9" t="s">
        <v>1938</v>
      </c>
      <c r="G325" s="33" t="s">
        <v>2234</v>
      </c>
      <c r="H325" s="118">
        <v>39623.0</v>
      </c>
      <c r="I325" s="79">
        <f t="shared" si="1"/>
        <v>15</v>
      </c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28">
        <v>8.05002378E8</v>
      </c>
      <c r="B326" s="9" t="s">
        <v>910</v>
      </c>
      <c r="C326" s="79">
        <v>81833.0</v>
      </c>
      <c r="D326" s="33">
        <v>2.0</v>
      </c>
      <c r="E326" s="9"/>
      <c r="F326" s="9" t="s">
        <v>1915</v>
      </c>
      <c r="G326" s="33" t="s">
        <v>2235</v>
      </c>
      <c r="H326" s="118">
        <v>41177.0</v>
      </c>
      <c r="I326" s="79">
        <f t="shared" si="1"/>
        <v>11</v>
      </c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28">
        <v>4.55003707E8</v>
      </c>
      <c r="B327" s="9" t="s">
        <v>1431</v>
      </c>
      <c r="C327" s="79">
        <v>125113.0</v>
      </c>
      <c r="D327" s="33">
        <v>5.0</v>
      </c>
      <c r="E327" s="9"/>
      <c r="F327" s="9" t="s">
        <v>1910</v>
      </c>
      <c r="G327" s="33" t="s">
        <v>2236</v>
      </c>
      <c r="H327" s="118">
        <v>37404.0</v>
      </c>
      <c r="I327" s="79">
        <f t="shared" si="1"/>
        <v>21</v>
      </c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28">
        <v>1.98006015E8</v>
      </c>
      <c r="B328" s="9" t="s">
        <v>274</v>
      </c>
      <c r="C328" s="79">
        <v>52224.0</v>
      </c>
      <c r="D328" s="33">
        <v>6.0</v>
      </c>
      <c r="E328" s="9"/>
      <c r="F328" s="9" t="s">
        <v>1613</v>
      </c>
      <c r="G328" s="33" t="s">
        <v>2237</v>
      </c>
      <c r="H328" s="118">
        <v>40516.0</v>
      </c>
      <c r="I328" s="79">
        <f t="shared" si="1"/>
        <v>13</v>
      </c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28">
        <v>4.55006466E8</v>
      </c>
      <c r="B329" s="9" t="s">
        <v>1016</v>
      </c>
      <c r="C329" s="79">
        <v>99457.0</v>
      </c>
      <c r="D329" s="33">
        <v>5.0</v>
      </c>
      <c r="E329" s="9"/>
      <c r="F329" s="9" t="s">
        <v>1915</v>
      </c>
      <c r="G329" s="33" t="s">
        <v>2238</v>
      </c>
      <c r="H329" s="118">
        <v>38788.0</v>
      </c>
      <c r="I329" s="79">
        <f t="shared" si="1"/>
        <v>17</v>
      </c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28">
        <v>2.26008178E8</v>
      </c>
      <c r="B330" s="9" t="s">
        <v>1189</v>
      </c>
      <c r="C330" s="79">
        <v>108890.0</v>
      </c>
      <c r="D330" s="33">
        <v>6.0</v>
      </c>
      <c r="E330" s="9"/>
      <c r="F330" s="9" t="s">
        <v>1913</v>
      </c>
      <c r="G330" s="33" t="s">
        <v>2239</v>
      </c>
      <c r="H330" s="118">
        <v>40925.0</v>
      </c>
      <c r="I330" s="79">
        <f t="shared" si="1"/>
        <v>11</v>
      </c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28">
        <v>4.60004597E8</v>
      </c>
      <c r="B331" s="9" t="s">
        <v>275</v>
      </c>
      <c r="C331" s="79">
        <v>103256.0</v>
      </c>
      <c r="D331" s="33">
        <v>2.0</v>
      </c>
      <c r="E331" s="9"/>
      <c r="F331" s="9" t="s">
        <v>1600</v>
      </c>
      <c r="G331" s="33" t="s">
        <v>2240</v>
      </c>
      <c r="H331" s="118">
        <v>39262.0</v>
      </c>
      <c r="I331" s="79">
        <f t="shared" si="1"/>
        <v>16</v>
      </c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28">
        <v>1.44008966E8</v>
      </c>
      <c r="B332" s="9" t="s">
        <v>1241</v>
      </c>
      <c r="C332" s="79">
        <v>123051.0</v>
      </c>
      <c r="D332" s="33">
        <v>4.0</v>
      </c>
      <c r="E332" s="9"/>
      <c r="F332" s="9" t="s">
        <v>1913</v>
      </c>
      <c r="G332" s="33" t="s">
        <v>2241</v>
      </c>
      <c r="H332" s="118">
        <v>39040.0</v>
      </c>
      <c r="I332" s="79">
        <f t="shared" si="1"/>
        <v>17</v>
      </c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28">
        <v>5.21006027E8</v>
      </c>
      <c r="B333" s="9" t="s">
        <v>1112</v>
      </c>
      <c r="C333" s="79">
        <v>65500.0</v>
      </c>
      <c r="D333" s="33">
        <v>3.0</v>
      </c>
      <c r="E333" s="9"/>
      <c r="F333" s="9" t="s">
        <v>1600</v>
      </c>
      <c r="G333" s="33" t="s">
        <v>2242</v>
      </c>
      <c r="H333" s="118">
        <v>36283.0</v>
      </c>
      <c r="I333" s="79">
        <f t="shared" si="1"/>
        <v>24</v>
      </c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28">
        <v>4.18002751E8</v>
      </c>
      <c r="B334" s="9" t="s">
        <v>1535</v>
      </c>
      <c r="C334" s="79">
        <v>52842.0</v>
      </c>
      <c r="D334" s="33">
        <v>6.0</v>
      </c>
      <c r="E334" s="9"/>
      <c r="F334" s="9" t="s">
        <v>1913</v>
      </c>
      <c r="G334" s="33" t="s">
        <v>2243</v>
      </c>
      <c r="H334" s="118">
        <v>37960.0</v>
      </c>
      <c r="I334" s="79">
        <f t="shared" si="1"/>
        <v>20</v>
      </c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28">
        <v>6.38000673E8</v>
      </c>
      <c r="B335" s="9" t="s">
        <v>276</v>
      </c>
      <c r="C335" s="79">
        <v>74933.0</v>
      </c>
      <c r="D335" s="33">
        <v>4.0</v>
      </c>
      <c r="E335" s="9"/>
      <c r="F335" s="9" t="s">
        <v>1906</v>
      </c>
      <c r="G335" s="33" t="s">
        <v>2244</v>
      </c>
      <c r="H335" s="118">
        <v>39807.0</v>
      </c>
      <c r="I335" s="79">
        <f t="shared" si="1"/>
        <v>15</v>
      </c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28">
        <v>1.12004171E8</v>
      </c>
      <c r="B336" s="9" t="s">
        <v>1152</v>
      </c>
      <c r="C336" s="79">
        <v>117432.0</v>
      </c>
      <c r="D336" s="33">
        <v>6.0</v>
      </c>
      <c r="E336" s="9"/>
      <c r="F336" s="9" t="s">
        <v>1588</v>
      </c>
      <c r="G336" s="33" t="s">
        <v>2245</v>
      </c>
      <c r="H336" s="118">
        <v>41111.0</v>
      </c>
      <c r="I336" s="79">
        <f t="shared" si="1"/>
        <v>11</v>
      </c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28">
        <v>3.04006415E8</v>
      </c>
      <c r="B337" s="9" t="s">
        <v>1065</v>
      </c>
      <c r="C337" s="79">
        <v>99842.0</v>
      </c>
      <c r="D337" s="33">
        <v>0.0</v>
      </c>
      <c r="E337" s="9"/>
      <c r="F337" s="9" t="s">
        <v>1984</v>
      </c>
      <c r="G337" s="33" t="s">
        <v>2246</v>
      </c>
      <c r="H337" s="118">
        <v>40856.0</v>
      </c>
      <c r="I337" s="79">
        <f t="shared" si="1"/>
        <v>12</v>
      </c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28">
        <v>5.58005492E8</v>
      </c>
      <c r="B338" s="9" t="s">
        <v>957</v>
      </c>
      <c r="C338" s="79">
        <v>55409.0</v>
      </c>
      <c r="D338" s="33">
        <v>0.0</v>
      </c>
      <c r="E338" s="9"/>
      <c r="F338" s="9" t="s">
        <v>1915</v>
      </c>
      <c r="G338" s="33" t="s">
        <v>2247</v>
      </c>
      <c r="H338" s="118">
        <v>35939.0</v>
      </c>
      <c r="I338" s="79">
        <f t="shared" si="1"/>
        <v>25</v>
      </c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28">
        <v>4.87004289E8</v>
      </c>
      <c r="B339" s="9" t="s">
        <v>1280</v>
      </c>
      <c r="C339" s="79">
        <v>68213.0</v>
      </c>
      <c r="D339" s="33">
        <v>3.0</v>
      </c>
      <c r="E339" s="9"/>
      <c r="F339" s="9" t="s">
        <v>1906</v>
      </c>
      <c r="G339" s="33" t="s">
        <v>2248</v>
      </c>
      <c r="H339" s="118">
        <v>37848.0</v>
      </c>
      <c r="I339" s="79">
        <f t="shared" si="1"/>
        <v>20</v>
      </c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28">
        <v>9.98002619E8</v>
      </c>
      <c r="B340" s="9" t="s">
        <v>1304</v>
      </c>
      <c r="C340" s="79">
        <v>50610.0</v>
      </c>
      <c r="D340" s="33">
        <v>4.0</v>
      </c>
      <c r="E340" s="9"/>
      <c r="F340" s="9" t="s">
        <v>1588</v>
      </c>
      <c r="G340" s="33" t="s">
        <v>2249</v>
      </c>
      <c r="H340" s="118">
        <v>40334.0</v>
      </c>
      <c r="I340" s="79">
        <f t="shared" si="1"/>
        <v>13</v>
      </c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28">
        <v>7.05008309E8</v>
      </c>
      <c r="B341" s="9" t="s">
        <v>1164</v>
      </c>
      <c r="C341" s="79">
        <v>105125.0</v>
      </c>
      <c r="D341" s="33">
        <v>3.0</v>
      </c>
      <c r="E341" s="9"/>
      <c r="F341" s="9" t="s">
        <v>1906</v>
      </c>
      <c r="G341" s="33" t="s">
        <v>2250</v>
      </c>
      <c r="H341" s="118">
        <v>36340.0</v>
      </c>
      <c r="I341" s="79">
        <f t="shared" si="1"/>
        <v>24</v>
      </c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28">
        <v>1.36004633E8</v>
      </c>
      <c r="B342" s="9" t="s">
        <v>1277</v>
      </c>
      <c r="C342" s="79">
        <v>52562.0</v>
      </c>
      <c r="D342" s="33">
        <v>4.0</v>
      </c>
      <c r="E342" s="9"/>
      <c r="F342" s="9" t="s">
        <v>1600</v>
      </c>
      <c r="G342" s="33" t="s">
        <v>2251</v>
      </c>
      <c r="H342" s="118">
        <v>40680.0</v>
      </c>
      <c r="I342" s="79">
        <f t="shared" si="1"/>
        <v>12</v>
      </c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28">
        <v>7.96005096E8</v>
      </c>
      <c r="B343" s="9" t="s">
        <v>1341</v>
      </c>
      <c r="C343" s="79">
        <v>108854.0</v>
      </c>
      <c r="D343" s="33">
        <v>6.0</v>
      </c>
      <c r="E343" s="9"/>
      <c r="F343" s="9" t="s">
        <v>1774</v>
      </c>
      <c r="G343" s="33" t="s">
        <v>2252</v>
      </c>
      <c r="H343" s="118">
        <v>36297.0</v>
      </c>
      <c r="I343" s="79">
        <f t="shared" si="1"/>
        <v>24</v>
      </c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28">
        <v>9.83006861E8</v>
      </c>
      <c r="B344" s="9" t="s">
        <v>1012</v>
      </c>
      <c r="C344" s="79">
        <v>83609.0</v>
      </c>
      <c r="D344" s="33">
        <v>1.0</v>
      </c>
      <c r="E344" s="9"/>
      <c r="F344" s="9" t="s">
        <v>1774</v>
      </c>
      <c r="G344" s="33" t="s">
        <v>2253</v>
      </c>
      <c r="H344" s="118">
        <v>36116.0</v>
      </c>
      <c r="I344" s="79">
        <f t="shared" si="1"/>
        <v>25</v>
      </c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28">
        <v>8.86001264E8</v>
      </c>
      <c r="B345" s="9" t="s">
        <v>1328</v>
      </c>
      <c r="C345" s="79">
        <v>110342.0</v>
      </c>
      <c r="D345" s="33">
        <v>2.0</v>
      </c>
      <c r="E345" s="9"/>
      <c r="F345" s="9" t="s">
        <v>177</v>
      </c>
      <c r="G345" s="33" t="s">
        <v>2254</v>
      </c>
      <c r="H345" s="118">
        <v>39011.0</v>
      </c>
      <c r="I345" s="79">
        <f t="shared" si="1"/>
        <v>17</v>
      </c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28">
        <v>6.94004228E8</v>
      </c>
      <c r="B346" s="9" t="s">
        <v>1478</v>
      </c>
      <c r="C346" s="79">
        <v>71758.0</v>
      </c>
      <c r="D346" s="33">
        <v>6.0</v>
      </c>
      <c r="E346" s="9"/>
      <c r="F346" s="9" t="s">
        <v>1588</v>
      </c>
      <c r="G346" s="33" t="s">
        <v>2255</v>
      </c>
      <c r="H346" s="118">
        <v>37009.0</v>
      </c>
      <c r="I346" s="79">
        <f t="shared" si="1"/>
        <v>22</v>
      </c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28">
        <v>1.96005175E8</v>
      </c>
      <c r="B347" s="9" t="s">
        <v>1364</v>
      </c>
      <c r="C347" s="79">
        <v>103657.0</v>
      </c>
      <c r="D347" s="33">
        <v>0.0</v>
      </c>
      <c r="E347" s="9"/>
      <c r="F347" s="9" t="s">
        <v>1588</v>
      </c>
      <c r="G347" s="33" t="s">
        <v>2256</v>
      </c>
      <c r="H347" s="118">
        <v>40389.0</v>
      </c>
      <c r="I347" s="79">
        <f t="shared" si="1"/>
        <v>13</v>
      </c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28">
        <v>6.26007977E8</v>
      </c>
      <c r="B348" s="9" t="s">
        <v>281</v>
      </c>
      <c r="C348" s="79">
        <v>100874.0</v>
      </c>
      <c r="D348" s="33">
        <v>4.0</v>
      </c>
      <c r="E348" s="9"/>
      <c r="F348" s="9" t="s">
        <v>1915</v>
      </c>
      <c r="G348" s="33" t="s">
        <v>2257</v>
      </c>
      <c r="H348" s="118">
        <v>39138.0</v>
      </c>
      <c r="I348" s="79">
        <f t="shared" si="1"/>
        <v>16</v>
      </c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28">
        <v>6.83003709E8</v>
      </c>
      <c r="B349" s="9" t="s">
        <v>1235</v>
      </c>
      <c r="C349" s="79">
        <v>95336.0</v>
      </c>
      <c r="D349" s="33">
        <v>5.0</v>
      </c>
      <c r="E349" s="9"/>
      <c r="F349" s="9" t="s">
        <v>1588</v>
      </c>
      <c r="G349" s="33" t="s">
        <v>2258</v>
      </c>
      <c r="H349" s="118">
        <v>40696.0</v>
      </c>
      <c r="I349" s="79">
        <f t="shared" si="1"/>
        <v>12</v>
      </c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28">
        <v>7.85009105E8</v>
      </c>
      <c r="B350" s="9" t="s">
        <v>1313</v>
      </c>
      <c r="C350" s="79">
        <v>90681.0</v>
      </c>
      <c r="D350" s="33">
        <v>6.0</v>
      </c>
      <c r="E350" s="9"/>
      <c r="F350" s="9" t="s">
        <v>1915</v>
      </c>
      <c r="G350" s="33" t="s">
        <v>2259</v>
      </c>
      <c r="H350" s="118">
        <v>40198.0</v>
      </c>
      <c r="I350" s="79">
        <f t="shared" si="1"/>
        <v>13</v>
      </c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28">
        <v>3.82005286E8</v>
      </c>
      <c r="B351" s="9" t="s">
        <v>1190</v>
      </c>
      <c r="C351" s="79">
        <v>90371.0</v>
      </c>
      <c r="D351" s="33">
        <v>0.0</v>
      </c>
      <c r="E351" s="9"/>
      <c r="F351" s="9" t="s">
        <v>1913</v>
      </c>
      <c r="G351" s="33" t="s">
        <v>2260</v>
      </c>
      <c r="H351" s="118">
        <v>37348.0</v>
      </c>
      <c r="I351" s="79">
        <f t="shared" si="1"/>
        <v>21</v>
      </c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28">
        <v>2.98009862E8</v>
      </c>
      <c r="B352" s="9" t="s">
        <v>975</v>
      </c>
      <c r="C352" s="79">
        <v>51756.0</v>
      </c>
      <c r="D352" s="33">
        <v>1.0</v>
      </c>
      <c r="E352" s="9"/>
      <c r="F352" s="9" t="s">
        <v>1942</v>
      </c>
      <c r="G352" s="33" t="s">
        <v>2261</v>
      </c>
      <c r="H352" s="118">
        <v>40525.0</v>
      </c>
      <c r="I352" s="79">
        <f t="shared" si="1"/>
        <v>13</v>
      </c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28">
        <v>4.93000353E8</v>
      </c>
      <c r="B353" s="9" t="s">
        <v>1292</v>
      </c>
      <c r="C353" s="79">
        <v>103259.0</v>
      </c>
      <c r="D353" s="33">
        <v>6.0</v>
      </c>
      <c r="E353" s="9"/>
      <c r="F353" s="9" t="s">
        <v>1906</v>
      </c>
      <c r="G353" s="33" t="s">
        <v>2262</v>
      </c>
      <c r="H353" s="118">
        <v>40293.0</v>
      </c>
      <c r="I353" s="79">
        <f t="shared" si="1"/>
        <v>13</v>
      </c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28">
        <v>1.96004651E8</v>
      </c>
      <c r="B354" s="9" t="s">
        <v>1543</v>
      </c>
      <c r="C354" s="79">
        <v>79612.0</v>
      </c>
      <c r="D354" s="33">
        <v>3.0</v>
      </c>
      <c r="E354" s="9"/>
      <c r="F354" s="9" t="s">
        <v>1774</v>
      </c>
      <c r="G354" s="33" t="s">
        <v>2263</v>
      </c>
      <c r="H354" s="118">
        <v>40367.0</v>
      </c>
      <c r="I354" s="79">
        <f t="shared" si="1"/>
        <v>13</v>
      </c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28">
        <v>6.71009248E8</v>
      </c>
      <c r="B355" s="9" t="s">
        <v>283</v>
      </c>
      <c r="C355" s="79">
        <v>76163.0</v>
      </c>
      <c r="D355" s="33">
        <v>6.0</v>
      </c>
      <c r="E355" s="9"/>
      <c r="F355" s="9" t="s">
        <v>1600</v>
      </c>
      <c r="G355" s="33" t="s">
        <v>2264</v>
      </c>
      <c r="H355" s="118">
        <v>39354.0</v>
      </c>
      <c r="I355" s="79">
        <f t="shared" si="1"/>
        <v>16</v>
      </c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28">
        <v>6.12006106E8</v>
      </c>
      <c r="B356" s="9" t="s">
        <v>284</v>
      </c>
      <c r="C356" s="79">
        <v>75536.0</v>
      </c>
      <c r="D356" s="33">
        <v>0.0</v>
      </c>
      <c r="E356" s="9"/>
      <c r="F356" s="9" t="s">
        <v>1600</v>
      </c>
      <c r="G356" s="33" t="s">
        <v>2265</v>
      </c>
      <c r="H356" s="118">
        <v>35927.0</v>
      </c>
      <c r="I356" s="79">
        <f t="shared" si="1"/>
        <v>25</v>
      </c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28">
        <v>7.44008106E8</v>
      </c>
      <c r="B357" s="9" t="s">
        <v>1370</v>
      </c>
      <c r="C357" s="79">
        <v>121665.0</v>
      </c>
      <c r="D357" s="33">
        <v>6.0</v>
      </c>
      <c r="E357" s="9"/>
      <c r="F357" s="9" t="s">
        <v>177</v>
      </c>
      <c r="G357" s="33" t="s">
        <v>2266</v>
      </c>
      <c r="H357" s="118">
        <v>37827.0</v>
      </c>
      <c r="I357" s="79">
        <f t="shared" si="1"/>
        <v>20</v>
      </c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28">
        <v>9.26008439E8</v>
      </c>
      <c r="B358" s="9" t="s">
        <v>1090</v>
      </c>
      <c r="C358" s="79">
        <v>86051.0</v>
      </c>
      <c r="D358" s="33">
        <v>6.0</v>
      </c>
      <c r="E358" s="9"/>
      <c r="F358" s="9" t="s">
        <v>1913</v>
      </c>
      <c r="G358" s="33" t="s">
        <v>2267</v>
      </c>
      <c r="H358" s="118">
        <v>40832.0</v>
      </c>
      <c r="I358" s="79">
        <f t="shared" si="1"/>
        <v>12</v>
      </c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28">
        <v>4.34005332E8</v>
      </c>
      <c r="B359" s="9" t="s">
        <v>1422</v>
      </c>
      <c r="C359" s="79">
        <v>92000.0</v>
      </c>
      <c r="D359" s="33">
        <v>5.0</v>
      </c>
      <c r="E359" s="9"/>
      <c r="F359" s="9" t="s">
        <v>1921</v>
      </c>
      <c r="G359" s="33" t="s">
        <v>2268</v>
      </c>
      <c r="H359" s="118">
        <v>37667.0</v>
      </c>
      <c r="I359" s="79">
        <f t="shared" si="1"/>
        <v>20</v>
      </c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28">
        <v>6.79007007E8</v>
      </c>
      <c r="B360" s="9" t="s">
        <v>1301</v>
      </c>
      <c r="C360" s="79">
        <v>126756.0</v>
      </c>
      <c r="D360" s="33">
        <v>0.0</v>
      </c>
      <c r="E360" s="9"/>
      <c r="F360" s="9" t="s">
        <v>1906</v>
      </c>
      <c r="G360" s="33" t="s">
        <v>2269</v>
      </c>
      <c r="H360" s="118">
        <v>36787.0</v>
      </c>
      <c r="I360" s="79">
        <f t="shared" si="1"/>
        <v>23</v>
      </c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28">
        <v>3.4700712E8</v>
      </c>
      <c r="B361" s="9" t="s">
        <v>286</v>
      </c>
      <c r="C361" s="79">
        <v>82680.0</v>
      </c>
      <c r="D361" s="33">
        <v>1.0</v>
      </c>
      <c r="E361" s="9"/>
      <c r="F361" s="9" t="s">
        <v>1600</v>
      </c>
      <c r="G361" s="33" t="s">
        <v>2270</v>
      </c>
      <c r="H361" s="118">
        <v>40298.0</v>
      </c>
      <c r="I361" s="79">
        <f t="shared" si="1"/>
        <v>13</v>
      </c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28">
        <v>8.58009241E8</v>
      </c>
      <c r="B362" s="9" t="s">
        <v>287</v>
      </c>
      <c r="C362" s="79">
        <v>97652.0</v>
      </c>
      <c r="D362" s="33">
        <v>0.0</v>
      </c>
      <c r="E362" s="9"/>
      <c r="F362" s="9" t="s">
        <v>177</v>
      </c>
      <c r="G362" s="33" t="s">
        <v>2271</v>
      </c>
      <c r="H362" s="118">
        <v>36047.0</v>
      </c>
      <c r="I362" s="79">
        <f t="shared" si="1"/>
        <v>25</v>
      </c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28">
        <v>5.82008533E8</v>
      </c>
      <c r="B363" s="9" t="s">
        <v>1041</v>
      </c>
      <c r="C363" s="79">
        <v>107090.0</v>
      </c>
      <c r="D363" s="33">
        <v>6.0</v>
      </c>
      <c r="E363" s="9"/>
      <c r="F363" s="9" t="s">
        <v>1913</v>
      </c>
      <c r="G363" s="33" t="s">
        <v>2272</v>
      </c>
      <c r="H363" s="118">
        <v>39959.0</v>
      </c>
      <c r="I363" s="79">
        <f t="shared" si="1"/>
        <v>14</v>
      </c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28">
        <v>6.11006697E8</v>
      </c>
      <c r="B364" s="9" t="s">
        <v>1077</v>
      </c>
      <c r="C364" s="79">
        <v>54091.0</v>
      </c>
      <c r="D364" s="33">
        <v>1.0</v>
      </c>
      <c r="E364" s="9"/>
      <c r="F364" s="9" t="s">
        <v>1910</v>
      </c>
      <c r="G364" s="33" t="s">
        <v>2273</v>
      </c>
      <c r="H364" s="118">
        <v>38142.0</v>
      </c>
      <c r="I364" s="79">
        <f t="shared" si="1"/>
        <v>19</v>
      </c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28">
        <v>2.8700758E8</v>
      </c>
      <c r="B365" s="9" t="s">
        <v>288</v>
      </c>
      <c r="C365" s="79">
        <v>52504.0</v>
      </c>
      <c r="D365" s="33">
        <v>1.0</v>
      </c>
      <c r="E365" s="9"/>
      <c r="F365" s="9" t="s">
        <v>1597</v>
      </c>
      <c r="G365" s="33" t="s">
        <v>2274</v>
      </c>
      <c r="H365" s="118">
        <v>40765.0</v>
      </c>
      <c r="I365" s="79">
        <f t="shared" si="1"/>
        <v>12</v>
      </c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28">
        <v>8.0100086E8</v>
      </c>
      <c r="B366" s="9" t="s">
        <v>1443</v>
      </c>
      <c r="C366" s="79">
        <v>66256.0</v>
      </c>
      <c r="D366" s="33">
        <v>5.0</v>
      </c>
      <c r="E366" s="9"/>
      <c r="F366" s="9" t="s">
        <v>1603</v>
      </c>
      <c r="G366" s="33" t="s">
        <v>2275</v>
      </c>
      <c r="H366" s="118">
        <v>40587.0</v>
      </c>
      <c r="I366" s="79">
        <f t="shared" si="1"/>
        <v>12</v>
      </c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28">
        <v>7.07000901E8</v>
      </c>
      <c r="B367" s="9" t="s">
        <v>925</v>
      </c>
      <c r="C367" s="79">
        <v>42001.0</v>
      </c>
      <c r="D367" s="33">
        <v>2.0</v>
      </c>
      <c r="E367" s="9"/>
      <c r="F367" s="9" t="s">
        <v>1906</v>
      </c>
      <c r="G367" s="33" t="s">
        <v>2276</v>
      </c>
      <c r="H367" s="118">
        <v>39673.0</v>
      </c>
      <c r="I367" s="79">
        <f t="shared" si="1"/>
        <v>15</v>
      </c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28">
        <v>1.59003488E8</v>
      </c>
      <c r="B368" s="9" t="s">
        <v>938</v>
      </c>
      <c r="C368" s="79">
        <v>105769.0</v>
      </c>
      <c r="D368" s="33">
        <v>6.0</v>
      </c>
      <c r="E368" s="9"/>
      <c r="F368" s="9" t="s">
        <v>1600</v>
      </c>
      <c r="G368" s="33" t="s">
        <v>2277</v>
      </c>
      <c r="H368" s="118">
        <v>38733.0</v>
      </c>
      <c r="I368" s="79">
        <f t="shared" si="1"/>
        <v>17</v>
      </c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28">
        <v>2.4500307E8</v>
      </c>
      <c r="B369" s="9" t="s">
        <v>1254</v>
      </c>
      <c r="C369" s="79">
        <v>95570.0</v>
      </c>
      <c r="D369" s="33">
        <v>6.0</v>
      </c>
      <c r="E369" s="9"/>
      <c r="F369" s="9" t="s">
        <v>1600</v>
      </c>
      <c r="G369" s="33" t="s">
        <v>2278</v>
      </c>
      <c r="H369" s="118">
        <v>36977.0</v>
      </c>
      <c r="I369" s="79">
        <f t="shared" si="1"/>
        <v>22</v>
      </c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28">
        <v>8.7300167E8</v>
      </c>
      <c r="B370" s="9" t="s">
        <v>1485</v>
      </c>
      <c r="C370" s="79">
        <v>115607.0</v>
      </c>
      <c r="D370" s="33">
        <v>6.0</v>
      </c>
      <c r="E370" s="9"/>
      <c r="F370" s="9" t="s">
        <v>1600</v>
      </c>
      <c r="G370" s="33" t="s">
        <v>2279</v>
      </c>
      <c r="H370" s="118">
        <v>38321.0</v>
      </c>
      <c r="I370" s="79">
        <f t="shared" si="1"/>
        <v>19</v>
      </c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28">
        <v>4.02002862E8</v>
      </c>
      <c r="B371" s="9" t="s">
        <v>290</v>
      </c>
      <c r="C371" s="79">
        <v>82275.0</v>
      </c>
      <c r="D371" s="33">
        <v>3.0</v>
      </c>
      <c r="E371" s="9"/>
      <c r="F371" s="9" t="s">
        <v>1600</v>
      </c>
      <c r="G371" s="33" t="s">
        <v>2280</v>
      </c>
      <c r="H371" s="118">
        <v>39655.0</v>
      </c>
      <c r="I371" s="79">
        <f t="shared" si="1"/>
        <v>15</v>
      </c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28">
        <v>1.45004331E8</v>
      </c>
      <c r="B372" s="9" t="s">
        <v>291</v>
      </c>
      <c r="C372" s="79">
        <v>56645.0</v>
      </c>
      <c r="D372" s="33">
        <v>4.0</v>
      </c>
      <c r="E372" s="9"/>
      <c r="F372" s="9" t="s">
        <v>1588</v>
      </c>
      <c r="G372" s="33" t="s">
        <v>2281</v>
      </c>
      <c r="H372" s="118">
        <v>37453.0</v>
      </c>
      <c r="I372" s="79">
        <f t="shared" si="1"/>
        <v>21</v>
      </c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28">
        <v>8.83007481E8</v>
      </c>
      <c r="B373" s="9" t="s">
        <v>1332</v>
      </c>
      <c r="C373" s="79">
        <v>84107.0</v>
      </c>
      <c r="D373" s="33">
        <v>6.0</v>
      </c>
      <c r="E373" s="9"/>
      <c r="F373" s="9" t="s">
        <v>1603</v>
      </c>
      <c r="G373" s="33" t="s">
        <v>2282</v>
      </c>
      <c r="H373" s="118">
        <v>38027.0</v>
      </c>
      <c r="I373" s="79">
        <f t="shared" si="1"/>
        <v>19</v>
      </c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28">
        <v>9.06006664E8</v>
      </c>
      <c r="B374" s="9" t="s">
        <v>1347</v>
      </c>
      <c r="C374" s="79">
        <v>54619.0</v>
      </c>
      <c r="D374" s="33">
        <v>3.0</v>
      </c>
      <c r="E374" s="9"/>
      <c r="F374" s="9" t="s">
        <v>1588</v>
      </c>
      <c r="G374" s="33" t="s">
        <v>2283</v>
      </c>
      <c r="H374" s="118">
        <v>39722.0</v>
      </c>
      <c r="I374" s="79">
        <f t="shared" si="1"/>
        <v>15</v>
      </c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28">
        <v>2.26002041E8</v>
      </c>
      <c r="B375" s="9" t="s">
        <v>292</v>
      </c>
      <c r="C375" s="79">
        <v>77015.0</v>
      </c>
      <c r="D375" s="33">
        <v>4.0</v>
      </c>
      <c r="E375" s="9"/>
      <c r="F375" s="9" t="s">
        <v>1915</v>
      </c>
      <c r="G375" s="33" t="s">
        <v>2284</v>
      </c>
      <c r="H375" s="118">
        <v>40236.0</v>
      </c>
      <c r="I375" s="79">
        <f t="shared" si="1"/>
        <v>13</v>
      </c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28">
        <v>2.08006005E8</v>
      </c>
      <c r="B376" s="9" t="s">
        <v>1226</v>
      </c>
      <c r="C376" s="79">
        <v>51487.0</v>
      </c>
      <c r="D376" s="33">
        <v>4.0</v>
      </c>
      <c r="E376" s="9"/>
      <c r="F376" s="9" t="s">
        <v>1597</v>
      </c>
      <c r="G376" s="33" t="s">
        <v>2285</v>
      </c>
      <c r="H376" s="118">
        <v>39687.0</v>
      </c>
      <c r="I376" s="79">
        <f t="shared" si="1"/>
        <v>15</v>
      </c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28">
        <v>8.92007616E8</v>
      </c>
      <c r="B377" s="9" t="s">
        <v>1433</v>
      </c>
      <c r="C377" s="79">
        <v>122620.0</v>
      </c>
      <c r="D377" s="33">
        <v>5.0</v>
      </c>
      <c r="E377" s="9"/>
      <c r="F377" s="9" t="s">
        <v>1906</v>
      </c>
      <c r="G377" s="33" t="s">
        <v>2286</v>
      </c>
      <c r="H377" s="118">
        <v>39174.0</v>
      </c>
      <c r="I377" s="79">
        <f t="shared" si="1"/>
        <v>16</v>
      </c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28">
        <v>5.68009763E8</v>
      </c>
      <c r="B378" s="9" t="s">
        <v>923</v>
      </c>
      <c r="C378" s="79">
        <v>55683.0</v>
      </c>
      <c r="D378" s="33">
        <v>1.0</v>
      </c>
      <c r="E378" s="9"/>
      <c r="F378" s="9" t="s">
        <v>1603</v>
      </c>
      <c r="G378" s="33" t="s">
        <v>2287</v>
      </c>
      <c r="H378" s="118">
        <v>40521.0</v>
      </c>
      <c r="I378" s="79">
        <f t="shared" si="1"/>
        <v>13</v>
      </c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28">
        <v>4.89002789E8</v>
      </c>
      <c r="B379" s="9" t="s">
        <v>1139</v>
      </c>
      <c r="C379" s="79">
        <v>109822.0</v>
      </c>
      <c r="D379" s="33">
        <v>3.0</v>
      </c>
      <c r="E379" s="9"/>
      <c r="F379" s="9" t="s">
        <v>1942</v>
      </c>
      <c r="G379" s="33" t="s">
        <v>2288</v>
      </c>
      <c r="H379" s="118">
        <v>36623.0</v>
      </c>
      <c r="I379" s="79">
        <f t="shared" si="1"/>
        <v>23</v>
      </c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28">
        <v>8.56004028E8</v>
      </c>
      <c r="B380" s="9" t="s">
        <v>293</v>
      </c>
      <c r="C380" s="79">
        <v>108185.0</v>
      </c>
      <c r="D380" s="33">
        <v>6.0</v>
      </c>
      <c r="E380" s="9"/>
      <c r="F380" s="9" t="s">
        <v>1913</v>
      </c>
      <c r="G380" s="33" t="s">
        <v>2289</v>
      </c>
      <c r="H380" s="118">
        <v>40233.0</v>
      </c>
      <c r="I380" s="79">
        <f t="shared" si="1"/>
        <v>13</v>
      </c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28">
        <v>9.60000444E8</v>
      </c>
      <c r="B381" s="9" t="s">
        <v>973</v>
      </c>
      <c r="C381" s="79">
        <v>112790.0</v>
      </c>
      <c r="D381" s="33">
        <v>1.0</v>
      </c>
      <c r="E381" s="9"/>
      <c r="F381" s="9" t="s">
        <v>1588</v>
      </c>
      <c r="G381" s="33" t="s">
        <v>2290</v>
      </c>
      <c r="H381" s="118">
        <v>39208.0</v>
      </c>
      <c r="I381" s="79">
        <f t="shared" si="1"/>
        <v>16</v>
      </c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28">
        <v>2.82001078E8</v>
      </c>
      <c r="B382" s="9" t="s">
        <v>1448</v>
      </c>
      <c r="C382" s="79">
        <v>61387.0</v>
      </c>
      <c r="D382" s="33">
        <v>6.0</v>
      </c>
      <c r="E382" s="9"/>
      <c r="F382" s="9" t="s">
        <v>1906</v>
      </c>
      <c r="G382" s="33" t="s">
        <v>2291</v>
      </c>
      <c r="H382" s="118">
        <v>36136.0</v>
      </c>
      <c r="I382" s="79">
        <f t="shared" si="1"/>
        <v>25</v>
      </c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28">
        <v>9.07002868E8</v>
      </c>
      <c r="B383" s="9" t="s">
        <v>958</v>
      </c>
      <c r="C383" s="79">
        <v>101481.0</v>
      </c>
      <c r="D383" s="33">
        <v>4.0</v>
      </c>
      <c r="E383" s="9"/>
      <c r="F383" s="9" t="s">
        <v>1603</v>
      </c>
      <c r="G383" s="33" t="s">
        <v>2292</v>
      </c>
      <c r="H383" s="118">
        <v>40561.0</v>
      </c>
      <c r="I383" s="79">
        <f t="shared" si="1"/>
        <v>12</v>
      </c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28">
        <v>7.19007202E8</v>
      </c>
      <c r="B384" s="9" t="s">
        <v>1134</v>
      </c>
      <c r="C384" s="79">
        <v>122546.0</v>
      </c>
      <c r="D384" s="33">
        <v>4.0</v>
      </c>
      <c r="E384" s="9"/>
      <c r="F384" s="9" t="s">
        <v>1600</v>
      </c>
      <c r="G384" s="33" t="s">
        <v>2293</v>
      </c>
      <c r="H384" s="118">
        <v>39472.0</v>
      </c>
      <c r="I384" s="79">
        <f t="shared" si="1"/>
        <v>15</v>
      </c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28">
        <v>7.45002871E8</v>
      </c>
      <c r="B385" s="9" t="s">
        <v>1544</v>
      </c>
      <c r="C385" s="79">
        <v>63884.0</v>
      </c>
      <c r="D385" s="33">
        <v>2.0</v>
      </c>
      <c r="E385" s="9"/>
      <c r="F385" s="9" t="s">
        <v>1603</v>
      </c>
      <c r="G385" s="33" t="s">
        <v>2294</v>
      </c>
      <c r="H385" s="118">
        <v>36360.0</v>
      </c>
      <c r="I385" s="79">
        <f t="shared" si="1"/>
        <v>24</v>
      </c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28">
        <v>8.01002488E8</v>
      </c>
      <c r="B386" s="9" t="s">
        <v>1497</v>
      </c>
      <c r="C386" s="79">
        <v>125922.0</v>
      </c>
      <c r="D386" s="33">
        <v>6.0</v>
      </c>
      <c r="E386" s="9"/>
      <c r="F386" s="9" t="s">
        <v>1655</v>
      </c>
      <c r="G386" s="33" t="s">
        <v>2295</v>
      </c>
      <c r="H386" s="118">
        <v>36765.0</v>
      </c>
      <c r="I386" s="79">
        <f t="shared" si="1"/>
        <v>23</v>
      </c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28">
        <v>8.3100045E8</v>
      </c>
      <c r="B387" s="9" t="s">
        <v>1473</v>
      </c>
      <c r="C387" s="79">
        <v>124180.0</v>
      </c>
      <c r="D387" s="33">
        <v>3.0</v>
      </c>
      <c r="E387" s="9"/>
      <c r="F387" s="9" t="s">
        <v>1600</v>
      </c>
      <c r="G387" s="33" t="s">
        <v>2296</v>
      </c>
      <c r="H387" s="118">
        <v>40175.0</v>
      </c>
      <c r="I387" s="79">
        <f t="shared" si="1"/>
        <v>14</v>
      </c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28">
        <v>5.40008402E8</v>
      </c>
      <c r="B388" s="9" t="s">
        <v>999</v>
      </c>
      <c r="C388" s="79">
        <v>99512.0</v>
      </c>
      <c r="D388" s="33">
        <v>6.0</v>
      </c>
      <c r="E388" s="9"/>
      <c r="F388" s="9" t="s">
        <v>1603</v>
      </c>
      <c r="G388" s="33" t="s">
        <v>2297</v>
      </c>
      <c r="H388" s="118">
        <v>36514.0</v>
      </c>
      <c r="I388" s="79">
        <f t="shared" si="1"/>
        <v>24</v>
      </c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28">
        <v>9.68004777E8</v>
      </c>
      <c r="B389" s="9" t="s">
        <v>294</v>
      </c>
      <c r="C389" s="79">
        <v>92324.0</v>
      </c>
      <c r="D389" s="33">
        <v>4.0</v>
      </c>
      <c r="E389" s="9"/>
      <c r="F389" s="9" t="s">
        <v>1774</v>
      </c>
      <c r="G389" s="33" t="s">
        <v>2298</v>
      </c>
      <c r="H389" s="118">
        <v>39457.0</v>
      </c>
      <c r="I389" s="79">
        <f t="shared" si="1"/>
        <v>15</v>
      </c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28">
        <v>5.19006651E8</v>
      </c>
      <c r="B390" s="9" t="s">
        <v>295</v>
      </c>
      <c r="C390" s="79">
        <v>87268.0</v>
      </c>
      <c r="D390" s="33">
        <v>5.0</v>
      </c>
      <c r="E390" s="9"/>
      <c r="F390" s="9" t="s">
        <v>1984</v>
      </c>
      <c r="G390" s="33" t="s">
        <v>2299</v>
      </c>
      <c r="H390" s="118">
        <v>39417.0</v>
      </c>
      <c r="I390" s="79">
        <f t="shared" si="1"/>
        <v>16</v>
      </c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28">
        <v>9.17009509E8</v>
      </c>
      <c r="B391" s="9" t="s">
        <v>1022</v>
      </c>
      <c r="C391" s="79">
        <v>73650.0</v>
      </c>
      <c r="D391" s="33">
        <v>1.0</v>
      </c>
      <c r="E391" s="9"/>
      <c r="F391" s="9" t="s">
        <v>1600</v>
      </c>
      <c r="G391" s="33" t="s">
        <v>2300</v>
      </c>
      <c r="H391" s="118">
        <v>37936.0</v>
      </c>
      <c r="I391" s="79">
        <f t="shared" si="1"/>
        <v>20</v>
      </c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28">
        <v>8.33001164E8</v>
      </c>
      <c r="B392" s="9" t="s">
        <v>1137</v>
      </c>
      <c r="C392" s="79">
        <v>89875.0</v>
      </c>
      <c r="D392" s="33">
        <v>5.0</v>
      </c>
      <c r="E392" s="9"/>
      <c r="F392" s="9" t="s">
        <v>1600</v>
      </c>
      <c r="G392" s="33" t="s">
        <v>2301</v>
      </c>
      <c r="H392" s="118">
        <v>37943.0</v>
      </c>
      <c r="I392" s="79">
        <f t="shared" si="1"/>
        <v>20</v>
      </c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28">
        <v>5.40005736E8</v>
      </c>
      <c r="B393" s="9" t="s">
        <v>1206</v>
      </c>
      <c r="C393" s="79">
        <v>100295.0</v>
      </c>
      <c r="D393" s="33">
        <v>1.0</v>
      </c>
      <c r="E393" s="9"/>
      <c r="F393" s="9" t="s">
        <v>1915</v>
      </c>
      <c r="G393" s="33" t="s">
        <v>2302</v>
      </c>
      <c r="H393" s="118">
        <v>39326.0</v>
      </c>
      <c r="I393" s="79">
        <f t="shared" si="1"/>
        <v>16</v>
      </c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28">
        <v>7.40008063E8</v>
      </c>
      <c r="B394" s="9" t="s">
        <v>1507</v>
      </c>
      <c r="C394" s="79">
        <v>85067.0</v>
      </c>
      <c r="D394" s="33">
        <v>2.0</v>
      </c>
      <c r="E394" s="9"/>
      <c r="F394" s="9" t="s">
        <v>1984</v>
      </c>
      <c r="G394" s="33" t="s">
        <v>2303</v>
      </c>
      <c r="H394" s="118">
        <v>38851.0</v>
      </c>
      <c r="I394" s="79">
        <f t="shared" si="1"/>
        <v>17</v>
      </c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28">
        <v>5.43005811E8</v>
      </c>
      <c r="B395" s="9" t="s">
        <v>1260</v>
      </c>
      <c r="C395" s="79">
        <v>71455.0</v>
      </c>
      <c r="D395" s="33">
        <v>6.0</v>
      </c>
      <c r="E395" s="9"/>
      <c r="F395" s="9" t="s">
        <v>177</v>
      </c>
      <c r="G395" s="33" t="s">
        <v>2304</v>
      </c>
      <c r="H395" s="118">
        <v>40263.0</v>
      </c>
      <c r="I395" s="79">
        <f t="shared" si="1"/>
        <v>13</v>
      </c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28">
        <v>9.62004215E8</v>
      </c>
      <c r="B396" s="9" t="s">
        <v>1171</v>
      </c>
      <c r="C396" s="79">
        <v>69039.0</v>
      </c>
      <c r="D396" s="33">
        <v>3.0</v>
      </c>
      <c r="E396" s="9"/>
      <c r="F396" s="9" t="s">
        <v>1600</v>
      </c>
      <c r="G396" s="33" t="s">
        <v>2305</v>
      </c>
      <c r="H396" s="118">
        <v>39633.0</v>
      </c>
      <c r="I396" s="79">
        <f t="shared" si="1"/>
        <v>15</v>
      </c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28">
        <v>2.16007289E8</v>
      </c>
      <c r="B397" s="9" t="s">
        <v>1322</v>
      </c>
      <c r="C397" s="79">
        <v>94826.0</v>
      </c>
      <c r="D397" s="33">
        <v>2.0</v>
      </c>
      <c r="E397" s="9"/>
      <c r="F397" s="9" t="s">
        <v>1622</v>
      </c>
      <c r="G397" s="33" t="s">
        <v>2306</v>
      </c>
      <c r="H397" s="118">
        <v>37043.0</v>
      </c>
      <c r="I397" s="79">
        <f t="shared" si="1"/>
        <v>22</v>
      </c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28">
        <v>6.8400567E8</v>
      </c>
      <c r="B398" s="9" t="s">
        <v>1110</v>
      </c>
      <c r="C398" s="79">
        <v>96303.0</v>
      </c>
      <c r="D398" s="33">
        <v>6.0</v>
      </c>
      <c r="E398" s="9"/>
      <c r="F398" s="9" t="s">
        <v>1991</v>
      </c>
      <c r="G398" s="33" t="s">
        <v>2307</v>
      </c>
      <c r="H398" s="118">
        <v>40505.0</v>
      </c>
      <c r="I398" s="79">
        <f t="shared" si="1"/>
        <v>13</v>
      </c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28">
        <v>8.25004363E8</v>
      </c>
      <c r="B399" s="9" t="s">
        <v>1010</v>
      </c>
      <c r="C399" s="79">
        <v>112299.0</v>
      </c>
      <c r="D399" s="33">
        <v>1.0</v>
      </c>
      <c r="E399" s="9"/>
      <c r="F399" s="9" t="s">
        <v>1913</v>
      </c>
      <c r="G399" s="33" t="s">
        <v>2308</v>
      </c>
      <c r="H399" s="118">
        <v>36896.0</v>
      </c>
      <c r="I399" s="79">
        <f t="shared" si="1"/>
        <v>22</v>
      </c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28">
        <v>3.55004654E8</v>
      </c>
      <c r="B400" s="9" t="s">
        <v>297</v>
      </c>
      <c r="C400" s="79">
        <v>83936.0</v>
      </c>
      <c r="D400" s="33">
        <v>0.0</v>
      </c>
      <c r="E400" s="9"/>
      <c r="F400" s="9" t="s">
        <v>1942</v>
      </c>
      <c r="G400" s="33" t="s">
        <v>2309</v>
      </c>
      <c r="H400" s="118">
        <v>40370.0</v>
      </c>
      <c r="I400" s="79">
        <f t="shared" si="1"/>
        <v>13</v>
      </c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28">
        <v>8.92006096E8</v>
      </c>
      <c r="B401" s="9" t="s">
        <v>1345</v>
      </c>
      <c r="C401" s="79">
        <v>65953.0</v>
      </c>
      <c r="D401" s="33">
        <v>1.0</v>
      </c>
      <c r="E401" s="9"/>
      <c r="F401" s="9" t="s">
        <v>1906</v>
      </c>
      <c r="G401" s="33" t="s">
        <v>2310</v>
      </c>
      <c r="H401" s="118">
        <v>36217.0</v>
      </c>
      <c r="I401" s="79">
        <f t="shared" si="1"/>
        <v>24</v>
      </c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28">
        <v>5.57007305E8</v>
      </c>
      <c r="B402" s="9" t="s">
        <v>1109</v>
      </c>
      <c r="C402" s="79">
        <v>118895.0</v>
      </c>
      <c r="D402" s="33">
        <v>4.0</v>
      </c>
      <c r="E402" s="9"/>
      <c r="F402" s="9" t="s">
        <v>1913</v>
      </c>
      <c r="G402" s="33" t="s">
        <v>2311</v>
      </c>
      <c r="H402" s="118">
        <v>35842.0</v>
      </c>
      <c r="I402" s="79">
        <f t="shared" si="1"/>
        <v>25</v>
      </c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28">
        <v>2.78009982E8</v>
      </c>
      <c r="B403" s="9" t="s">
        <v>298</v>
      </c>
      <c r="C403" s="79">
        <v>124722.0</v>
      </c>
      <c r="D403" s="33">
        <v>3.0</v>
      </c>
      <c r="E403" s="9"/>
      <c r="F403" s="9" t="s">
        <v>1588</v>
      </c>
      <c r="G403" s="33" t="s">
        <v>2312</v>
      </c>
      <c r="H403" s="118">
        <v>39106.0</v>
      </c>
      <c r="I403" s="79">
        <f t="shared" si="1"/>
        <v>16</v>
      </c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28">
        <v>3.70004802E8</v>
      </c>
      <c r="B404" s="9" t="s">
        <v>300</v>
      </c>
      <c r="C404" s="79">
        <v>96101.0</v>
      </c>
      <c r="D404" s="33">
        <v>6.0</v>
      </c>
      <c r="E404" s="9"/>
      <c r="F404" s="9" t="s">
        <v>1910</v>
      </c>
      <c r="G404" s="33" t="s">
        <v>2313</v>
      </c>
      <c r="H404" s="118">
        <v>36764.0</v>
      </c>
      <c r="I404" s="79">
        <f t="shared" si="1"/>
        <v>23</v>
      </c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28">
        <v>6.29002103E8</v>
      </c>
      <c r="B405" s="9" t="s">
        <v>302</v>
      </c>
      <c r="C405" s="79">
        <v>57070.0</v>
      </c>
      <c r="D405" s="33">
        <v>3.0</v>
      </c>
      <c r="E405" s="9"/>
      <c r="F405" s="9" t="s">
        <v>1588</v>
      </c>
      <c r="G405" s="33" t="s">
        <v>2314</v>
      </c>
      <c r="H405" s="118">
        <v>40477.0</v>
      </c>
      <c r="I405" s="79">
        <f t="shared" si="1"/>
        <v>13</v>
      </c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28">
        <v>7.2900023E8</v>
      </c>
      <c r="B406" s="9" t="s">
        <v>1219</v>
      </c>
      <c r="C406" s="79">
        <v>48168.0</v>
      </c>
      <c r="D406" s="33">
        <v>2.0</v>
      </c>
      <c r="E406" s="9"/>
      <c r="F406" s="9" t="s">
        <v>1921</v>
      </c>
      <c r="G406" s="33" t="s">
        <v>2315</v>
      </c>
      <c r="H406" s="118">
        <v>39107.0</v>
      </c>
      <c r="I406" s="79">
        <f t="shared" si="1"/>
        <v>16</v>
      </c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28">
        <v>6.19009656E8</v>
      </c>
      <c r="B407" s="9" t="s">
        <v>962</v>
      </c>
      <c r="C407" s="79">
        <v>79550.0</v>
      </c>
      <c r="D407" s="33">
        <v>5.0</v>
      </c>
      <c r="E407" s="9"/>
      <c r="F407" s="9" t="s">
        <v>1600</v>
      </c>
      <c r="G407" s="33" t="s">
        <v>2316</v>
      </c>
      <c r="H407" s="118">
        <v>35830.0</v>
      </c>
      <c r="I407" s="79">
        <f t="shared" si="1"/>
        <v>25</v>
      </c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28">
        <v>9.91001301E8</v>
      </c>
      <c r="B408" s="9" t="s">
        <v>1238</v>
      </c>
      <c r="C408" s="79">
        <v>116319.0</v>
      </c>
      <c r="D408" s="33">
        <v>4.0</v>
      </c>
      <c r="E408" s="9"/>
      <c r="F408" s="9" t="s">
        <v>1600</v>
      </c>
      <c r="G408" s="33" t="s">
        <v>2317</v>
      </c>
      <c r="H408" s="118">
        <v>35997.0</v>
      </c>
      <c r="I408" s="79">
        <f t="shared" si="1"/>
        <v>25</v>
      </c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28">
        <v>8.41004999E8</v>
      </c>
      <c r="B409" s="9" t="s">
        <v>1513</v>
      </c>
      <c r="C409" s="79">
        <v>70695.0</v>
      </c>
      <c r="D409" s="33">
        <v>6.0</v>
      </c>
      <c r="E409" s="9"/>
      <c r="F409" s="9" t="s">
        <v>1600</v>
      </c>
      <c r="G409" s="33" t="s">
        <v>2318</v>
      </c>
      <c r="H409" s="118">
        <v>40470.0</v>
      </c>
      <c r="I409" s="79">
        <f t="shared" si="1"/>
        <v>13</v>
      </c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28">
        <v>8.20007769E8</v>
      </c>
      <c r="B410" s="9" t="s">
        <v>1186</v>
      </c>
      <c r="C410" s="79">
        <v>51441.0</v>
      </c>
      <c r="D410" s="33">
        <v>5.0</v>
      </c>
      <c r="E410" s="9"/>
      <c r="F410" s="9" t="s">
        <v>1588</v>
      </c>
      <c r="G410" s="33" t="s">
        <v>2319</v>
      </c>
      <c r="H410" s="118">
        <v>36193.0</v>
      </c>
      <c r="I410" s="79">
        <f t="shared" si="1"/>
        <v>24</v>
      </c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28">
        <v>6.63000794E8</v>
      </c>
      <c r="B411" s="9" t="s">
        <v>1481</v>
      </c>
      <c r="C411" s="79">
        <v>68996.0</v>
      </c>
      <c r="D411" s="33">
        <v>0.0</v>
      </c>
      <c r="E411" s="9"/>
      <c r="F411" s="9" t="s">
        <v>1600</v>
      </c>
      <c r="G411" s="33" t="s">
        <v>2320</v>
      </c>
      <c r="H411" s="118">
        <v>36198.0</v>
      </c>
      <c r="I411" s="79">
        <f t="shared" si="1"/>
        <v>24</v>
      </c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28">
        <v>8.21008956E8</v>
      </c>
      <c r="B412" s="9" t="s">
        <v>1210</v>
      </c>
      <c r="C412" s="79">
        <v>123803.0</v>
      </c>
      <c r="D412" s="33">
        <v>1.0</v>
      </c>
      <c r="E412" s="9"/>
      <c r="F412" s="9" t="s">
        <v>1603</v>
      </c>
      <c r="G412" s="33" t="s">
        <v>2321</v>
      </c>
      <c r="H412" s="118">
        <v>38856.0</v>
      </c>
      <c r="I412" s="79">
        <f t="shared" si="1"/>
        <v>17</v>
      </c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28">
        <v>1.25009987E8</v>
      </c>
      <c r="B413" s="9" t="s">
        <v>966</v>
      </c>
      <c r="C413" s="79">
        <v>118791.0</v>
      </c>
      <c r="D413" s="33">
        <v>5.0</v>
      </c>
      <c r="E413" s="9"/>
      <c r="F413" s="9" t="s">
        <v>1906</v>
      </c>
      <c r="G413" s="33" t="s">
        <v>2322</v>
      </c>
      <c r="H413" s="118">
        <v>39519.0</v>
      </c>
      <c r="I413" s="79">
        <f t="shared" si="1"/>
        <v>15</v>
      </c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28">
        <v>7.10008897E8</v>
      </c>
      <c r="B414" s="9" t="s">
        <v>1187</v>
      </c>
      <c r="C414" s="79">
        <v>112322.0</v>
      </c>
      <c r="D414" s="33">
        <v>5.0</v>
      </c>
      <c r="E414" s="9"/>
      <c r="F414" s="9" t="s">
        <v>1942</v>
      </c>
      <c r="G414" s="33" t="s">
        <v>2323</v>
      </c>
      <c r="H414" s="118">
        <v>40452.0</v>
      </c>
      <c r="I414" s="79">
        <f t="shared" si="1"/>
        <v>13</v>
      </c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28">
        <v>8.80000247E8</v>
      </c>
      <c r="B415" s="9" t="s">
        <v>1086</v>
      </c>
      <c r="C415" s="79">
        <v>96237.0</v>
      </c>
      <c r="D415" s="33">
        <v>4.0</v>
      </c>
      <c r="E415" s="9"/>
      <c r="F415" s="9" t="s">
        <v>1603</v>
      </c>
      <c r="G415" s="33" t="s">
        <v>2324</v>
      </c>
      <c r="H415" s="118">
        <v>39448.0</v>
      </c>
      <c r="I415" s="79">
        <f t="shared" si="1"/>
        <v>16</v>
      </c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28">
        <v>8.39003601E8</v>
      </c>
      <c r="B416" s="9" t="s">
        <v>1011</v>
      </c>
      <c r="C416" s="79">
        <v>111238.0</v>
      </c>
      <c r="D416" s="33">
        <v>4.0</v>
      </c>
      <c r="E416" s="9"/>
      <c r="F416" s="9" t="s">
        <v>177</v>
      </c>
      <c r="G416" s="33" t="s">
        <v>2325</v>
      </c>
      <c r="H416" s="118">
        <v>35961.0</v>
      </c>
      <c r="I416" s="79">
        <f t="shared" si="1"/>
        <v>25</v>
      </c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28">
        <v>9.90000871E8</v>
      </c>
      <c r="B417" s="9" t="s">
        <v>943</v>
      </c>
      <c r="C417" s="79">
        <v>46075.0</v>
      </c>
      <c r="D417" s="33">
        <v>2.0</v>
      </c>
      <c r="E417" s="9"/>
      <c r="F417" s="9" t="s">
        <v>1906</v>
      </c>
      <c r="G417" s="33" t="s">
        <v>2326</v>
      </c>
      <c r="H417" s="118">
        <v>40282.0</v>
      </c>
      <c r="I417" s="79">
        <f t="shared" si="1"/>
        <v>13</v>
      </c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28">
        <v>2.75004995E8</v>
      </c>
      <c r="B418" s="9" t="s">
        <v>1246</v>
      </c>
      <c r="C418" s="79">
        <v>74258.0</v>
      </c>
      <c r="D418" s="33">
        <v>1.0</v>
      </c>
      <c r="E418" s="9"/>
      <c r="F418" s="9" t="s">
        <v>1588</v>
      </c>
      <c r="G418" s="33" t="s">
        <v>2327</v>
      </c>
      <c r="H418" s="118">
        <v>41125.0</v>
      </c>
      <c r="I418" s="79">
        <f t="shared" si="1"/>
        <v>11</v>
      </c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28">
        <v>9.50007489E8</v>
      </c>
      <c r="B419" s="9" t="s">
        <v>955</v>
      </c>
      <c r="C419" s="79">
        <v>110399.0</v>
      </c>
      <c r="D419" s="33">
        <v>5.0</v>
      </c>
      <c r="E419" s="9"/>
      <c r="F419" s="9" t="s">
        <v>1906</v>
      </c>
      <c r="G419" s="33" t="s">
        <v>2328</v>
      </c>
      <c r="H419" s="118">
        <v>40820.0</v>
      </c>
      <c r="I419" s="79">
        <f t="shared" si="1"/>
        <v>12</v>
      </c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28">
        <v>6.92007525E8</v>
      </c>
      <c r="B420" s="9" t="s">
        <v>1071</v>
      </c>
      <c r="C420" s="79">
        <v>87790.0</v>
      </c>
      <c r="D420" s="33">
        <v>0.0</v>
      </c>
      <c r="E420" s="9"/>
      <c r="F420" s="9" t="s">
        <v>1600</v>
      </c>
      <c r="G420" s="33" t="s">
        <v>2329</v>
      </c>
      <c r="H420" s="118">
        <v>40302.0</v>
      </c>
      <c r="I420" s="79">
        <f t="shared" si="1"/>
        <v>13</v>
      </c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28">
        <v>9.97000797E8</v>
      </c>
      <c r="B421" s="9" t="s">
        <v>305</v>
      </c>
      <c r="C421" s="79">
        <v>99718.0</v>
      </c>
      <c r="D421" s="33">
        <v>2.0</v>
      </c>
      <c r="E421" s="9"/>
      <c r="F421" s="9" t="s">
        <v>1942</v>
      </c>
      <c r="G421" s="33" t="s">
        <v>2330</v>
      </c>
      <c r="H421" s="118">
        <v>38227.0</v>
      </c>
      <c r="I421" s="79">
        <f t="shared" si="1"/>
        <v>19</v>
      </c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28">
        <v>3.52006424E8</v>
      </c>
      <c r="B422" s="9" t="s">
        <v>1196</v>
      </c>
      <c r="C422" s="79">
        <v>119381.0</v>
      </c>
      <c r="D422" s="33">
        <v>0.0</v>
      </c>
      <c r="E422" s="9"/>
      <c r="F422" s="9" t="s">
        <v>1600</v>
      </c>
      <c r="G422" s="33" t="s">
        <v>2331</v>
      </c>
      <c r="H422" s="118">
        <v>38990.0</v>
      </c>
      <c r="I422" s="79">
        <f t="shared" si="1"/>
        <v>17</v>
      </c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28">
        <v>5.62000121E8</v>
      </c>
      <c r="B423" s="9" t="s">
        <v>306</v>
      </c>
      <c r="C423" s="79">
        <v>76226.0</v>
      </c>
      <c r="D423" s="33">
        <v>0.0</v>
      </c>
      <c r="E423" s="9"/>
      <c r="F423" s="9" t="s">
        <v>1942</v>
      </c>
      <c r="G423" s="33" t="s">
        <v>2332</v>
      </c>
      <c r="H423" s="118">
        <v>36329.0</v>
      </c>
      <c r="I423" s="79">
        <f t="shared" si="1"/>
        <v>24</v>
      </c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28">
        <v>7.12005799E8</v>
      </c>
      <c r="B424" s="9" t="s">
        <v>307</v>
      </c>
      <c r="C424" s="79">
        <v>119430.0</v>
      </c>
      <c r="D424" s="33">
        <v>0.0</v>
      </c>
      <c r="E424" s="9"/>
      <c r="F424" s="9" t="s">
        <v>1603</v>
      </c>
      <c r="G424" s="33" t="s">
        <v>2333</v>
      </c>
      <c r="H424" s="118">
        <v>36214.0</v>
      </c>
      <c r="I424" s="79">
        <f t="shared" si="1"/>
        <v>24</v>
      </c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28">
        <v>8.28008767E8</v>
      </c>
      <c r="B425" s="9" t="s">
        <v>1504</v>
      </c>
      <c r="C425" s="79">
        <v>100635.0</v>
      </c>
      <c r="D425" s="33">
        <v>1.0</v>
      </c>
      <c r="E425" s="9"/>
      <c r="F425" s="9" t="s">
        <v>1774</v>
      </c>
      <c r="G425" s="33" t="s">
        <v>2334</v>
      </c>
      <c r="H425" s="118">
        <v>40624.0</v>
      </c>
      <c r="I425" s="79">
        <f t="shared" si="1"/>
        <v>12</v>
      </c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28">
        <v>1.68001155E8</v>
      </c>
      <c r="B426" s="9" t="s">
        <v>308</v>
      </c>
      <c r="C426" s="79">
        <v>124571.0</v>
      </c>
      <c r="D426" s="33">
        <v>6.0</v>
      </c>
      <c r="E426" s="9"/>
      <c r="F426" s="9" t="s">
        <v>1597</v>
      </c>
      <c r="G426" s="33" t="s">
        <v>2335</v>
      </c>
      <c r="H426" s="118">
        <v>39733.0</v>
      </c>
      <c r="I426" s="79">
        <f t="shared" si="1"/>
        <v>15</v>
      </c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28">
        <v>9.27002843E8</v>
      </c>
      <c r="B427" s="9" t="s">
        <v>309</v>
      </c>
      <c r="C427" s="79">
        <v>59899.0</v>
      </c>
      <c r="D427" s="33">
        <v>4.0</v>
      </c>
      <c r="E427" s="9"/>
      <c r="F427" s="9" t="s">
        <v>1906</v>
      </c>
      <c r="G427" s="33" t="s">
        <v>2336</v>
      </c>
      <c r="H427" s="118">
        <v>39372.0</v>
      </c>
      <c r="I427" s="79">
        <f t="shared" si="1"/>
        <v>16</v>
      </c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28">
        <v>6.13008396E8</v>
      </c>
      <c r="B428" s="9" t="s">
        <v>1258</v>
      </c>
      <c r="C428" s="79">
        <v>54749.0</v>
      </c>
      <c r="D428" s="33">
        <v>3.0</v>
      </c>
      <c r="E428" s="9"/>
      <c r="F428" s="9" t="s">
        <v>1600</v>
      </c>
      <c r="G428" s="33" t="s">
        <v>2337</v>
      </c>
      <c r="H428" s="118">
        <v>37509.0</v>
      </c>
      <c r="I428" s="79">
        <f t="shared" si="1"/>
        <v>21</v>
      </c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28">
        <v>2.7400269E8</v>
      </c>
      <c r="B429" s="9" t="s">
        <v>984</v>
      </c>
      <c r="C429" s="79">
        <v>112476.0</v>
      </c>
      <c r="D429" s="33">
        <v>0.0</v>
      </c>
      <c r="E429" s="9"/>
      <c r="F429" s="9" t="s">
        <v>1913</v>
      </c>
      <c r="G429" s="33" t="s">
        <v>2338</v>
      </c>
      <c r="H429" s="118">
        <v>40274.0</v>
      </c>
      <c r="I429" s="79">
        <f t="shared" si="1"/>
        <v>13</v>
      </c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28">
        <v>8.44001465E8</v>
      </c>
      <c r="B430" s="9" t="s">
        <v>310</v>
      </c>
      <c r="C430" s="79">
        <v>97490.0</v>
      </c>
      <c r="D430" s="33">
        <v>2.0</v>
      </c>
      <c r="E430" s="9"/>
      <c r="F430" s="9" t="s">
        <v>1942</v>
      </c>
      <c r="G430" s="33" t="s">
        <v>2339</v>
      </c>
      <c r="H430" s="118">
        <v>40452.0</v>
      </c>
      <c r="I430" s="79">
        <f t="shared" si="1"/>
        <v>13</v>
      </c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28">
        <v>2.41007711E8</v>
      </c>
      <c r="B431" s="9" t="s">
        <v>1378</v>
      </c>
      <c r="C431" s="79">
        <v>104597.0</v>
      </c>
      <c r="D431" s="33">
        <v>4.0</v>
      </c>
      <c r="E431" s="9"/>
      <c r="F431" s="9" t="s">
        <v>1913</v>
      </c>
      <c r="G431" s="33" t="s">
        <v>2340</v>
      </c>
      <c r="H431" s="118">
        <v>36506.0</v>
      </c>
      <c r="I431" s="79">
        <f t="shared" si="1"/>
        <v>24</v>
      </c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28">
        <v>8.08003622E8</v>
      </c>
      <c r="B432" s="9" t="s">
        <v>311</v>
      </c>
      <c r="C432" s="79">
        <v>120696.0</v>
      </c>
      <c r="D432" s="33">
        <v>1.0</v>
      </c>
      <c r="E432" s="9"/>
      <c r="F432" s="9" t="s">
        <v>1774</v>
      </c>
      <c r="G432" s="33" t="s">
        <v>2341</v>
      </c>
      <c r="H432" s="118">
        <v>36662.0</v>
      </c>
      <c r="I432" s="79">
        <f t="shared" si="1"/>
        <v>23</v>
      </c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28">
        <v>2.85007128E8</v>
      </c>
      <c r="B433" s="9" t="s">
        <v>1349</v>
      </c>
      <c r="C433" s="79">
        <v>47066.0</v>
      </c>
      <c r="D433" s="33">
        <v>6.0</v>
      </c>
      <c r="E433" s="9"/>
      <c r="F433" s="9" t="s">
        <v>1597</v>
      </c>
      <c r="G433" s="33" t="s">
        <v>2342</v>
      </c>
      <c r="H433" s="118">
        <v>39735.0</v>
      </c>
      <c r="I433" s="79">
        <f t="shared" si="1"/>
        <v>15</v>
      </c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28">
        <v>2.44004782E8</v>
      </c>
      <c r="B434" s="9" t="s">
        <v>312</v>
      </c>
      <c r="C434" s="79">
        <v>100625.0</v>
      </c>
      <c r="D434" s="33">
        <v>5.0</v>
      </c>
      <c r="E434" s="9"/>
      <c r="F434" s="9" t="s">
        <v>1600</v>
      </c>
      <c r="G434" s="33" t="s">
        <v>2343</v>
      </c>
      <c r="H434" s="118">
        <v>39390.0</v>
      </c>
      <c r="I434" s="79">
        <f t="shared" si="1"/>
        <v>16</v>
      </c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28">
        <v>3.23004986E8</v>
      </c>
      <c r="B435" s="9" t="s">
        <v>1532</v>
      </c>
      <c r="C435" s="79">
        <v>89510.0</v>
      </c>
      <c r="D435" s="33">
        <v>2.0</v>
      </c>
      <c r="E435" s="9"/>
      <c r="F435" s="9" t="s">
        <v>1600</v>
      </c>
      <c r="G435" s="33" t="s">
        <v>2344</v>
      </c>
      <c r="H435" s="118">
        <v>37899.0</v>
      </c>
      <c r="I435" s="79">
        <f t="shared" si="1"/>
        <v>20</v>
      </c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28">
        <v>4.49003469E8</v>
      </c>
      <c r="B436" s="9" t="s">
        <v>1311</v>
      </c>
      <c r="C436" s="79">
        <v>104511.0</v>
      </c>
      <c r="D436" s="33">
        <v>5.0</v>
      </c>
      <c r="E436" s="9"/>
      <c r="F436" s="9" t="s">
        <v>1600</v>
      </c>
      <c r="G436" s="33" t="s">
        <v>2345</v>
      </c>
      <c r="H436" s="118">
        <v>36360.0</v>
      </c>
      <c r="I436" s="79">
        <f t="shared" si="1"/>
        <v>24</v>
      </c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28">
        <v>8.42007484E8</v>
      </c>
      <c r="B437" s="9" t="s">
        <v>1195</v>
      </c>
      <c r="C437" s="79">
        <v>102687.0</v>
      </c>
      <c r="D437" s="119">
        <v>5.0</v>
      </c>
      <c r="E437" s="9"/>
      <c r="F437" s="9" t="s">
        <v>1600</v>
      </c>
      <c r="G437" s="33" t="s">
        <v>2346</v>
      </c>
      <c r="H437" s="118">
        <v>39822.0</v>
      </c>
      <c r="I437" s="79">
        <f t="shared" si="1"/>
        <v>14</v>
      </c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28">
        <v>3.55005982E8</v>
      </c>
      <c r="B438" s="9" t="s">
        <v>1312</v>
      </c>
      <c r="C438" s="79">
        <v>55295.0</v>
      </c>
      <c r="D438" s="33">
        <v>5.0</v>
      </c>
      <c r="E438" s="9"/>
      <c r="F438" s="9" t="s">
        <v>1915</v>
      </c>
      <c r="G438" s="33" t="s">
        <v>2347</v>
      </c>
      <c r="H438" s="118">
        <v>39154.0</v>
      </c>
      <c r="I438" s="79">
        <f t="shared" si="1"/>
        <v>16</v>
      </c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28">
        <v>9.63007603E8</v>
      </c>
      <c r="B439" s="9" t="s">
        <v>1106</v>
      </c>
      <c r="C439" s="79">
        <v>110056.0</v>
      </c>
      <c r="D439" s="33">
        <v>0.0</v>
      </c>
      <c r="E439" s="9"/>
      <c r="F439" s="9" t="s">
        <v>1603</v>
      </c>
      <c r="G439" s="33" t="s">
        <v>2348</v>
      </c>
      <c r="H439" s="118">
        <v>37793.0</v>
      </c>
      <c r="I439" s="79">
        <f t="shared" si="1"/>
        <v>20</v>
      </c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28">
        <v>2.49006642E8</v>
      </c>
      <c r="B440" s="9" t="s">
        <v>1307</v>
      </c>
      <c r="C440" s="79">
        <v>88259.0</v>
      </c>
      <c r="D440" s="33">
        <v>5.0</v>
      </c>
      <c r="E440" s="9"/>
      <c r="F440" s="9" t="s">
        <v>1942</v>
      </c>
      <c r="G440" s="33" t="s">
        <v>2349</v>
      </c>
      <c r="H440" s="118">
        <v>39299.0</v>
      </c>
      <c r="I440" s="79">
        <f t="shared" si="1"/>
        <v>16</v>
      </c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28">
        <v>6.88006661E8</v>
      </c>
      <c r="B441" s="9" t="s">
        <v>1084</v>
      </c>
      <c r="C441" s="79">
        <v>102929.0</v>
      </c>
      <c r="D441" s="33">
        <v>6.0</v>
      </c>
      <c r="E441" s="9"/>
      <c r="F441" s="9" t="s">
        <v>1906</v>
      </c>
      <c r="G441" s="33" t="s">
        <v>2350</v>
      </c>
      <c r="H441" s="118">
        <v>35826.0</v>
      </c>
      <c r="I441" s="79">
        <f t="shared" si="1"/>
        <v>25</v>
      </c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28">
        <v>6.90005845E8</v>
      </c>
      <c r="B442" s="9" t="s">
        <v>313</v>
      </c>
      <c r="C442" s="79">
        <v>91384.0</v>
      </c>
      <c r="D442" s="33">
        <v>0.0</v>
      </c>
      <c r="E442" s="9"/>
      <c r="F442" s="9" t="s">
        <v>1600</v>
      </c>
      <c r="G442" s="33" t="s">
        <v>2351</v>
      </c>
      <c r="H442" s="118">
        <v>35972.0</v>
      </c>
      <c r="I442" s="79">
        <f t="shared" si="1"/>
        <v>25</v>
      </c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28">
        <v>5.58008371E8</v>
      </c>
      <c r="B443" s="9" t="s">
        <v>314</v>
      </c>
      <c r="C443" s="79">
        <v>55767.0</v>
      </c>
      <c r="D443" s="33">
        <v>2.0</v>
      </c>
      <c r="E443" s="9"/>
      <c r="F443" s="9" t="s">
        <v>1906</v>
      </c>
      <c r="G443" s="33" t="s">
        <v>2352</v>
      </c>
      <c r="H443" s="118">
        <v>38723.0</v>
      </c>
      <c r="I443" s="79">
        <f t="shared" si="1"/>
        <v>17</v>
      </c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28">
        <v>6.91008633E8</v>
      </c>
      <c r="B444" s="9" t="s">
        <v>315</v>
      </c>
      <c r="C444" s="79">
        <v>112624.0</v>
      </c>
      <c r="D444" s="33">
        <v>5.0</v>
      </c>
      <c r="E444" s="9"/>
      <c r="F444" s="9" t="s">
        <v>1906</v>
      </c>
      <c r="G444" s="33" t="s">
        <v>2353</v>
      </c>
      <c r="H444" s="118">
        <v>39703.0</v>
      </c>
      <c r="I444" s="79">
        <f t="shared" si="1"/>
        <v>15</v>
      </c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28">
        <v>7.24007373E8</v>
      </c>
      <c r="B445" s="9" t="s">
        <v>1153</v>
      </c>
      <c r="C445" s="79">
        <v>104733.0</v>
      </c>
      <c r="D445" s="33">
        <v>5.0</v>
      </c>
      <c r="E445" s="9"/>
      <c r="F445" s="9" t="s">
        <v>1588</v>
      </c>
      <c r="G445" s="33" t="s">
        <v>2354</v>
      </c>
      <c r="H445" s="118">
        <v>39728.0</v>
      </c>
      <c r="I445" s="79">
        <f t="shared" si="1"/>
        <v>15</v>
      </c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28">
        <v>2.35007637E8</v>
      </c>
      <c r="B446" s="9" t="s">
        <v>1180</v>
      </c>
      <c r="C446" s="79">
        <v>62646.0</v>
      </c>
      <c r="D446" s="33">
        <v>3.0</v>
      </c>
      <c r="E446" s="9"/>
      <c r="F446" s="9" t="s">
        <v>1600</v>
      </c>
      <c r="G446" s="33" t="s">
        <v>2355</v>
      </c>
      <c r="H446" s="118">
        <v>36084.0</v>
      </c>
      <c r="I446" s="79">
        <f t="shared" si="1"/>
        <v>25</v>
      </c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28">
        <v>4.83002035E8</v>
      </c>
      <c r="B447" s="9" t="s">
        <v>317</v>
      </c>
      <c r="C447" s="79">
        <v>74514.0</v>
      </c>
      <c r="D447" s="33">
        <v>1.0</v>
      </c>
      <c r="E447" s="9"/>
      <c r="F447" s="9" t="s">
        <v>1913</v>
      </c>
      <c r="G447" s="33" t="s">
        <v>2356</v>
      </c>
      <c r="H447" s="118">
        <v>39922.0</v>
      </c>
      <c r="I447" s="79">
        <f t="shared" si="1"/>
        <v>14</v>
      </c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28">
        <v>8.89003932E8</v>
      </c>
      <c r="B448" s="9" t="s">
        <v>1182</v>
      </c>
      <c r="C448" s="79">
        <v>85348.0</v>
      </c>
      <c r="D448" s="33">
        <v>1.0</v>
      </c>
      <c r="E448" s="9"/>
      <c r="F448" s="9" t="s">
        <v>1588</v>
      </c>
      <c r="G448" s="33" t="s">
        <v>2357</v>
      </c>
      <c r="H448" s="118">
        <v>40563.0</v>
      </c>
      <c r="I448" s="79">
        <f t="shared" si="1"/>
        <v>12</v>
      </c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28">
        <v>2.4800253E8</v>
      </c>
      <c r="B449" s="9" t="s">
        <v>969</v>
      </c>
      <c r="C449" s="79">
        <v>77028.0</v>
      </c>
      <c r="D449" s="33">
        <v>1.0</v>
      </c>
      <c r="E449" s="9"/>
      <c r="F449" s="9" t="s">
        <v>1913</v>
      </c>
      <c r="G449" s="33" t="s">
        <v>2358</v>
      </c>
      <c r="H449" s="118">
        <v>40292.0</v>
      </c>
      <c r="I449" s="79">
        <f t="shared" si="1"/>
        <v>13</v>
      </c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28">
        <v>7.96008101E8</v>
      </c>
      <c r="B450" s="9" t="s">
        <v>318</v>
      </c>
      <c r="C450" s="79">
        <v>83558.0</v>
      </c>
      <c r="D450" s="33">
        <v>0.0</v>
      </c>
      <c r="E450" s="9"/>
      <c r="F450" s="9" t="s">
        <v>1915</v>
      </c>
      <c r="G450" s="33" t="s">
        <v>2359</v>
      </c>
      <c r="H450" s="118">
        <v>38135.0</v>
      </c>
      <c r="I450" s="79">
        <f t="shared" si="1"/>
        <v>19</v>
      </c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28">
        <v>9.26001709E8</v>
      </c>
      <c r="B451" s="9" t="s">
        <v>319</v>
      </c>
      <c r="C451" s="79">
        <v>95877.0</v>
      </c>
      <c r="D451" s="33">
        <v>6.0</v>
      </c>
      <c r="E451" s="9"/>
      <c r="F451" s="9" t="s">
        <v>1588</v>
      </c>
      <c r="G451" s="33" t="s">
        <v>2360</v>
      </c>
      <c r="H451" s="118">
        <v>35826.0</v>
      </c>
      <c r="I451" s="79">
        <f t="shared" si="1"/>
        <v>25</v>
      </c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28">
        <v>1.80008681E8</v>
      </c>
      <c r="B452" s="9" t="s">
        <v>1432</v>
      </c>
      <c r="C452" s="79">
        <v>59922.0</v>
      </c>
      <c r="D452" s="33">
        <v>4.0</v>
      </c>
      <c r="E452" s="9"/>
      <c r="F452" s="9" t="s">
        <v>1588</v>
      </c>
      <c r="G452" s="33" t="s">
        <v>2361</v>
      </c>
      <c r="H452" s="118">
        <v>39090.0</v>
      </c>
      <c r="I452" s="79">
        <f t="shared" si="1"/>
        <v>16</v>
      </c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28">
        <v>6.03009925E8</v>
      </c>
      <c r="B453" s="9" t="s">
        <v>1066</v>
      </c>
      <c r="C453" s="79">
        <v>47250.0</v>
      </c>
      <c r="D453" s="33">
        <v>0.0</v>
      </c>
      <c r="E453" s="9"/>
      <c r="F453" s="9" t="s">
        <v>1913</v>
      </c>
      <c r="G453" s="33" t="s">
        <v>2362</v>
      </c>
      <c r="H453" s="118">
        <v>38856.0</v>
      </c>
      <c r="I453" s="79">
        <f t="shared" si="1"/>
        <v>17</v>
      </c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28">
        <v>1.91002592E8</v>
      </c>
      <c r="B454" s="9" t="s">
        <v>935</v>
      </c>
      <c r="C454" s="79">
        <v>102154.0</v>
      </c>
      <c r="D454" s="33">
        <v>3.0</v>
      </c>
      <c r="E454" s="9"/>
      <c r="F454" s="9" t="s">
        <v>1600</v>
      </c>
      <c r="G454" s="33" t="s">
        <v>2363</v>
      </c>
      <c r="H454" s="118">
        <v>40578.0</v>
      </c>
      <c r="I454" s="79">
        <f t="shared" si="1"/>
        <v>12</v>
      </c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28">
        <v>8.35007811E8</v>
      </c>
      <c r="B455" s="9" t="s">
        <v>989</v>
      </c>
      <c r="C455" s="79">
        <v>76680.0</v>
      </c>
      <c r="D455" s="33">
        <v>6.0</v>
      </c>
      <c r="E455" s="9"/>
      <c r="F455" s="9" t="s">
        <v>1910</v>
      </c>
      <c r="G455" s="33" t="s">
        <v>2364</v>
      </c>
      <c r="H455" s="118">
        <v>36217.0</v>
      </c>
      <c r="I455" s="79">
        <f t="shared" si="1"/>
        <v>24</v>
      </c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28">
        <v>9.5200547E8</v>
      </c>
      <c r="B456" s="9" t="s">
        <v>949</v>
      </c>
      <c r="C456" s="79">
        <v>92784.0</v>
      </c>
      <c r="D456" s="33">
        <v>0.0</v>
      </c>
      <c r="E456" s="9"/>
      <c r="F456" s="9" t="s">
        <v>1984</v>
      </c>
      <c r="G456" s="33" t="s">
        <v>2365</v>
      </c>
      <c r="H456" s="118">
        <v>40152.0</v>
      </c>
      <c r="I456" s="79">
        <f t="shared" si="1"/>
        <v>14</v>
      </c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28">
        <v>7.27003353E8</v>
      </c>
      <c r="B457" s="9" t="s">
        <v>1220</v>
      </c>
      <c r="C457" s="79">
        <v>114029.0</v>
      </c>
      <c r="D457" s="33">
        <v>0.0</v>
      </c>
      <c r="E457" s="9"/>
      <c r="F457" s="9" t="s">
        <v>1774</v>
      </c>
      <c r="G457" s="33" t="s">
        <v>2366</v>
      </c>
      <c r="H457" s="118">
        <v>37138.0</v>
      </c>
      <c r="I457" s="79">
        <f t="shared" si="1"/>
        <v>22</v>
      </c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28">
        <v>8.47000292E8</v>
      </c>
      <c r="B458" s="9" t="s">
        <v>1442</v>
      </c>
      <c r="C458" s="79">
        <v>88072.0</v>
      </c>
      <c r="D458" s="33">
        <v>2.0</v>
      </c>
      <c r="E458" s="9"/>
      <c r="F458" s="9" t="s">
        <v>177</v>
      </c>
      <c r="G458" s="33" t="s">
        <v>2367</v>
      </c>
      <c r="H458" s="118">
        <v>37803.0</v>
      </c>
      <c r="I458" s="79">
        <f t="shared" si="1"/>
        <v>20</v>
      </c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28">
        <v>4.43003613E8</v>
      </c>
      <c r="B459" s="9" t="s">
        <v>1379</v>
      </c>
      <c r="C459" s="79">
        <v>86059.0</v>
      </c>
      <c r="D459" s="33">
        <v>5.0</v>
      </c>
      <c r="E459" s="9"/>
      <c r="F459" s="9" t="s">
        <v>1597</v>
      </c>
      <c r="G459" s="33" t="s">
        <v>2368</v>
      </c>
      <c r="H459" s="118">
        <v>40745.0</v>
      </c>
      <c r="I459" s="79">
        <f t="shared" si="1"/>
        <v>12</v>
      </c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28">
        <v>3.30004895E8</v>
      </c>
      <c r="B460" s="9" t="s">
        <v>926</v>
      </c>
      <c r="C460" s="79">
        <v>74920.0</v>
      </c>
      <c r="D460" s="33">
        <v>1.0</v>
      </c>
      <c r="E460" s="9"/>
      <c r="F460" s="9" t="s">
        <v>1588</v>
      </c>
      <c r="G460" s="33" t="s">
        <v>2369</v>
      </c>
      <c r="H460" s="118">
        <v>40410.0</v>
      </c>
      <c r="I460" s="79">
        <f t="shared" si="1"/>
        <v>13</v>
      </c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28">
        <v>4.02009103E8</v>
      </c>
      <c r="B461" s="9" t="s">
        <v>1425</v>
      </c>
      <c r="C461" s="79">
        <v>86169.0</v>
      </c>
      <c r="D461" s="33">
        <v>3.0</v>
      </c>
      <c r="E461" s="9"/>
      <c r="F461" s="9" t="s">
        <v>1938</v>
      </c>
      <c r="G461" s="33" t="s">
        <v>2370</v>
      </c>
      <c r="H461" s="118">
        <v>39197.0</v>
      </c>
      <c r="I461" s="79">
        <f t="shared" si="1"/>
        <v>16</v>
      </c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28">
        <v>6.4600684E8</v>
      </c>
      <c r="B462" s="9" t="s">
        <v>1158</v>
      </c>
      <c r="C462" s="79">
        <v>100359.0</v>
      </c>
      <c r="D462" s="33">
        <v>6.0</v>
      </c>
      <c r="E462" s="9"/>
      <c r="F462" s="9" t="s">
        <v>1921</v>
      </c>
      <c r="G462" s="33" t="s">
        <v>2371</v>
      </c>
      <c r="H462" s="118">
        <v>36269.0</v>
      </c>
      <c r="I462" s="79">
        <f t="shared" si="1"/>
        <v>24</v>
      </c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28">
        <v>4.36001777E8</v>
      </c>
      <c r="B463" s="9" t="s">
        <v>1251</v>
      </c>
      <c r="C463" s="79">
        <v>59380.0</v>
      </c>
      <c r="D463" s="33">
        <v>1.0</v>
      </c>
      <c r="E463" s="9"/>
      <c r="F463" s="9" t="s">
        <v>1588</v>
      </c>
      <c r="G463" s="33" t="s">
        <v>2372</v>
      </c>
      <c r="H463" s="118">
        <v>39248.0</v>
      </c>
      <c r="I463" s="79">
        <f t="shared" si="1"/>
        <v>16</v>
      </c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28">
        <v>5.64006807E8</v>
      </c>
      <c r="B464" s="9" t="s">
        <v>321</v>
      </c>
      <c r="C464" s="79">
        <v>62211.0</v>
      </c>
      <c r="D464" s="33">
        <v>4.0</v>
      </c>
      <c r="E464" s="9"/>
      <c r="F464" s="9" t="s">
        <v>1942</v>
      </c>
      <c r="G464" s="33" t="s">
        <v>2373</v>
      </c>
      <c r="H464" s="118">
        <v>40762.0</v>
      </c>
      <c r="I464" s="79">
        <f t="shared" si="1"/>
        <v>12</v>
      </c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28">
        <v>1.77008808E8</v>
      </c>
      <c r="B465" s="9" t="s">
        <v>322</v>
      </c>
      <c r="C465" s="79">
        <v>72484.0</v>
      </c>
      <c r="D465" s="33">
        <v>6.0</v>
      </c>
      <c r="E465" s="9"/>
      <c r="F465" s="9" t="s">
        <v>1942</v>
      </c>
      <c r="G465" s="33" t="s">
        <v>2374</v>
      </c>
      <c r="H465" s="118">
        <v>40492.0</v>
      </c>
      <c r="I465" s="79">
        <f t="shared" si="1"/>
        <v>13</v>
      </c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28">
        <v>9.39003033E8</v>
      </c>
      <c r="B466" s="9" t="s">
        <v>1525</v>
      </c>
      <c r="C466" s="79">
        <v>48436.0</v>
      </c>
      <c r="D466" s="33">
        <v>5.0</v>
      </c>
      <c r="E466" s="9"/>
      <c r="F466" s="9" t="s">
        <v>1600</v>
      </c>
      <c r="G466" s="33" t="s">
        <v>2375</v>
      </c>
      <c r="H466" s="118">
        <v>35938.0</v>
      </c>
      <c r="I466" s="79">
        <f t="shared" si="1"/>
        <v>25</v>
      </c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28">
        <v>3.30006708E8</v>
      </c>
      <c r="B467" s="9" t="s">
        <v>1353</v>
      </c>
      <c r="C467" s="79">
        <v>68715.0</v>
      </c>
      <c r="D467" s="33">
        <v>6.0</v>
      </c>
      <c r="E467" s="9"/>
      <c r="F467" s="9" t="s">
        <v>1913</v>
      </c>
      <c r="G467" s="33" t="s">
        <v>2376</v>
      </c>
      <c r="H467" s="118">
        <v>36059.0</v>
      </c>
      <c r="I467" s="79">
        <f t="shared" si="1"/>
        <v>25</v>
      </c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28">
        <v>6.76005492E8</v>
      </c>
      <c r="B468" s="9" t="s">
        <v>1369</v>
      </c>
      <c r="C468" s="79">
        <v>62791.0</v>
      </c>
      <c r="D468" s="33">
        <v>3.0</v>
      </c>
      <c r="E468" s="9"/>
      <c r="F468" s="9" t="s">
        <v>177</v>
      </c>
      <c r="G468" s="33" t="s">
        <v>2377</v>
      </c>
      <c r="H468" s="118">
        <v>40922.0</v>
      </c>
      <c r="I468" s="79">
        <f t="shared" si="1"/>
        <v>11</v>
      </c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28">
        <v>1.18006304E8</v>
      </c>
      <c r="B469" s="9" t="s">
        <v>964</v>
      </c>
      <c r="C469" s="79">
        <v>97694.0</v>
      </c>
      <c r="D469" s="33">
        <v>3.0</v>
      </c>
      <c r="E469" s="9"/>
      <c r="F469" s="9" t="s">
        <v>1588</v>
      </c>
      <c r="G469" s="33" t="s">
        <v>2378</v>
      </c>
      <c r="H469" s="118">
        <v>36365.0</v>
      </c>
      <c r="I469" s="79">
        <f t="shared" si="1"/>
        <v>24</v>
      </c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28">
        <v>4.96009966E8</v>
      </c>
      <c r="B470" s="9" t="s">
        <v>940</v>
      </c>
      <c r="C470" s="79">
        <v>43474.0</v>
      </c>
      <c r="D470" s="33">
        <v>2.0</v>
      </c>
      <c r="E470" s="9"/>
      <c r="F470" s="9" t="s">
        <v>1588</v>
      </c>
      <c r="G470" s="33" t="s">
        <v>2379</v>
      </c>
      <c r="H470" s="118">
        <v>37141.0</v>
      </c>
      <c r="I470" s="79">
        <f t="shared" si="1"/>
        <v>22</v>
      </c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28">
        <v>4.99005056E8</v>
      </c>
      <c r="B471" s="9" t="s">
        <v>1101</v>
      </c>
      <c r="C471" s="79">
        <v>52926.0</v>
      </c>
      <c r="D471" s="33">
        <v>6.0</v>
      </c>
      <c r="E471" s="9"/>
      <c r="F471" s="9" t="s">
        <v>1588</v>
      </c>
      <c r="G471" s="33" t="s">
        <v>2380</v>
      </c>
      <c r="H471" s="118">
        <v>40393.0</v>
      </c>
      <c r="I471" s="79">
        <f t="shared" si="1"/>
        <v>13</v>
      </c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28">
        <v>6.16007357E8</v>
      </c>
      <c r="B472" s="9" t="s">
        <v>323</v>
      </c>
      <c r="C472" s="79">
        <v>56533.0</v>
      </c>
      <c r="D472" s="33">
        <v>6.0</v>
      </c>
      <c r="E472" s="9"/>
      <c r="F472" s="9" t="s">
        <v>1622</v>
      </c>
      <c r="G472" s="33" t="s">
        <v>2381</v>
      </c>
      <c r="H472" s="118">
        <v>40690.0</v>
      </c>
      <c r="I472" s="79">
        <f t="shared" si="1"/>
        <v>12</v>
      </c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28">
        <v>9.12006485E8</v>
      </c>
      <c r="B473" s="9" t="s">
        <v>1780</v>
      </c>
      <c r="C473" s="79">
        <v>61685.0</v>
      </c>
      <c r="D473" s="33">
        <v>2.0</v>
      </c>
      <c r="E473" s="9"/>
      <c r="F473" s="9" t="s">
        <v>1906</v>
      </c>
      <c r="G473" s="33" t="s">
        <v>2382</v>
      </c>
      <c r="H473" s="118">
        <v>39047.0</v>
      </c>
      <c r="I473" s="79">
        <f t="shared" si="1"/>
        <v>17</v>
      </c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28">
        <v>5.60007725E8</v>
      </c>
      <c r="B474" s="9" t="s">
        <v>1276</v>
      </c>
      <c r="C474" s="79">
        <v>82217.0</v>
      </c>
      <c r="D474" s="33">
        <v>5.0</v>
      </c>
      <c r="E474" s="9"/>
      <c r="F474" s="9" t="s">
        <v>1600</v>
      </c>
      <c r="G474" s="33" t="s">
        <v>2383</v>
      </c>
      <c r="H474" s="118">
        <v>38044.0</v>
      </c>
      <c r="I474" s="79">
        <f t="shared" si="1"/>
        <v>19</v>
      </c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28">
        <v>6.52007464E8</v>
      </c>
      <c r="B475" s="9" t="s">
        <v>324</v>
      </c>
      <c r="C475" s="79">
        <v>110815.0</v>
      </c>
      <c r="D475" s="33">
        <v>2.0</v>
      </c>
      <c r="E475" s="9"/>
      <c r="F475" s="9" t="s">
        <v>1921</v>
      </c>
      <c r="G475" s="33" t="s">
        <v>2384</v>
      </c>
      <c r="H475" s="118">
        <v>36357.0</v>
      </c>
      <c r="I475" s="79">
        <f t="shared" si="1"/>
        <v>24</v>
      </c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28">
        <v>1.84002521E8</v>
      </c>
      <c r="B476" s="9" t="s">
        <v>1209</v>
      </c>
      <c r="C476" s="79">
        <v>78245.0</v>
      </c>
      <c r="D476" s="33">
        <v>6.0</v>
      </c>
      <c r="E476" s="9"/>
      <c r="F476" s="9" t="s">
        <v>1600</v>
      </c>
      <c r="G476" s="33" t="s">
        <v>2385</v>
      </c>
      <c r="H476" s="118">
        <v>36067.0</v>
      </c>
      <c r="I476" s="79">
        <f t="shared" si="1"/>
        <v>25</v>
      </c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28">
        <v>7.05008163E8</v>
      </c>
      <c r="B477" s="9" t="s">
        <v>1040</v>
      </c>
      <c r="C477" s="79">
        <v>79427.0</v>
      </c>
      <c r="D477" s="33">
        <v>6.0</v>
      </c>
      <c r="E477" s="9"/>
      <c r="F477" s="9" t="s">
        <v>1915</v>
      </c>
      <c r="G477" s="33" t="s">
        <v>2386</v>
      </c>
      <c r="H477" s="118">
        <v>40259.0</v>
      </c>
      <c r="I477" s="79">
        <f t="shared" si="1"/>
        <v>13</v>
      </c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28">
        <v>6.97004556E8</v>
      </c>
      <c r="B478" s="9" t="s">
        <v>1451</v>
      </c>
      <c r="C478" s="79">
        <v>78997.0</v>
      </c>
      <c r="D478" s="33">
        <v>2.0</v>
      </c>
      <c r="E478" s="9"/>
      <c r="F478" s="9" t="s">
        <v>1915</v>
      </c>
      <c r="G478" s="33" t="s">
        <v>2387</v>
      </c>
      <c r="H478" s="118">
        <v>39144.0</v>
      </c>
      <c r="I478" s="79">
        <f t="shared" si="1"/>
        <v>16</v>
      </c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28">
        <v>6.45002142E8</v>
      </c>
      <c r="B479" s="9" t="s">
        <v>325</v>
      </c>
      <c r="C479" s="79">
        <v>49740.0</v>
      </c>
      <c r="D479" s="33">
        <v>1.0</v>
      </c>
      <c r="E479" s="9"/>
      <c r="F479" s="9" t="s">
        <v>1906</v>
      </c>
      <c r="G479" s="33" t="s">
        <v>2388</v>
      </c>
      <c r="H479" s="118">
        <v>36297.0</v>
      </c>
      <c r="I479" s="79">
        <f t="shared" si="1"/>
        <v>24</v>
      </c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28">
        <v>6.1100738E8</v>
      </c>
      <c r="B480" s="9" t="s">
        <v>953</v>
      </c>
      <c r="C480" s="79">
        <v>73059.0</v>
      </c>
      <c r="D480" s="33">
        <v>3.0</v>
      </c>
      <c r="E480" s="9"/>
      <c r="F480" s="9" t="s">
        <v>1942</v>
      </c>
      <c r="G480" s="33" t="s">
        <v>2389</v>
      </c>
      <c r="H480" s="118">
        <v>39678.0</v>
      </c>
      <c r="I480" s="79">
        <f t="shared" si="1"/>
        <v>15</v>
      </c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28">
        <v>6.28000452E8</v>
      </c>
      <c r="B481" s="9" t="s">
        <v>1031</v>
      </c>
      <c r="C481" s="79">
        <v>66777.0</v>
      </c>
      <c r="D481" s="33">
        <v>0.0</v>
      </c>
      <c r="E481" s="9"/>
      <c r="F481" s="9" t="s">
        <v>1913</v>
      </c>
      <c r="G481" s="33" t="s">
        <v>2390</v>
      </c>
      <c r="H481" s="118">
        <v>38970.0</v>
      </c>
      <c r="I481" s="79">
        <f t="shared" si="1"/>
        <v>17</v>
      </c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28">
        <v>1.830064E8</v>
      </c>
      <c r="B482" s="9" t="s">
        <v>1217</v>
      </c>
      <c r="C482" s="79">
        <v>51343.0</v>
      </c>
      <c r="D482" s="33">
        <v>0.0</v>
      </c>
      <c r="E482" s="9"/>
      <c r="F482" s="9" t="s">
        <v>1600</v>
      </c>
      <c r="G482" s="33" t="s">
        <v>2391</v>
      </c>
      <c r="H482" s="118">
        <v>36101.0</v>
      </c>
      <c r="I482" s="79">
        <f t="shared" si="1"/>
        <v>25</v>
      </c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28">
        <v>4.70007257E8</v>
      </c>
      <c r="B483" s="9" t="s">
        <v>1512</v>
      </c>
      <c r="C483" s="79">
        <v>106727.0</v>
      </c>
      <c r="D483" s="33">
        <v>3.0</v>
      </c>
      <c r="E483" s="9"/>
      <c r="F483" s="9" t="s">
        <v>1938</v>
      </c>
      <c r="G483" s="33" t="s">
        <v>2392</v>
      </c>
      <c r="H483" s="118">
        <v>38738.0</v>
      </c>
      <c r="I483" s="79">
        <f t="shared" si="1"/>
        <v>17</v>
      </c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28">
        <v>4.77008896E8</v>
      </c>
      <c r="B484" s="9" t="s">
        <v>1230</v>
      </c>
      <c r="C484" s="79">
        <v>49871.0</v>
      </c>
      <c r="D484" s="33">
        <v>6.0</v>
      </c>
      <c r="E484" s="9"/>
      <c r="F484" s="9" t="s">
        <v>1910</v>
      </c>
      <c r="G484" s="33" t="s">
        <v>2393</v>
      </c>
      <c r="H484" s="118">
        <v>36777.0</v>
      </c>
      <c r="I484" s="79">
        <f t="shared" si="1"/>
        <v>23</v>
      </c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28">
        <v>3.93009472E8</v>
      </c>
      <c r="B485" s="9" t="s">
        <v>1193</v>
      </c>
      <c r="C485" s="79">
        <v>113141.0</v>
      </c>
      <c r="D485" s="119">
        <v>3.0</v>
      </c>
      <c r="E485" s="9"/>
      <c r="F485" s="9" t="s">
        <v>1600</v>
      </c>
      <c r="G485" s="33" t="s">
        <v>2394</v>
      </c>
      <c r="H485" s="118">
        <v>38146.0</v>
      </c>
      <c r="I485" s="79">
        <f t="shared" si="1"/>
        <v>19</v>
      </c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28">
        <v>3.8300237E8</v>
      </c>
      <c r="B486" s="9" t="s">
        <v>1198</v>
      </c>
      <c r="C486" s="79">
        <v>101108.0</v>
      </c>
      <c r="D486" s="33">
        <v>5.0</v>
      </c>
      <c r="E486" s="9"/>
      <c r="F486" s="9" t="s">
        <v>1603</v>
      </c>
      <c r="G486" s="33" t="s">
        <v>2395</v>
      </c>
      <c r="H486" s="118">
        <v>36081.0</v>
      </c>
      <c r="I486" s="79">
        <f t="shared" si="1"/>
        <v>25</v>
      </c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28">
        <v>1.98004815E8</v>
      </c>
      <c r="B487" s="9" t="s">
        <v>326</v>
      </c>
      <c r="C487" s="79">
        <v>51489.0</v>
      </c>
      <c r="D487" s="33">
        <v>2.0</v>
      </c>
      <c r="E487" s="9"/>
      <c r="F487" s="9" t="s">
        <v>1921</v>
      </c>
      <c r="G487" s="33" t="s">
        <v>2396</v>
      </c>
      <c r="H487" s="118">
        <v>36342.0</v>
      </c>
      <c r="I487" s="79">
        <f t="shared" si="1"/>
        <v>24</v>
      </c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28">
        <v>8.71006737E8</v>
      </c>
      <c r="B488" s="9" t="s">
        <v>1231</v>
      </c>
      <c r="C488" s="79">
        <v>114645.0</v>
      </c>
      <c r="D488" s="33">
        <v>6.0</v>
      </c>
      <c r="E488" s="9"/>
      <c r="F488" s="9" t="s">
        <v>1942</v>
      </c>
      <c r="G488" s="33" t="s">
        <v>2397</v>
      </c>
      <c r="H488" s="118">
        <v>39657.0</v>
      </c>
      <c r="I488" s="79">
        <f t="shared" si="1"/>
        <v>15</v>
      </c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28">
        <v>8.83002269E8</v>
      </c>
      <c r="B489" s="9" t="s">
        <v>1309</v>
      </c>
      <c r="C489" s="79">
        <v>80928.0</v>
      </c>
      <c r="D489" s="33">
        <v>5.0</v>
      </c>
      <c r="E489" s="9"/>
      <c r="F489" s="9" t="s">
        <v>1603</v>
      </c>
      <c r="G489" s="33" t="s">
        <v>2398</v>
      </c>
      <c r="H489" s="118">
        <v>41195.0</v>
      </c>
      <c r="I489" s="79">
        <f t="shared" si="1"/>
        <v>11</v>
      </c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28">
        <v>8.36002377E8</v>
      </c>
      <c r="B490" s="9" t="s">
        <v>328</v>
      </c>
      <c r="C490" s="79">
        <v>85333.0</v>
      </c>
      <c r="D490" s="33">
        <v>5.0</v>
      </c>
      <c r="E490" s="9"/>
      <c r="F490" s="9" t="s">
        <v>1774</v>
      </c>
      <c r="G490" s="33" t="s">
        <v>2399</v>
      </c>
      <c r="H490" s="118">
        <v>38969.0</v>
      </c>
      <c r="I490" s="79">
        <f t="shared" si="1"/>
        <v>17</v>
      </c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28">
        <v>4.18003151E8</v>
      </c>
      <c r="B491" s="9" t="s">
        <v>1073</v>
      </c>
      <c r="C491" s="79">
        <v>102833.0</v>
      </c>
      <c r="D491" s="33">
        <v>0.0</v>
      </c>
      <c r="E491" s="9"/>
      <c r="F491" s="9" t="s">
        <v>1619</v>
      </c>
      <c r="G491" s="33" t="s">
        <v>2400</v>
      </c>
      <c r="H491" s="118">
        <v>39116.0</v>
      </c>
      <c r="I491" s="79">
        <f t="shared" si="1"/>
        <v>16</v>
      </c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28">
        <v>2.51008864E8</v>
      </c>
      <c r="B492" s="9" t="s">
        <v>1124</v>
      </c>
      <c r="C492" s="79">
        <v>53099.0</v>
      </c>
      <c r="D492" s="33">
        <v>4.0</v>
      </c>
      <c r="E492" s="9"/>
      <c r="F492" s="9" t="s">
        <v>1906</v>
      </c>
      <c r="G492" s="33" t="s">
        <v>2401</v>
      </c>
      <c r="H492" s="118">
        <v>39772.0</v>
      </c>
      <c r="I492" s="79">
        <f t="shared" si="1"/>
        <v>15</v>
      </c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28">
        <v>1.87004424E8</v>
      </c>
      <c r="B493" s="9" t="s">
        <v>905</v>
      </c>
      <c r="C493" s="79">
        <v>103347.0</v>
      </c>
      <c r="D493" s="33">
        <v>0.0</v>
      </c>
      <c r="E493" s="9"/>
      <c r="F493" s="9" t="s">
        <v>177</v>
      </c>
      <c r="G493" s="33" t="s">
        <v>2402</v>
      </c>
      <c r="H493" s="118">
        <v>36175.0</v>
      </c>
      <c r="I493" s="79">
        <f t="shared" si="1"/>
        <v>24</v>
      </c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28">
        <v>5.01003738E8</v>
      </c>
      <c r="B494" s="9" t="s">
        <v>1779</v>
      </c>
      <c r="C494" s="79">
        <v>73507.0</v>
      </c>
      <c r="D494" s="33">
        <v>1.0</v>
      </c>
      <c r="E494" s="9"/>
      <c r="F494" s="9" t="s">
        <v>1984</v>
      </c>
      <c r="G494" s="33" t="s">
        <v>2403</v>
      </c>
      <c r="H494" s="118">
        <v>36214.0</v>
      </c>
      <c r="I494" s="79">
        <f t="shared" si="1"/>
        <v>24</v>
      </c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28">
        <v>6.81005012E8</v>
      </c>
      <c r="B495" s="9" t="s">
        <v>1202</v>
      </c>
      <c r="C495" s="79">
        <v>120198.0</v>
      </c>
      <c r="D495" s="119">
        <v>4.0</v>
      </c>
      <c r="E495" s="9"/>
      <c r="F495" s="9" t="s">
        <v>1906</v>
      </c>
      <c r="G495" s="33" t="s">
        <v>2404</v>
      </c>
      <c r="H495" s="118">
        <v>38903.0</v>
      </c>
      <c r="I495" s="79">
        <f t="shared" si="1"/>
        <v>17</v>
      </c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28">
        <v>2.20009829E8</v>
      </c>
      <c r="B496" s="9" t="s">
        <v>932</v>
      </c>
      <c r="C496" s="79">
        <v>72893.0</v>
      </c>
      <c r="D496" s="33">
        <v>5.0</v>
      </c>
      <c r="E496" s="9"/>
      <c r="F496" s="9" t="s">
        <v>1906</v>
      </c>
      <c r="G496" s="33" t="s">
        <v>2405</v>
      </c>
      <c r="H496" s="118">
        <v>40707.0</v>
      </c>
      <c r="I496" s="79">
        <f t="shared" si="1"/>
        <v>12</v>
      </c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28">
        <v>7.14000417E8</v>
      </c>
      <c r="B497" s="9" t="s">
        <v>1479</v>
      </c>
      <c r="C497" s="79">
        <v>126954.0</v>
      </c>
      <c r="D497" s="33">
        <v>0.0</v>
      </c>
      <c r="E497" s="9"/>
      <c r="F497" s="9" t="s">
        <v>1600</v>
      </c>
      <c r="G497" s="33" t="s">
        <v>2406</v>
      </c>
      <c r="H497" s="118">
        <v>36177.0</v>
      </c>
      <c r="I497" s="79">
        <f t="shared" si="1"/>
        <v>24</v>
      </c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28">
        <v>1.6000146E8</v>
      </c>
      <c r="B498" s="9" t="s">
        <v>329</v>
      </c>
      <c r="C498" s="79">
        <v>69672.0</v>
      </c>
      <c r="D498" s="33">
        <v>5.0</v>
      </c>
      <c r="E498" s="9"/>
      <c r="F498" s="9" t="s">
        <v>1906</v>
      </c>
      <c r="G498" s="33" t="s">
        <v>2407</v>
      </c>
      <c r="H498" s="118">
        <v>39742.0</v>
      </c>
      <c r="I498" s="79">
        <f t="shared" si="1"/>
        <v>15</v>
      </c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28">
        <v>4.92001568E8</v>
      </c>
      <c r="B499" s="9" t="s">
        <v>2408</v>
      </c>
      <c r="C499" s="79">
        <v>49138.0</v>
      </c>
      <c r="D499" s="33">
        <v>4.0</v>
      </c>
      <c r="E499" s="9"/>
      <c r="F499" s="9" t="s">
        <v>1915</v>
      </c>
      <c r="G499" s="33" t="s">
        <v>2409</v>
      </c>
      <c r="H499" s="118">
        <v>36263.0</v>
      </c>
      <c r="I499" s="79">
        <f t="shared" si="1"/>
        <v>24</v>
      </c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28">
        <v>4.77008716E8</v>
      </c>
      <c r="B500" s="9" t="s">
        <v>981</v>
      </c>
      <c r="C500" s="79">
        <v>122589.0</v>
      </c>
      <c r="D500" s="33">
        <v>3.0</v>
      </c>
      <c r="E500" s="9"/>
      <c r="F500" s="9" t="s">
        <v>1600</v>
      </c>
      <c r="G500" s="33" t="s">
        <v>2410</v>
      </c>
      <c r="H500" s="118">
        <v>38289.0</v>
      </c>
      <c r="I500" s="79">
        <f t="shared" si="1"/>
        <v>19</v>
      </c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28">
        <v>2.76000033E8</v>
      </c>
      <c r="B501" s="9" t="s">
        <v>1509</v>
      </c>
      <c r="C501" s="79">
        <v>55058.0</v>
      </c>
      <c r="D501" s="33">
        <v>1.0</v>
      </c>
      <c r="E501" s="9"/>
      <c r="F501" s="9" t="s">
        <v>1603</v>
      </c>
      <c r="G501" s="33" t="s">
        <v>2411</v>
      </c>
      <c r="H501" s="118">
        <v>39417.0</v>
      </c>
      <c r="I501" s="79">
        <f t="shared" si="1"/>
        <v>16</v>
      </c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28">
        <v>8.27007441E8</v>
      </c>
      <c r="B502" s="9" t="s">
        <v>1494</v>
      </c>
      <c r="C502" s="79">
        <v>107127.0</v>
      </c>
      <c r="D502" s="33">
        <v>6.0</v>
      </c>
      <c r="E502" s="9"/>
      <c r="F502" s="9" t="s">
        <v>1600</v>
      </c>
      <c r="G502" s="33" t="s">
        <v>2412</v>
      </c>
      <c r="H502" s="118">
        <v>38321.0</v>
      </c>
      <c r="I502" s="79">
        <f t="shared" si="1"/>
        <v>19</v>
      </c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28">
        <v>4.68009041E8</v>
      </c>
      <c r="B503" s="9" t="s">
        <v>331</v>
      </c>
      <c r="C503" s="79">
        <v>64887.0</v>
      </c>
      <c r="D503" s="33">
        <v>0.0</v>
      </c>
      <c r="E503" s="9"/>
      <c r="F503" s="9" t="s">
        <v>177</v>
      </c>
      <c r="G503" s="33" t="s">
        <v>2413</v>
      </c>
      <c r="H503" s="118">
        <v>41209.0</v>
      </c>
      <c r="I503" s="79">
        <f t="shared" si="1"/>
        <v>11</v>
      </c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28">
        <v>6.28004143E8</v>
      </c>
      <c r="B504" s="9" t="s">
        <v>332</v>
      </c>
      <c r="C504" s="79">
        <v>110665.0</v>
      </c>
      <c r="D504" s="33">
        <v>6.0</v>
      </c>
      <c r="E504" s="9"/>
      <c r="F504" s="9" t="s">
        <v>1774</v>
      </c>
      <c r="G504" s="33" t="s">
        <v>2414</v>
      </c>
      <c r="H504" s="118">
        <v>39330.0</v>
      </c>
      <c r="I504" s="79">
        <f t="shared" si="1"/>
        <v>16</v>
      </c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28">
        <v>8.18000233E8</v>
      </c>
      <c r="B505" s="9" t="s">
        <v>1371</v>
      </c>
      <c r="C505" s="79">
        <v>51250.0</v>
      </c>
      <c r="D505" s="33">
        <v>3.0</v>
      </c>
      <c r="E505" s="9"/>
      <c r="F505" s="9" t="s">
        <v>1588</v>
      </c>
      <c r="G505" s="33" t="s">
        <v>2415</v>
      </c>
      <c r="H505" s="118">
        <v>40811.0</v>
      </c>
      <c r="I505" s="79">
        <f t="shared" si="1"/>
        <v>12</v>
      </c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28">
        <v>5.78008537E8</v>
      </c>
      <c r="B506" s="9" t="s">
        <v>333</v>
      </c>
      <c r="C506" s="79">
        <v>55969.0</v>
      </c>
      <c r="D506" s="33">
        <v>3.0</v>
      </c>
      <c r="E506" s="9"/>
      <c r="F506" s="9" t="s">
        <v>1942</v>
      </c>
      <c r="G506" s="33" t="s">
        <v>2416</v>
      </c>
      <c r="H506" s="118">
        <v>35921.0</v>
      </c>
      <c r="I506" s="79">
        <f t="shared" si="1"/>
        <v>25</v>
      </c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28">
        <v>9.26005139E8</v>
      </c>
      <c r="B507" s="9" t="s">
        <v>983</v>
      </c>
      <c r="C507" s="79">
        <v>43819.0</v>
      </c>
      <c r="D507" s="33">
        <v>4.0</v>
      </c>
      <c r="E507" s="9"/>
      <c r="F507" s="9" t="s">
        <v>1600</v>
      </c>
      <c r="G507" s="33" t="s">
        <v>2417</v>
      </c>
      <c r="H507" s="118">
        <v>39348.0</v>
      </c>
      <c r="I507" s="79">
        <f t="shared" si="1"/>
        <v>16</v>
      </c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28">
        <v>8.08003869E8</v>
      </c>
      <c r="B508" s="9" t="s">
        <v>1183</v>
      </c>
      <c r="C508" s="79">
        <v>55686.0</v>
      </c>
      <c r="D508" s="33">
        <v>4.0</v>
      </c>
      <c r="E508" s="9"/>
      <c r="F508" s="9" t="s">
        <v>177</v>
      </c>
      <c r="G508" s="33" t="s">
        <v>2418</v>
      </c>
      <c r="H508" s="118">
        <v>36567.0</v>
      </c>
      <c r="I508" s="79">
        <f t="shared" si="1"/>
        <v>23</v>
      </c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28">
        <v>2.47003062E8</v>
      </c>
      <c r="B509" s="9" t="s">
        <v>1123</v>
      </c>
      <c r="C509" s="79">
        <v>60981.0</v>
      </c>
      <c r="D509" s="119">
        <v>3.0</v>
      </c>
      <c r="E509" s="9"/>
      <c r="F509" s="9" t="s">
        <v>1588</v>
      </c>
      <c r="G509" s="33" t="s">
        <v>2419</v>
      </c>
      <c r="H509" s="118">
        <v>40986.0</v>
      </c>
      <c r="I509" s="79">
        <f t="shared" si="1"/>
        <v>11</v>
      </c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28">
        <v>2.25002266E8</v>
      </c>
      <c r="B510" s="9" t="s">
        <v>1456</v>
      </c>
      <c r="C510" s="79">
        <v>47052.0</v>
      </c>
      <c r="D510" s="33">
        <v>1.0</v>
      </c>
      <c r="E510" s="9"/>
      <c r="F510" s="9" t="s">
        <v>1915</v>
      </c>
      <c r="G510" s="33" t="s">
        <v>2420</v>
      </c>
      <c r="H510" s="118">
        <v>39893.0</v>
      </c>
      <c r="I510" s="79">
        <f t="shared" si="1"/>
        <v>14</v>
      </c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28">
        <v>2.75008269E8</v>
      </c>
      <c r="B511" s="9" t="s">
        <v>334</v>
      </c>
      <c r="C511" s="79">
        <v>67318.0</v>
      </c>
      <c r="D511" s="33">
        <v>3.0</v>
      </c>
      <c r="E511" s="9"/>
      <c r="F511" s="9" t="s">
        <v>1774</v>
      </c>
      <c r="G511" s="33" t="s">
        <v>2421</v>
      </c>
      <c r="H511" s="118">
        <v>39063.0</v>
      </c>
      <c r="I511" s="79">
        <f t="shared" si="1"/>
        <v>17</v>
      </c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28">
        <v>9.70007327E8</v>
      </c>
      <c r="B512" s="9" t="s">
        <v>335</v>
      </c>
      <c r="C512" s="79">
        <v>72877.0</v>
      </c>
      <c r="D512" s="33">
        <v>2.0</v>
      </c>
      <c r="E512" s="9"/>
      <c r="F512" s="9" t="s">
        <v>1621</v>
      </c>
      <c r="G512" s="33" t="s">
        <v>2422</v>
      </c>
      <c r="H512" s="118">
        <v>41151.0</v>
      </c>
      <c r="I512" s="79">
        <f t="shared" si="1"/>
        <v>11</v>
      </c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28">
        <v>6.93001179E8</v>
      </c>
      <c r="B513" s="9" t="s">
        <v>1465</v>
      </c>
      <c r="C513" s="79">
        <v>65753.0</v>
      </c>
      <c r="D513" s="33">
        <v>4.0</v>
      </c>
      <c r="E513" s="9"/>
      <c r="F513" s="9" t="s">
        <v>1613</v>
      </c>
      <c r="G513" s="33" t="s">
        <v>2423</v>
      </c>
      <c r="H513" s="118">
        <v>36249.0</v>
      </c>
      <c r="I513" s="79">
        <f t="shared" si="1"/>
        <v>24</v>
      </c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28">
        <v>7.06007501E8</v>
      </c>
      <c r="B514" s="9" t="s">
        <v>1334</v>
      </c>
      <c r="C514" s="79">
        <v>43983.0</v>
      </c>
      <c r="D514" s="33">
        <v>6.0</v>
      </c>
      <c r="E514" s="9"/>
      <c r="F514" s="9" t="s">
        <v>1774</v>
      </c>
      <c r="G514" s="33" t="s">
        <v>2424</v>
      </c>
      <c r="H514" s="118">
        <v>35857.0</v>
      </c>
      <c r="I514" s="79">
        <f t="shared" si="1"/>
        <v>25</v>
      </c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28">
        <v>8.11009107E8</v>
      </c>
      <c r="B515" s="9" t="s">
        <v>1324</v>
      </c>
      <c r="C515" s="79">
        <v>52543.0</v>
      </c>
      <c r="D515" s="33">
        <v>3.0</v>
      </c>
      <c r="E515" s="9"/>
      <c r="F515" s="9" t="s">
        <v>1603</v>
      </c>
      <c r="G515" s="33" t="s">
        <v>2425</v>
      </c>
      <c r="H515" s="118">
        <v>41157.0</v>
      </c>
      <c r="I515" s="79">
        <f t="shared" si="1"/>
        <v>11</v>
      </c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28">
        <v>3.25007964E8</v>
      </c>
      <c r="B516" s="9" t="s">
        <v>336</v>
      </c>
      <c r="C516" s="79">
        <v>80559.0</v>
      </c>
      <c r="D516" s="33">
        <v>5.0</v>
      </c>
      <c r="E516" s="9"/>
      <c r="F516" s="9" t="s">
        <v>1942</v>
      </c>
      <c r="G516" s="33" t="s">
        <v>2426</v>
      </c>
      <c r="H516" s="118">
        <v>40947.0</v>
      </c>
      <c r="I516" s="79">
        <f t="shared" si="1"/>
        <v>11</v>
      </c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28">
        <v>4.71005026E8</v>
      </c>
      <c r="B517" s="9" t="s">
        <v>1250</v>
      </c>
      <c r="C517" s="79">
        <v>47350.0</v>
      </c>
      <c r="D517" s="33">
        <v>3.0</v>
      </c>
      <c r="E517" s="9"/>
      <c r="F517" s="9" t="s">
        <v>1913</v>
      </c>
      <c r="G517" s="33" t="s">
        <v>2427</v>
      </c>
      <c r="H517" s="118">
        <v>35848.0</v>
      </c>
      <c r="I517" s="79">
        <f t="shared" si="1"/>
        <v>25</v>
      </c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28">
        <v>7.88006335E8</v>
      </c>
      <c r="B518" s="9" t="s">
        <v>1527</v>
      </c>
      <c r="C518" s="79">
        <v>119199.0</v>
      </c>
      <c r="D518" s="33">
        <v>1.0</v>
      </c>
      <c r="E518" s="9"/>
      <c r="F518" s="9" t="s">
        <v>1600</v>
      </c>
      <c r="G518" s="33" t="s">
        <v>2428</v>
      </c>
      <c r="H518" s="118">
        <v>40473.0</v>
      </c>
      <c r="I518" s="79">
        <f t="shared" si="1"/>
        <v>13</v>
      </c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28">
        <v>4.96007469E8</v>
      </c>
      <c r="B519" s="9" t="s">
        <v>337</v>
      </c>
      <c r="C519" s="79">
        <v>69800.0</v>
      </c>
      <c r="D519" s="33">
        <v>0.0</v>
      </c>
      <c r="E519" s="9"/>
      <c r="F519" s="9" t="s">
        <v>1588</v>
      </c>
      <c r="G519" s="33" t="s">
        <v>2429</v>
      </c>
      <c r="H519" s="118">
        <v>39534.0</v>
      </c>
      <c r="I519" s="79">
        <f t="shared" si="1"/>
        <v>15</v>
      </c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28">
        <v>2.32003029E8</v>
      </c>
      <c r="B520" s="9" t="s">
        <v>967</v>
      </c>
      <c r="C520" s="79">
        <v>116549.0</v>
      </c>
      <c r="D520" s="33">
        <v>5.0</v>
      </c>
      <c r="E520" s="9"/>
      <c r="F520" s="9" t="s">
        <v>177</v>
      </c>
      <c r="G520" s="33" t="s">
        <v>2430</v>
      </c>
      <c r="H520" s="118">
        <v>40235.0</v>
      </c>
      <c r="I520" s="79">
        <f t="shared" si="1"/>
        <v>13</v>
      </c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28">
        <v>2.25008251E8</v>
      </c>
      <c r="B521" s="9" t="s">
        <v>1213</v>
      </c>
      <c r="C521" s="79">
        <v>58134.0</v>
      </c>
      <c r="D521" s="33">
        <v>0.0</v>
      </c>
      <c r="E521" s="9"/>
      <c r="F521" s="9" t="s">
        <v>1597</v>
      </c>
      <c r="G521" s="33" t="s">
        <v>2431</v>
      </c>
      <c r="H521" s="118">
        <v>40585.0</v>
      </c>
      <c r="I521" s="79">
        <f t="shared" si="1"/>
        <v>12</v>
      </c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28">
        <v>4.66008684E8</v>
      </c>
      <c r="B522" s="9" t="s">
        <v>338</v>
      </c>
      <c r="C522" s="79">
        <v>58262.0</v>
      </c>
      <c r="D522" s="33">
        <v>2.0</v>
      </c>
      <c r="E522" s="9"/>
      <c r="F522" s="9" t="s">
        <v>1621</v>
      </c>
      <c r="G522" s="33" t="s">
        <v>2432</v>
      </c>
      <c r="H522" s="118">
        <v>40595.0</v>
      </c>
      <c r="I522" s="79">
        <f t="shared" si="1"/>
        <v>12</v>
      </c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28">
        <v>7.00007102E8</v>
      </c>
      <c r="B523" s="9" t="s">
        <v>1141</v>
      </c>
      <c r="C523" s="79">
        <v>49488.0</v>
      </c>
      <c r="D523" s="33">
        <v>1.0</v>
      </c>
      <c r="E523" s="9"/>
      <c r="F523" s="9" t="s">
        <v>1600</v>
      </c>
      <c r="G523" s="33" t="s">
        <v>2433</v>
      </c>
      <c r="H523" s="118">
        <v>39403.0</v>
      </c>
      <c r="I523" s="79">
        <f t="shared" si="1"/>
        <v>16</v>
      </c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28">
        <v>5.48006229E8</v>
      </c>
      <c r="B524" s="9" t="s">
        <v>1445</v>
      </c>
      <c r="C524" s="79">
        <v>45981.0</v>
      </c>
      <c r="D524" s="33">
        <v>5.0</v>
      </c>
      <c r="E524" s="9"/>
      <c r="F524" s="9" t="s">
        <v>1597</v>
      </c>
      <c r="G524" s="33" t="s">
        <v>2434</v>
      </c>
      <c r="H524" s="118">
        <v>40818.0</v>
      </c>
      <c r="I524" s="79">
        <f t="shared" si="1"/>
        <v>12</v>
      </c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28">
        <v>8.22004601E8</v>
      </c>
      <c r="B525" s="9" t="s">
        <v>339</v>
      </c>
      <c r="C525" s="79">
        <v>102244.0</v>
      </c>
      <c r="D525" s="33">
        <v>5.0</v>
      </c>
      <c r="E525" s="9"/>
      <c r="F525" s="9" t="s">
        <v>1942</v>
      </c>
      <c r="G525" s="33" t="s">
        <v>2435</v>
      </c>
      <c r="H525" s="118">
        <v>41233.0</v>
      </c>
      <c r="I525" s="79">
        <f t="shared" si="1"/>
        <v>11</v>
      </c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28">
        <v>9.3300842E8</v>
      </c>
      <c r="B526" s="9" t="s">
        <v>1136</v>
      </c>
      <c r="C526" s="79">
        <v>57534.0</v>
      </c>
      <c r="D526" s="33">
        <v>2.0</v>
      </c>
      <c r="E526" s="9"/>
      <c r="F526" s="9" t="s">
        <v>1603</v>
      </c>
      <c r="G526" s="33" t="s">
        <v>2436</v>
      </c>
      <c r="H526" s="118">
        <v>37815.0</v>
      </c>
      <c r="I526" s="79">
        <f t="shared" si="1"/>
        <v>20</v>
      </c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28">
        <v>9.4100397E8</v>
      </c>
      <c r="B527" s="9" t="s">
        <v>1069</v>
      </c>
      <c r="C527" s="79">
        <v>105647.0</v>
      </c>
      <c r="D527" s="33">
        <v>0.0</v>
      </c>
      <c r="E527" s="9"/>
      <c r="F527" s="9" t="s">
        <v>1600</v>
      </c>
      <c r="G527" s="33" t="s">
        <v>2437</v>
      </c>
      <c r="H527" s="118">
        <v>37634.0</v>
      </c>
      <c r="I527" s="79">
        <f t="shared" si="1"/>
        <v>20</v>
      </c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28">
        <v>8.66009151E8</v>
      </c>
      <c r="B528" s="9" t="s">
        <v>1218</v>
      </c>
      <c r="C528" s="79">
        <v>42514.0</v>
      </c>
      <c r="D528" s="33">
        <v>4.0</v>
      </c>
      <c r="E528" s="9"/>
      <c r="F528" s="9" t="s">
        <v>1774</v>
      </c>
      <c r="G528" s="33" t="s">
        <v>2438</v>
      </c>
      <c r="H528" s="118">
        <v>36199.0</v>
      </c>
      <c r="I528" s="79">
        <f t="shared" si="1"/>
        <v>24</v>
      </c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28">
        <v>1.83004601E8</v>
      </c>
      <c r="B529" s="9" t="s">
        <v>1357</v>
      </c>
      <c r="C529" s="79">
        <v>65688.0</v>
      </c>
      <c r="D529" s="33">
        <v>1.0</v>
      </c>
      <c r="E529" s="9"/>
      <c r="F529" s="9" t="s">
        <v>1774</v>
      </c>
      <c r="G529" s="33" t="s">
        <v>2439</v>
      </c>
      <c r="H529" s="118">
        <v>38834.0</v>
      </c>
      <c r="I529" s="79">
        <f t="shared" si="1"/>
        <v>17</v>
      </c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28">
        <v>2.50005577E8</v>
      </c>
      <c r="B530" s="9" t="s">
        <v>340</v>
      </c>
      <c r="C530" s="79">
        <v>56971.0</v>
      </c>
      <c r="D530" s="33">
        <v>6.0</v>
      </c>
      <c r="E530" s="9"/>
      <c r="F530" s="9" t="s">
        <v>1906</v>
      </c>
      <c r="G530" s="33" t="s">
        <v>2440</v>
      </c>
      <c r="H530" s="118">
        <v>40477.0</v>
      </c>
      <c r="I530" s="79">
        <f t="shared" si="1"/>
        <v>13</v>
      </c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28">
        <v>3.92005739E8</v>
      </c>
      <c r="B531" s="9" t="s">
        <v>951</v>
      </c>
      <c r="C531" s="79">
        <v>124798.0</v>
      </c>
      <c r="D531" s="119">
        <v>2.0</v>
      </c>
      <c r="E531" s="9"/>
      <c r="F531" s="9" t="s">
        <v>1774</v>
      </c>
      <c r="G531" s="33" t="s">
        <v>2441</v>
      </c>
      <c r="H531" s="118">
        <v>36094.0</v>
      </c>
      <c r="I531" s="79">
        <f t="shared" si="1"/>
        <v>25</v>
      </c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28">
        <v>9.2700226E8</v>
      </c>
      <c r="B532" s="9" t="s">
        <v>1257</v>
      </c>
      <c r="C532" s="79">
        <v>69038.0</v>
      </c>
      <c r="D532" s="119">
        <v>6.0</v>
      </c>
      <c r="E532" s="9"/>
      <c r="F532" s="9" t="s">
        <v>1906</v>
      </c>
      <c r="G532" s="33" t="s">
        <v>2442</v>
      </c>
      <c r="H532" s="118">
        <v>40438.0</v>
      </c>
      <c r="I532" s="79">
        <f t="shared" si="1"/>
        <v>13</v>
      </c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28">
        <v>4.44008352E8</v>
      </c>
      <c r="B533" s="9" t="s">
        <v>1327</v>
      </c>
      <c r="C533" s="79">
        <v>92402.0</v>
      </c>
      <c r="D533" s="33">
        <v>5.0</v>
      </c>
      <c r="E533" s="9"/>
      <c r="F533" s="9" t="s">
        <v>1600</v>
      </c>
      <c r="G533" s="33" t="s">
        <v>2443</v>
      </c>
      <c r="H533" s="118">
        <v>36707.0</v>
      </c>
      <c r="I533" s="79">
        <f t="shared" si="1"/>
        <v>23</v>
      </c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28">
        <v>5.31005309E8</v>
      </c>
      <c r="B534" s="9" t="s">
        <v>1359</v>
      </c>
      <c r="C534" s="79">
        <v>121377.0</v>
      </c>
      <c r="D534" s="33">
        <v>1.0</v>
      </c>
      <c r="E534" s="9"/>
      <c r="F534" s="9" t="s">
        <v>1906</v>
      </c>
      <c r="G534" s="33" t="s">
        <v>2444</v>
      </c>
      <c r="H534" s="118">
        <v>40410.0</v>
      </c>
      <c r="I534" s="79">
        <f t="shared" si="1"/>
        <v>13</v>
      </c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28">
        <v>4.80002541E8</v>
      </c>
      <c r="B535" s="9" t="s">
        <v>1268</v>
      </c>
      <c r="C535" s="79">
        <v>124141.0</v>
      </c>
      <c r="D535" s="33">
        <v>6.0</v>
      </c>
      <c r="E535" s="9"/>
      <c r="F535" s="9" t="s">
        <v>1938</v>
      </c>
      <c r="G535" s="33" t="s">
        <v>2445</v>
      </c>
      <c r="H535" s="118">
        <v>40442.0</v>
      </c>
      <c r="I535" s="79">
        <f t="shared" si="1"/>
        <v>13</v>
      </c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28">
        <v>4.29004495E8</v>
      </c>
      <c r="B536" s="9" t="s">
        <v>1080</v>
      </c>
      <c r="C536" s="79">
        <v>95620.0</v>
      </c>
      <c r="D536" s="33">
        <v>6.0</v>
      </c>
      <c r="E536" s="9"/>
      <c r="F536" s="9" t="s">
        <v>1588</v>
      </c>
      <c r="G536" s="33" t="s">
        <v>2446</v>
      </c>
      <c r="H536" s="118">
        <v>38863.0</v>
      </c>
      <c r="I536" s="79">
        <f t="shared" si="1"/>
        <v>17</v>
      </c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28">
        <v>8.15001964E8</v>
      </c>
      <c r="B537" s="9" t="s">
        <v>1194</v>
      </c>
      <c r="C537" s="79">
        <v>99465.0</v>
      </c>
      <c r="D537" s="33">
        <v>1.0</v>
      </c>
      <c r="E537" s="9"/>
      <c r="F537" s="9" t="s">
        <v>1603</v>
      </c>
      <c r="G537" s="33" t="s">
        <v>2447</v>
      </c>
      <c r="H537" s="118">
        <v>39137.0</v>
      </c>
      <c r="I537" s="79">
        <f t="shared" si="1"/>
        <v>16</v>
      </c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28">
        <v>8.53005842E8</v>
      </c>
      <c r="B538" s="9" t="s">
        <v>1247</v>
      </c>
      <c r="C538" s="79">
        <v>51385.0</v>
      </c>
      <c r="D538" s="33">
        <v>1.0</v>
      </c>
      <c r="E538" s="9"/>
      <c r="F538" s="9" t="s">
        <v>1588</v>
      </c>
      <c r="G538" s="33" t="s">
        <v>2448</v>
      </c>
      <c r="H538" s="118">
        <v>40568.0</v>
      </c>
      <c r="I538" s="79">
        <f t="shared" si="1"/>
        <v>12</v>
      </c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28">
        <v>2.10007671E8</v>
      </c>
      <c r="B539" s="9" t="s">
        <v>341</v>
      </c>
      <c r="C539" s="79">
        <v>90032.0</v>
      </c>
      <c r="D539" s="119">
        <v>3.0</v>
      </c>
      <c r="E539" s="9"/>
      <c r="F539" s="9" t="s">
        <v>1906</v>
      </c>
      <c r="G539" s="33" t="s">
        <v>2449</v>
      </c>
      <c r="H539" s="118">
        <v>40332.0</v>
      </c>
      <c r="I539" s="79">
        <f t="shared" si="1"/>
        <v>13</v>
      </c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28">
        <v>6.29004246E8</v>
      </c>
      <c r="B540" s="9" t="s">
        <v>1244</v>
      </c>
      <c r="C540" s="79">
        <v>42913.0</v>
      </c>
      <c r="D540" s="33">
        <v>5.0</v>
      </c>
      <c r="E540" s="9"/>
      <c r="F540" s="9" t="s">
        <v>1906</v>
      </c>
      <c r="G540" s="33" t="s">
        <v>2450</v>
      </c>
      <c r="H540" s="118">
        <v>40815.0</v>
      </c>
      <c r="I540" s="79">
        <f t="shared" si="1"/>
        <v>12</v>
      </c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28">
        <v>7.82009211E8</v>
      </c>
      <c r="B541" s="9" t="s">
        <v>1288</v>
      </c>
      <c r="C541" s="79">
        <v>84121.0</v>
      </c>
      <c r="D541" s="33">
        <v>2.0</v>
      </c>
      <c r="E541" s="9"/>
      <c r="F541" s="9" t="s">
        <v>1600</v>
      </c>
      <c r="G541" s="33" t="s">
        <v>2451</v>
      </c>
      <c r="H541" s="118">
        <v>39407.0</v>
      </c>
      <c r="I541" s="79">
        <f t="shared" si="1"/>
        <v>16</v>
      </c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28">
        <v>1.2200965E8</v>
      </c>
      <c r="B542" s="9" t="s">
        <v>1333</v>
      </c>
      <c r="C542" s="79">
        <v>69212.0</v>
      </c>
      <c r="D542" s="119">
        <v>1.0</v>
      </c>
      <c r="E542" s="9"/>
      <c r="F542" s="9" t="s">
        <v>1906</v>
      </c>
      <c r="G542" s="33" t="s">
        <v>2452</v>
      </c>
      <c r="H542" s="118">
        <v>37249.0</v>
      </c>
      <c r="I542" s="79">
        <f t="shared" si="1"/>
        <v>22</v>
      </c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28">
        <v>9.22005239E8</v>
      </c>
      <c r="B543" s="9" t="s">
        <v>1070</v>
      </c>
      <c r="C543" s="79">
        <v>108629.0</v>
      </c>
      <c r="D543" s="33">
        <v>0.0</v>
      </c>
      <c r="E543" s="9"/>
      <c r="F543" s="9" t="s">
        <v>1913</v>
      </c>
      <c r="G543" s="33" t="s">
        <v>2453</v>
      </c>
      <c r="H543" s="118">
        <v>35829.0</v>
      </c>
      <c r="I543" s="79">
        <f t="shared" si="1"/>
        <v>25</v>
      </c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28">
        <v>7.85007258E8</v>
      </c>
      <c r="B544" s="9" t="s">
        <v>1157</v>
      </c>
      <c r="C544" s="79">
        <v>71207.0</v>
      </c>
      <c r="D544" s="33">
        <v>6.0</v>
      </c>
      <c r="E544" s="9"/>
      <c r="F544" s="9" t="s">
        <v>1600</v>
      </c>
      <c r="G544" s="33" t="s">
        <v>2454</v>
      </c>
      <c r="H544" s="118">
        <v>39001.0</v>
      </c>
      <c r="I544" s="79">
        <f t="shared" si="1"/>
        <v>17</v>
      </c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28">
        <v>1.61000365E8</v>
      </c>
      <c r="B545" s="9" t="s">
        <v>1300</v>
      </c>
      <c r="C545" s="79">
        <v>61223.0</v>
      </c>
      <c r="D545" s="33">
        <v>0.0</v>
      </c>
      <c r="E545" s="9"/>
      <c r="F545" s="9" t="s">
        <v>1774</v>
      </c>
      <c r="G545" s="33" t="s">
        <v>2455</v>
      </c>
      <c r="H545" s="118">
        <v>36392.0</v>
      </c>
      <c r="I545" s="79">
        <f t="shared" si="1"/>
        <v>24</v>
      </c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28">
        <v>3.25003476E8</v>
      </c>
      <c r="B546" s="9" t="s">
        <v>1132</v>
      </c>
      <c r="C546" s="79">
        <v>119465.0</v>
      </c>
      <c r="D546" s="33">
        <v>3.0</v>
      </c>
      <c r="E546" s="9"/>
      <c r="F546" s="9" t="s">
        <v>1603</v>
      </c>
      <c r="G546" s="33" t="s">
        <v>2456</v>
      </c>
      <c r="H546" s="118">
        <v>40469.0</v>
      </c>
      <c r="I546" s="79">
        <f t="shared" si="1"/>
        <v>13</v>
      </c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28">
        <v>9.89007527E8</v>
      </c>
      <c r="B547" s="9" t="s">
        <v>993</v>
      </c>
      <c r="C547" s="79">
        <v>51435.0</v>
      </c>
      <c r="D547" s="33">
        <v>1.0</v>
      </c>
      <c r="E547" s="9"/>
      <c r="F547" s="9" t="s">
        <v>1617</v>
      </c>
      <c r="G547" s="33" t="s">
        <v>2457</v>
      </c>
      <c r="H547" s="118">
        <v>40719.0</v>
      </c>
      <c r="I547" s="79">
        <f t="shared" si="1"/>
        <v>12</v>
      </c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28">
        <v>1.19004638E8</v>
      </c>
      <c r="B548" s="9" t="s">
        <v>1117</v>
      </c>
      <c r="C548" s="79">
        <v>73248.0</v>
      </c>
      <c r="D548" s="33">
        <v>3.0</v>
      </c>
      <c r="E548" s="9"/>
      <c r="F548" s="9" t="s">
        <v>1600</v>
      </c>
      <c r="G548" s="33" t="s">
        <v>2458</v>
      </c>
      <c r="H548" s="118">
        <v>36332.0</v>
      </c>
      <c r="I548" s="79">
        <f t="shared" si="1"/>
        <v>24</v>
      </c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28">
        <v>4.6700944E8</v>
      </c>
      <c r="B549" s="9" t="s">
        <v>1477</v>
      </c>
      <c r="C549" s="79">
        <v>47567.0</v>
      </c>
      <c r="D549" s="33">
        <v>6.0</v>
      </c>
      <c r="E549" s="9"/>
      <c r="F549" s="9" t="s">
        <v>1913</v>
      </c>
      <c r="G549" s="33" t="s">
        <v>2459</v>
      </c>
      <c r="H549" s="118">
        <v>41091.0</v>
      </c>
      <c r="I549" s="79">
        <f t="shared" si="1"/>
        <v>11</v>
      </c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28">
        <v>7.76008388E8</v>
      </c>
      <c r="B550" s="9" t="s">
        <v>1376</v>
      </c>
      <c r="C550" s="79">
        <v>52674.0</v>
      </c>
      <c r="D550" s="33">
        <v>0.0</v>
      </c>
      <c r="E550" s="9"/>
      <c r="F550" s="9" t="s">
        <v>1600</v>
      </c>
      <c r="G550" s="33" t="s">
        <v>2460</v>
      </c>
      <c r="H550" s="118">
        <v>36503.0</v>
      </c>
      <c r="I550" s="79">
        <f t="shared" si="1"/>
        <v>24</v>
      </c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28">
        <v>4.12004189E8</v>
      </c>
      <c r="B551" s="9" t="s">
        <v>929</v>
      </c>
      <c r="C551" s="79">
        <v>92231.0</v>
      </c>
      <c r="D551" s="33">
        <v>4.0</v>
      </c>
      <c r="E551" s="9"/>
      <c r="F551" s="9" t="s">
        <v>1603</v>
      </c>
      <c r="G551" s="33" t="s">
        <v>2461</v>
      </c>
      <c r="H551" s="118">
        <v>35896.0</v>
      </c>
      <c r="I551" s="79">
        <f t="shared" si="1"/>
        <v>25</v>
      </c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28">
        <v>3.68008983E8</v>
      </c>
      <c r="B552" s="9" t="s">
        <v>342</v>
      </c>
      <c r="C552" s="79">
        <v>119751.0</v>
      </c>
      <c r="D552" s="33">
        <v>3.0</v>
      </c>
      <c r="E552" s="9"/>
      <c r="F552" s="9" t="s">
        <v>1655</v>
      </c>
      <c r="G552" s="33" t="s">
        <v>2462</v>
      </c>
      <c r="H552" s="118">
        <v>39038.0</v>
      </c>
      <c r="I552" s="79">
        <f t="shared" si="1"/>
        <v>17</v>
      </c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28">
        <v>9.61002132E8</v>
      </c>
      <c r="B553" s="9" t="s">
        <v>343</v>
      </c>
      <c r="C553" s="79">
        <v>114941.0</v>
      </c>
      <c r="D553" s="33">
        <v>5.0</v>
      </c>
      <c r="E553" s="9"/>
      <c r="F553" s="9" t="s">
        <v>1942</v>
      </c>
      <c r="G553" s="33" t="s">
        <v>2463</v>
      </c>
      <c r="H553" s="118">
        <v>37470.0</v>
      </c>
      <c r="I553" s="79">
        <f t="shared" si="1"/>
        <v>21</v>
      </c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28">
        <v>4.78001789E8</v>
      </c>
      <c r="B554" s="9" t="s">
        <v>1337</v>
      </c>
      <c r="C554" s="79">
        <v>105911.0</v>
      </c>
      <c r="D554" s="33">
        <v>3.0</v>
      </c>
      <c r="E554" s="9"/>
      <c r="F554" s="9" t="s">
        <v>1603</v>
      </c>
      <c r="G554" s="33" t="s">
        <v>2464</v>
      </c>
      <c r="H554" s="118">
        <v>39797.0</v>
      </c>
      <c r="I554" s="79">
        <f t="shared" si="1"/>
        <v>15</v>
      </c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28">
        <v>7.68005335E8</v>
      </c>
      <c r="B555" s="9" t="s">
        <v>906</v>
      </c>
      <c r="C555" s="79">
        <v>80640.0</v>
      </c>
      <c r="D555" s="33">
        <v>0.0</v>
      </c>
      <c r="E555" s="9"/>
      <c r="F555" s="9" t="s">
        <v>1600</v>
      </c>
      <c r="G555" s="33" t="s">
        <v>2465</v>
      </c>
      <c r="H555" s="118">
        <v>38816.0</v>
      </c>
      <c r="I555" s="79">
        <f t="shared" si="1"/>
        <v>17</v>
      </c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28">
        <v>8.27001047E8</v>
      </c>
      <c r="B556" s="9" t="s">
        <v>1048</v>
      </c>
      <c r="C556" s="79">
        <v>71086.0</v>
      </c>
      <c r="D556" s="33">
        <v>3.0</v>
      </c>
      <c r="E556" s="9"/>
      <c r="F556" s="9" t="s">
        <v>1915</v>
      </c>
      <c r="G556" s="33" t="s">
        <v>2466</v>
      </c>
      <c r="H556" s="118">
        <v>35989.0</v>
      </c>
      <c r="I556" s="79">
        <f t="shared" si="1"/>
        <v>25</v>
      </c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28">
        <v>4.16002967E8</v>
      </c>
      <c r="B557" s="9" t="s">
        <v>1030</v>
      </c>
      <c r="C557" s="79">
        <v>52114.0</v>
      </c>
      <c r="D557" s="33">
        <v>1.0</v>
      </c>
      <c r="E557" s="9"/>
      <c r="F557" s="9" t="s">
        <v>1942</v>
      </c>
      <c r="G557" s="33" t="s">
        <v>2467</v>
      </c>
      <c r="H557" s="118">
        <v>40393.0</v>
      </c>
      <c r="I557" s="79">
        <f t="shared" si="1"/>
        <v>13</v>
      </c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28">
        <v>6.98004073E8</v>
      </c>
      <c r="B558" s="9" t="s">
        <v>344</v>
      </c>
      <c r="C558" s="79">
        <v>46313.0</v>
      </c>
      <c r="D558" s="33">
        <v>2.0</v>
      </c>
      <c r="E558" s="9"/>
      <c r="F558" s="9" t="s">
        <v>1906</v>
      </c>
      <c r="G558" s="33" t="s">
        <v>2468</v>
      </c>
      <c r="H558" s="118">
        <v>40137.0</v>
      </c>
      <c r="I558" s="79">
        <f t="shared" si="1"/>
        <v>14</v>
      </c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28">
        <v>7.65001771E8</v>
      </c>
      <c r="B559" s="9" t="s">
        <v>972</v>
      </c>
      <c r="C559" s="79">
        <v>65423.0</v>
      </c>
      <c r="D559" s="33">
        <v>4.0</v>
      </c>
      <c r="E559" s="9"/>
      <c r="F559" s="9" t="s">
        <v>1603</v>
      </c>
      <c r="G559" s="33" t="s">
        <v>2469</v>
      </c>
      <c r="H559" s="118">
        <v>36078.0</v>
      </c>
      <c r="I559" s="79">
        <f t="shared" si="1"/>
        <v>25</v>
      </c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28">
        <v>3.24006819E8</v>
      </c>
      <c r="B560" s="9" t="s">
        <v>1170</v>
      </c>
      <c r="C560" s="79">
        <v>54011.0</v>
      </c>
      <c r="D560" s="33">
        <v>5.0</v>
      </c>
      <c r="E560" s="9"/>
      <c r="F560" s="9" t="s">
        <v>1600</v>
      </c>
      <c r="G560" s="33" t="s">
        <v>2470</v>
      </c>
      <c r="H560" s="118">
        <v>39181.0</v>
      </c>
      <c r="I560" s="79">
        <f t="shared" si="1"/>
        <v>16</v>
      </c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28">
        <v>5.85009908E8</v>
      </c>
      <c r="B561" s="9" t="s">
        <v>1293</v>
      </c>
      <c r="C561" s="79">
        <v>126627.0</v>
      </c>
      <c r="D561" s="33">
        <v>0.0</v>
      </c>
      <c r="E561" s="9"/>
      <c r="F561" s="9" t="s">
        <v>1588</v>
      </c>
      <c r="G561" s="33" t="s">
        <v>2471</v>
      </c>
      <c r="H561" s="118">
        <v>39784.0</v>
      </c>
      <c r="I561" s="79">
        <f t="shared" si="1"/>
        <v>15</v>
      </c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28">
        <v>1.4700298E8</v>
      </c>
      <c r="B562" s="9" t="s">
        <v>1001</v>
      </c>
      <c r="C562" s="79">
        <v>74224.0</v>
      </c>
      <c r="D562" s="33">
        <v>5.0</v>
      </c>
      <c r="E562" s="9"/>
      <c r="F562" s="9" t="s">
        <v>1621</v>
      </c>
      <c r="G562" s="33" t="s">
        <v>2472</v>
      </c>
      <c r="H562" s="118">
        <v>39147.0</v>
      </c>
      <c r="I562" s="79">
        <f t="shared" si="1"/>
        <v>16</v>
      </c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28">
        <v>8.95004663E8</v>
      </c>
      <c r="B563" s="9" t="s">
        <v>345</v>
      </c>
      <c r="C563" s="79">
        <v>59013.0</v>
      </c>
      <c r="D563" s="33">
        <v>5.0</v>
      </c>
      <c r="E563" s="9"/>
      <c r="F563" s="9" t="s">
        <v>1588</v>
      </c>
      <c r="G563" s="33" t="s">
        <v>2473</v>
      </c>
      <c r="H563" s="118">
        <v>40523.0</v>
      </c>
      <c r="I563" s="79">
        <f t="shared" si="1"/>
        <v>13</v>
      </c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28">
        <v>1.85008808E8</v>
      </c>
      <c r="B564" s="9" t="s">
        <v>924</v>
      </c>
      <c r="C564" s="79">
        <v>117677.0</v>
      </c>
      <c r="D564" s="33">
        <v>3.0</v>
      </c>
      <c r="E564" s="9"/>
      <c r="F564" s="9" t="s">
        <v>1906</v>
      </c>
      <c r="G564" s="33" t="s">
        <v>2474</v>
      </c>
      <c r="H564" s="118">
        <v>36380.0</v>
      </c>
      <c r="I564" s="79">
        <f t="shared" si="1"/>
        <v>24</v>
      </c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28">
        <v>1.80000615E8</v>
      </c>
      <c r="B565" s="9" t="s">
        <v>1287</v>
      </c>
      <c r="C565" s="79">
        <v>113335.0</v>
      </c>
      <c r="D565" s="33">
        <v>6.0</v>
      </c>
      <c r="E565" s="9"/>
      <c r="F565" s="9" t="s">
        <v>1915</v>
      </c>
      <c r="G565" s="33" t="s">
        <v>2475</v>
      </c>
      <c r="H565" s="118">
        <v>41254.0</v>
      </c>
      <c r="I565" s="79">
        <f t="shared" si="1"/>
        <v>11</v>
      </c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28">
        <v>4.28002703E8</v>
      </c>
      <c r="B566" s="9" t="s">
        <v>1102</v>
      </c>
      <c r="C566" s="79">
        <v>118240.0</v>
      </c>
      <c r="D566" s="33">
        <v>5.0</v>
      </c>
      <c r="E566" s="9"/>
      <c r="F566" s="9" t="s">
        <v>1921</v>
      </c>
      <c r="G566" s="33" t="s">
        <v>2476</v>
      </c>
      <c r="H566" s="118">
        <v>36077.0</v>
      </c>
      <c r="I566" s="79">
        <f t="shared" si="1"/>
        <v>25</v>
      </c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28">
        <v>3.98001038E8</v>
      </c>
      <c r="B567" s="9" t="s">
        <v>1419</v>
      </c>
      <c r="C567" s="79">
        <v>110404.0</v>
      </c>
      <c r="D567" s="33">
        <v>1.0</v>
      </c>
      <c r="E567" s="9"/>
      <c r="F567" s="9" t="s">
        <v>1588</v>
      </c>
      <c r="G567" s="33" t="s">
        <v>2477</v>
      </c>
      <c r="H567" s="118">
        <v>39399.0</v>
      </c>
      <c r="I567" s="79">
        <f t="shared" si="1"/>
        <v>16</v>
      </c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28">
        <v>8.12005892E8</v>
      </c>
      <c r="B568" s="9" t="s">
        <v>948</v>
      </c>
      <c r="C568" s="79">
        <v>42649.0</v>
      </c>
      <c r="D568" s="33">
        <v>4.0</v>
      </c>
      <c r="E568" s="9"/>
      <c r="F568" s="9" t="s">
        <v>1774</v>
      </c>
      <c r="G568" s="33" t="s">
        <v>2478</v>
      </c>
      <c r="H568" s="118">
        <v>36463.0</v>
      </c>
      <c r="I568" s="79">
        <f t="shared" si="1"/>
        <v>24</v>
      </c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28">
        <v>2.11005392E8</v>
      </c>
      <c r="B569" s="9" t="s">
        <v>1542</v>
      </c>
      <c r="C569" s="79">
        <v>89144.0</v>
      </c>
      <c r="D569" s="33">
        <v>3.0</v>
      </c>
      <c r="E569" s="9"/>
      <c r="F569" s="9" t="s">
        <v>1910</v>
      </c>
      <c r="G569" s="33" t="s">
        <v>2479</v>
      </c>
      <c r="H569" s="118">
        <v>37782.0</v>
      </c>
      <c r="I569" s="79">
        <f t="shared" si="1"/>
        <v>20</v>
      </c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28">
        <v>1.6400764E8</v>
      </c>
      <c r="B570" s="9" t="s">
        <v>1356</v>
      </c>
      <c r="C570" s="79">
        <v>103697.0</v>
      </c>
      <c r="D570" s="33">
        <v>1.0</v>
      </c>
      <c r="E570" s="9"/>
      <c r="F570" s="9" t="s">
        <v>1597</v>
      </c>
      <c r="G570" s="33" t="s">
        <v>2480</v>
      </c>
      <c r="H570" s="118">
        <v>40654.0</v>
      </c>
      <c r="I570" s="79">
        <f t="shared" si="1"/>
        <v>12</v>
      </c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28">
        <v>3.24008262E8</v>
      </c>
      <c r="B571" s="9" t="s">
        <v>992</v>
      </c>
      <c r="C571" s="79">
        <v>90081.0</v>
      </c>
      <c r="D571" s="33">
        <v>0.0</v>
      </c>
      <c r="E571" s="9"/>
      <c r="F571" s="9" t="s">
        <v>1603</v>
      </c>
      <c r="G571" s="33" t="s">
        <v>2481</v>
      </c>
      <c r="H571" s="118">
        <v>36526.0</v>
      </c>
      <c r="I571" s="79">
        <f t="shared" si="1"/>
        <v>24</v>
      </c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28">
        <v>3.68009712E8</v>
      </c>
      <c r="B572" s="9" t="s">
        <v>1298</v>
      </c>
      <c r="C572" s="79">
        <v>103026.0</v>
      </c>
      <c r="D572" s="33">
        <v>0.0</v>
      </c>
      <c r="E572" s="9"/>
      <c r="F572" s="9" t="s">
        <v>1600</v>
      </c>
      <c r="G572" s="33" t="s">
        <v>2482</v>
      </c>
      <c r="H572" s="118">
        <v>40918.0</v>
      </c>
      <c r="I572" s="79">
        <f t="shared" si="1"/>
        <v>11</v>
      </c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28">
        <v>7.8900838E8</v>
      </c>
      <c r="B573" s="9" t="s">
        <v>1319</v>
      </c>
      <c r="C573" s="79">
        <v>93239.0</v>
      </c>
      <c r="D573" s="33">
        <v>0.0</v>
      </c>
      <c r="E573" s="9"/>
      <c r="F573" s="9" t="s">
        <v>177</v>
      </c>
      <c r="G573" s="33" t="s">
        <v>2483</v>
      </c>
      <c r="H573" s="118">
        <v>36084.0</v>
      </c>
      <c r="I573" s="79">
        <f t="shared" si="1"/>
        <v>25</v>
      </c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28">
        <v>5.49005297E8</v>
      </c>
      <c r="B574" s="9" t="s">
        <v>346</v>
      </c>
      <c r="C574" s="79">
        <v>91950.0</v>
      </c>
      <c r="D574" s="33">
        <v>3.0</v>
      </c>
      <c r="E574" s="9"/>
      <c r="F574" s="9" t="s">
        <v>1774</v>
      </c>
      <c r="G574" s="33" t="s">
        <v>2484</v>
      </c>
      <c r="H574" s="118">
        <v>37166.0</v>
      </c>
      <c r="I574" s="79">
        <f t="shared" si="1"/>
        <v>22</v>
      </c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28">
        <v>3.75002017E8</v>
      </c>
      <c r="B575" s="9" t="s">
        <v>1261</v>
      </c>
      <c r="C575" s="79">
        <v>55397.0</v>
      </c>
      <c r="D575" s="33">
        <v>4.0</v>
      </c>
      <c r="E575" s="9"/>
      <c r="F575" s="9" t="s">
        <v>1774</v>
      </c>
      <c r="G575" s="33" t="s">
        <v>2485</v>
      </c>
      <c r="H575" s="118">
        <v>40447.0</v>
      </c>
      <c r="I575" s="79">
        <f t="shared" si="1"/>
        <v>13</v>
      </c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28">
        <v>9.79007433E8</v>
      </c>
      <c r="B576" s="9" t="s">
        <v>1223</v>
      </c>
      <c r="C576" s="79">
        <v>47851.0</v>
      </c>
      <c r="D576" s="33">
        <v>4.0</v>
      </c>
      <c r="E576" s="9"/>
      <c r="F576" s="9" t="s">
        <v>1603</v>
      </c>
      <c r="G576" s="33" t="s">
        <v>2486</v>
      </c>
      <c r="H576" s="118">
        <v>41016.0</v>
      </c>
      <c r="I576" s="79">
        <f t="shared" si="1"/>
        <v>11</v>
      </c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28">
        <v>6.78006592E8</v>
      </c>
      <c r="B577" s="9" t="s">
        <v>1111</v>
      </c>
      <c r="C577" s="79">
        <v>97801.0</v>
      </c>
      <c r="D577" s="33">
        <v>4.0</v>
      </c>
      <c r="E577" s="9"/>
      <c r="F577" s="9" t="s">
        <v>1600</v>
      </c>
      <c r="G577" s="33" t="s">
        <v>2487</v>
      </c>
      <c r="H577" s="118">
        <v>36729.0</v>
      </c>
      <c r="I577" s="79">
        <f t="shared" si="1"/>
        <v>23</v>
      </c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28">
        <v>7.64008188E8</v>
      </c>
      <c r="B578" s="9" t="s">
        <v>1192</v>
      </c>
      <c r="C578" s="79">
        <v>69372.0</v>
      </c>
      <c r="D578" s="33">
        <v>2.0</v>
      </c>
      <c r="E578" s="9"/>
      <c r="F578" s="9" t="s">
        <v>1913</v>
      </c>
      <c r="G578" s="33" t="s">
        <v>2488</v>
      </c>
      <c r="H578" s="118">
        <v>37241.0</v>
      </c>
      <c r="I578" s="79">
        <f t="shared" si="1"/>
        <v>22</v>
      </c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28">
        <v>2.02007824E8</v>
      </c>
      <c r="B579" s="9" t="s">
        <v>1185</v>
      </c>
      <c r="C579" s="79">
        <v>57703.0</v>
      </c>
      <c r="D579" s="33">
        <v>5.0</v>
      </c>
      <c r="E579" s="9"/>
      <c r="F579" s="9" t="s">
        <v>1600</v>
      </c>
      <c r="G579" s="33" t="s">
        <v>2489</v>
      </c>
      <c r="H579" s="118">
        <v>39545.0</v>
      </c>
      <c r="I579" s="79">
        <f t="shared" si="1"/>
        <v>15</v>
      </c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28">
        <v>4.11001893E8</v>
      </c>
      <c r="B580" s="9" t="s">
        <v>1272</v>
      </c>
      <c r="C580" s="79">
        <v>98770.0</v>
      </c>
      <c r="D580" s="33">
        <v>4.0</v>
      </c>
      <c r="E580" s="9"/>
      <c r="F580" s="9" t="s">
        <v>1913</v>
      </c>
      <c r="G580" s="33" t="s">
        <v>2490</v>
      </c>
      <c r="H580" s="118">
        <v>39803.0</v>
      </c>
      <c r="I580" s="79">
        <f t="shared" si="1"/>
        <v>15</v>
      </c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28">
        <v>1.57005694E8</v>
      </c>
      <c r="B581" s="9" t="s">
        <v>1331</v>
      </c>
      <c r="C581" s="79">
        <v>79572.0</v>
      </c>
      <c r="D581" s="33">
        <v>1.0</v>
      </c>
      <c r="E581" s="9"/>
      <c r="F581" s="9" t="s">
        <v>1984</v>
      </c>
      <c r="G581" s="33" t="s">
        <v>2491</v>
      </c>
      <c r="H581" s="118">
        <v>40106.0</v>
      </c>
      <c r="I581" s="79">
        <f t="shared" si="1"/>
        <v>14</v>
      </c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28">
        <v>7.2100541E8</v>
      </c>
      <c r="B582" s="9" t="s">
        <v>348</v>
      </c>
      <c r="C582" s="79">
        <v>79152.0</v>
      </c>
      <c r="D582" s="33">
        <v>2.0</v>
      </c>
      <c r="E582" s="9"/>
      <c r="F582" s="9" t="s">
        <v>1942</v>
      </c>
      <c r="G582" s="33" t="s">
        <v>2492</v>
      </c>
      <c r="H582" s="118">
        <v>39404.0</v>
      </c>
      <c r="I582" s="79">
        <f t="shared" si="1"/>
        <v>16</v>
      </c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28">
        <v>6.97005571E8</v>
      </c>
      <c r="B583" s="9" t="s">
        <v>1119</v>
      </c>
      <c r="C583" s="79">
        <v>103041.0</v>
      </c>
      <c r="D583" s="33">
        <v>2.0</v>
      </c>
      <c r="E583" s="9"/>
      <c r="F583" s="9" t="s">
        <v>1603</v>
      </c>
      <c r="G583" s="33" t="s">
        <v>2493</v>
      </c>
      <c r="H583" s="118">
        <v>39134.0</v>
      </c>
      <c r="I583" s="79">
        <f t="shared" si="1"/>
        <v>16</v>
      </c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28">
        <v>1.3300732E8</v>
      </c>
      <c r="B584" s="9" t="s">
        <v>1533</v>
      </c>
      <c r="C584" s="79">
        <v>58374.0</v>
      </c>
      <c r="D584" s="33">
        <v>2.0</v>
      </c>
      <c r="E584" s="9"/>
      <c r="F584" s="9" t="s">
        <v>1588</v>
      </c>
      <c r="G584" s="33" t="s">
        <v>2494</v>
      </c>
      <c r="H584" s="118">
        <v>39343.0</v>
      </c>
      <c r="I584" s="79">
        <f t="shared" si="1"/>
        <v>16</v>
      </c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28">
        <v>8.53000995E8</v>
      </c>
      <c r="B585" s="9" t="s">
        <v>1253</v>
      </c>
      <c r="C585" s="79">
        <v>116169.0</v>
      </c>
      <c r="D585" s="33">
        <v>5.0</v>
      </c>
      <c r="E585" s="9"/>
      <c r="F585" s="9" t="s">
        <v>1915</v>
      </c>
      <c r="G585" s="33" t="s">
        <v>2495</v>
      </c>
      <c r="H585" s="118">
        <v>40470.0</v>
      </c>
      <c r="I585" s="79">
        <f t="shared" si="1"/>
        <v>13</v>
      </c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28">
        <v>1.38000535E8</v>
      </c>
      <c r="B586" s="9" t="s">
        <v>1335</v>
      </c>
      <c r="C586" s="79">
        <v>63745.0</v>
      </c>
      <c r="D586" s="33">
        <v>3.0</v>
      </c>
      <c r="E586" s="9"/>
      <c r="F586" s="9" t="s">
        <v>1588</v>
      </c>
      <c r="G586" s="33" t="s">
        <v>2496</v>
      </c>
      <c r="H586" s="118">
        <v>38328.0</v>
      </c>
      <c r="I586" s="79">
        <f t="shared" si="1"/>
        <v>19</v>
      </c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28">
        <v>7.1000337E8</v>
      </c>
      <c r="B587" s="9" t="s">
        <v>1142</v>
      </c>
      <c r="C587" s="79">
        <v>53399.0</v>
      </c>
      <c r="D587" s="119">
        <v>3.0</v>
      </c>
      <c r="E587" s="9"/>
      <c r="F587" s="9" t="s">
        <v>1915</v>
      </c>
      <c r="G587" s="33" t="s">
        <v>2497</v>
      </c>
      <c r="H587" s="118">
        <v>37288.0</v>
      </c>
      <c r="I587" s="79">
        <f t="shared" si="1"/>
        <v>21</v>
      </c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28">
        <v>5.0300071E8</v>
      </c>
      <c r="B588" s="9" t="s">
        <v>1503</v>
      </c>
      <c r="C588" s="79">
        <v>43940.0</v>
      </c>
      <c r="D588" s="33">
        <v>4.0</v>
      </c>
      <c r="E588" s="9"/>
      <c r="F588" s="9" t="s">
        <v>1600</v>
      </c>
      <c r="G588" s="33" t="s">
        <v>2498</v>
      </c>
      <c r="H588" s="118">
        <v>40953.0</v>
      </c>
      <c r="I588" s="79">
        <f t="shared" si="1"/>
        <v>11</v>
      </c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28">
        <v>5.83005788E8</v>
      </c>
      <c r="B589" s="9" t="s">
        <v>1163</v>
      </c>
      <c r="C589" s="79">
        <v>54791.0</v>
      </c>
      <c r="D589" s="33">
        <v>6.0</v>
      </c>
      <c r="E589" s="9"/>
      <c r="F589" s="9" t="s">
        <v>177</v>
      </c>
      <c r="G589" s="33" t="s">
        <v>2499</v>
      </c>
      <c r="H589" s="118">
        <v>40533.0</v>
      </c>
      <c r="I589" s="79">
        <f t="shared" si="1"/>
        <v>13</v>
      </c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28">
        <v>4.30003074E8</v>
      </c>
      <c r="B590" s="9" t="s">
        <v>1358</v>
      </c>
      <c r="C590" s="79">
        <v>60764.0</v>
      </c>
      <c r="D590" s="33">
        <v>1.0</v>
      </c>
      <c r="E590" s="9"/>
      <c r="F590" s="9" t="s">
        <v>1588</v>
      </c>
      <c r="G590" s="33" t="s">
        <v>2500</v>
      </c>
      <c r="H590" s="118">
        <v>38347.0</v>
      </c>
      <c r="I590" s="79">
        <f t="shared" si="1"/>
        <v>19</v>
      </c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28">
        <v>3.68009354E8</v>
      </c>
      <c r="B591" s="9" t="s">
        <v>1050</v>
      </c>
      <c r="C591" s="79">
        <v>114318.0</v>
      </c>
      <c r="D591" s="33">
        <v>6.0</v>
      </c>
      <c r="E591" s="9"/>
      <c r="F591" s="9" t="s">
        <v>1942</v>
      </c>
      <c r="G591" s="33" t="s">
        <v>2501</v>
      </c>
      <c r="H591" s="118">
        <v>39224.0</v>
      </c>
      <c r="I591" s="79">
        <f t="shared" si="1"/>
        <v>16</v>
      </c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28">
        <v>2.63002698E8</v>
      </c>
      <c r="B592" s="9" t="s">
        <v>1366</v>
      </c>
      <c r="C592" s="79">
        <v>69142.0</v>
      </c>
      <c r="D592" s="33">
        <v>0.0</v>
      </c>
      <c r="E592" s="9"/>
      <c r="F592" s="9" t="s">
        <v>1600</v>
      </c>
      <c r="G592" s="33" t="s">
        <v>2502</v>
      </c>
      <c r="H592" s="118">
        <v>38738.0</v>
      </c>
      <c r="I592" s="79">
        <f t="shared" si="1"/>
        <v>17</v>
      </c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28">
        <v>5.69001458E8</v>
      </c>
      <c r="B593" s="9" t="s">
        <v>1415</v>
      </c>
      <c r="C593" s="79">
        <v>120325.0</v>
      </c>
      <c r="D593" s="33">
        <v>1.0</v>
      </c>
      <c r="E593" s="9"/>
      <c r="F593" s="9" t="s">
        <v>1921</v>
      </c>
      <c r="G593" s="33" t="s">
        <v>2503</v>
      </c>
      <c r="H593" s="118">
        <v>37113.0</v>
      </c>
      <c r="I593" s="79">
        <f t="shared" si="1"/>
        <v>22</v>
      </c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28">
        <v>8.0900413E8</v>
      </c>
      <c r="B594" s="9" t="s">
        <v>1464</v>
      </c>
      <c r="C594" s="79">
        <v>46272.0</v>
      </c>
      <c r="D594" s="33">
        <v>6.0</v>
      </c>
      <c r="E594" s="9"/>
      <c r="F594" s="9" t="s">
        <v>177</v>
      </c>
      <c r="G594" s="33" t="s">
        <v>2504</v>
      </c>
      <c r="H594" s="118">
        <v>38734.0</v>
      </c>
      <c r="I594" s="79">
        <f t="shared" si="1"/>
        <v>17</v>
      </c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28">
        <v>6.12001035E8</v>
      </c>
      <c r="B595" s="9" t="s">
        <v>1428</v>
      </c>
      <c r="C595" s="79">
        <v>94817.0</v>
      </c>
      <c r="D595" s="33">
        <v>2.0</v>
      </c>
      <c r="E595" s="9"/>
      <c r="F595" s="9" t="s">
        <v>1915</v>
      </c>
      <c r="G595" s="33" t="s">
        <v>2505</v>
      </c>
      <c r="H595" s="118">
        <v>36414.0</v>
      </c>
      <c r="I595" s="79">
        <f t="shared" si="1"/>
        <v>24</v>
      </c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28">
        <v>1.95001395E8</v>
      </c>
      <c r="B596" s="9" t="s">
        <v>1019</v>
      </c>
      <c r="C596" s="79">
        <v>44751.0</v>
      </c>
      <c r="D596" s="33">
        <v>6.0</v>
      </c>
      <c r="E596" s="9"/>
      <c r="F596" s="9" t="s">
        <v>1906</v>
      </c>
      <c r="G596" s="33" t="s">
        <v>2506</v>
      </c>
      <c r="H596" s="118">
        <v>37404.0</v>
      </c>
      <c r="I596" s="79">
        <f t="shared" si="1"/>
        <v>21</v>
      </c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28">
        <v>7.76006307E8</v>
      </c>
      <c r="B597" s="9" t="s">
        <v>1517</v>
      </c>
      <c r="C597" s="79">
        <v>46564.0</v>
      </c>
      <c r="D597" s="33">
        <v>6.0</v>
      </c>
      <c r="E597" s="9"/>
      <c r="F597" s="9" t="s">
        <v>1588</v>
      </c>
      <c r="G597" s="33" t="s">
        <v>2507</v>
      </c>
      <c r="H597" s="118">
        <v>39728.0</v>
      </c>
      <c r="I597" s="79">
        <f t="shared" si="1"/>
        <v>15</v>
      </c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28">
        <v>4.72001626E8</v>
      </c>
      <c r="B598" s="9" t="s">
        <v>1024</v>
      </c>
      <c r="C598" s="79">
        <v>81635.0</v>
      </c>
      <c r="D598" s="33">
        <v>2.0</v>
      </c>
      <c r="E598" s="9"/>
      <c r="F598" s="9" t="s">
        <v>1984</v>
      </c>
      <c r="G598" s="33" t="s">
        <v>2508</v>
      </c>
      <c r="H598" s="118">
        <v>38746.0</v>
      </c>
      <c r="I598" s="79">
        <f t="shared" si="1"/>
        <v>17</v>
      </c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28">
        <v>7.94004254E8</v>
      </c>
      <c r="B599" s="9" t="s">
        <v>1127</v>
      </c>
      <c r="C599" s="79">
        <v>116386.0</v>
      </c>
      <c r="D599" s="33">
        <v>6.0</v>
      </c>
      <c r="E599" s="9"/>
      <c r="F599" s="9" t="s">
        <v>1774</v>
      </c>
      <c r="G599" s="33" t="s">
        <v>2509</v>
      </c>
      <c r="H599" s="118">
        <v>39258.0</v>
      </c>
      <c r="I599" s="79">
        <f t="shared" si="1"/>
        <v>16</v>
      </c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28">
        <v>4.4500932E8</v>
      </c>
      <c r="B600" s="9" t="s">
        <v>1248</v>
      </c>
      <c r="C600" s="79">
        <v>71913.0</v>
      </c>
      <c r="D600" s="33">
        <v>5.0</v>
      </c>
      <c r="E600" s="9"/>
      <c r="F600" s="9" t="s">
        <v>1603</v>
      </c>
      <c r="G600" s="33" t="s">
        <v>2510</v>
      </c>
      <c r="H600" s="118">
        <v>36196.0</v>
      </c>
      <c r="I600" s="79">
        <f t="shared" si="1"/>
        <v>24</v>
      </c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28">
        <v>1.17003143E8</v>
      </c>
      <c r="B601" s="9" t="s">
        <v>350</v>
      </c>
      <c r="C601" s="79">
        <v>78034.0</v>
      </c>
      <c r="D601" s="33">
        <v>3.0</v>
      </c>
      <c r="E601" s="9"/>
      <c r="F601" s="9" t="s">
        <v>1906</v>
      </c>
      <c r="G601" s="33" t="s">
        <v>2511</v>
      </c>
      <c r="H601" s="118">
        <v>39109.0</v>
      </c>
      <c r="I601" s="79">
        <f t="shared" si="1"/>
        <v>16</v>
      </c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28">
        <v>3.35003968E8</v>
      </c>
      <c r="B602" s="9" t="s">
        <v>351</v>
      </c>
      <c r="C602" s="79">
        <v>72549.0</v>
      </c>
      <c r="D602" s="33">
        <v>2.0</v>
      </c>
      <c r="E602" s="9"/>
      <c r="F602" s="9" t="s">
        <v>1588</v>
      </c>
      <c r="G602" s="33" t="s">
        <v>2512</v>
      </c>
      <c r="H602" s="118">
        <v>40018.0</v>
      </c>
      <c r="I602" s="79">
        <f t="shared" si="1"/>
        <v>14</v>
      </c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28">
        <v>1.33003056E8</v>
      </c>
      <c r="B603" s="9" t="s">
        <v>908</v>
      </c>
      <c r="C603" s="79">
        <v>48249.0</v>
      </c>
      <c r="D603" s="33">
        <v>1.0</v>
      </c>
      <c r="E603" s="9"/>
      <c r="F603" s="9" t="s">
        <v>1906</v>
      </c>
      <c r="G603" s="33" t="s">
        <v>2513</v>
      </c>
      <c r="H603" s="118">
        <v>40404.0</v>
      </c>
      <c r="I603" s="79">
        <f t="shared" si="1"/>
        <v>13</v>
      </c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28">
        <v>2.64006318E8</v>
      </c>
      <c r="B604" s="9" t="s">
        <v>352</v>
      </c>
      <c r="C604" s="79">
        <v>119300.0</v>
      </c>
      <c r="D604" s="33">
        <v>4.0</v>
      </c>
      <c r="E604" s="9"/>
      <c r="F604" s="9" t="s">
        <v>1588</v>
      </c>
      <c r="G604" s="33" t="s">
        <v>2514</v>
      </c>
      <c r="H604" s="118">
        <v>36462.0</v>
      </c>
      <c r="I604" s="79">
        <f t="shared" si="1"/>
        <v>24</v>
      </c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28">
        <v>8.49008734E8</v>
      </c>
      <c r="B605" s="9" t="s">
        <v>1188</v>
      </c>
      <c r="C605" s="79">
        <v>76713.0</v>
      </c>
      <c r="D605" s="33">
        <v>1.0</v>
      </c>
      <c r="E605" s="9"/>
      <c r="F605" s="9" t="s">
        <v>1600</v>
      </c>
      <c r="G605" s="33" t="s">
        <v>2515</v>
      </c>
      <c r="H605" s="118">
        <v>35932.0</v>
      </c>
      <c r="I605" s="79">
        <f t="shared" si="1"/>
        <v>25</v>
      </c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28">
        <v>3.05003365E8</v>
      </c>
      <c r="B606" s="9" t="s">
        <v>1079</v>
      </c>
      <c r="C606" s="79">
        <v>118087.0</v>
      </c>
      <c r="D606" s="33">
        <v>1.0</v>
      </c>
      <c r="E606" s="9"/>
      <c r="F606" s="9" t="s">
        <v>1617</v>
      </c>
      <c r="G606" s="33" t="s">
        <v>2516</v>
      </c>
      <c r="H606" s="118">
        <v>36991.0</v>
      </c>
      <c r="I606" s="79">
        <f t="shared" si="1"/>
        <v>22</v>
      </c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28">
        <v>3.52004558E8</v>
      </c>
      <c r="B607" s="9" t="s">
        <v>1511</v>
      </c>
      <c r="C607" s="79">
        <v>90823.0</v>
      </c>
      <c r="D607" s="33">
        <v>3.0</v>
      </c>
      <c r="E607" s="9"/>
      <c r="F607" s="9" t="s">
        <v>1603</v>
      </c>
      <c r="G607" s="33" t="s">
        <v>2517</v>
      </c>
      <c r="H607" s="118">
        <v>38793.0</v>
      </c>
      <c r="I607" s="79">
        <f t="shared" si="1"/>
        <v>17</v>
      </c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28">
        <v>3.60002858E8</v>
      </c>
      <c r="B608" s="9" t="s">
        <v>1072</v>
      </c>
      <c r="C608" s="79">
        <v>110700.0</v>
      </c>
      <c r="D608" s="33">
        <v>2.0</v>
      </c>
      <c r="E608" s="9"/>
      <c r="F608" s="9" t="s">
        <v>1603</v>
      </c>
      <c r="G608" s="33" t="s">
        <v>2518</v>
      </c>
      <c r="H608" s="118">
        <v>36557.0</v>
      </c>
      <c r="I608" s="79">
        <f t="shared" si="1"/>
        <v>23</v>
      </c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28">
        <v>7.48000224E8</v>
      </c>
      <c r="B609" s="9" t="s">
        <v>1273</v>
      </c>
      <c r="C609" s="79">
        <v>52239.0</v>
      </c>
      <c r="D609" s="33">
        <v>3.0</v>
      </c>
      <c r="E609" s="9"/>
      <c r="F609" s="9" t="s">
        <v>1588</v>
      </c>
      <c r="G609" s="33" t="s">
        <v>2519</v>
      </c>
      <c r="H609" s="118">
        <v>40451.0</v>
      </c>
      <c r="I609" s="79">
        <f t="shared" si="1"/>
        <v>13</v>
      </c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28">
        <v>2.79005316E8</v>
      </c>
      <c r="B610" s="9" t="s">
        <v>934</v>
      </c>
      <c r="C610" s="79">
        <v>89725.0</v>
      </c>
      <c r="D610" s="33">
        <v>0.0</v>
      </c>
      <c r="E610" s="9"/>
      <c r="F610" s="9" t="s">
        <v>1603</v>
      </c>
      <c r="G610" s="33" t="s">
        <v>2520</v>
      </c>
      <c r="H610" s="118">
        <v>39183.0</v>
      </c>
      <c r="I610" s="79">
        <f t="shared" si="1"/>
        <v>16</v>
      </c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28">
        <v>2.16002482E8</v>
      </c>
      <c r="B611" s="9" t="s">
        <v>354</v>
      </c>
      <c r="C611" s="79">
        <v>95190.0</v>
      </c>
      <c r="D611" s="33">
        <v>6.0</v>
      </c>
      <c r="E611" s="9"/>
      <c r="F611" s="9" t="s">
        <v>1906</v>
      </c>
      <c r="G611" s="33" t="s">
        <v>2521</v>
      </c>
      <c r="H611" s="118">
        <v>39864.0</v>
      </c>
      <c r="I611" s="79">
        <f t="shared" si="1"/>
        <v>14</v>
      </c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28">
        <v>5.26005092E8</v>
      </c>
      <c r="B612" s="9" t="s">
        <v>1249</v>
      </c>
      <c r="C612" s="79">
        <v>93380.0</v>
      </c>
      <c r="D612" s="33">
        <v>6.0</v>
      </c>
      <c r="E612" s="9"/>
      <c r="F612" s="9" t="s">
        <v>1588</v>
      </c>
      <c r="G612" s="33" t="s">
        <v>2522</v>
      </c>
      <c r="H612" s="118">
        <v>40360.0</v>
      </c>
      <c r="I612" s="79">
        <f t="shared" si="1"/>
        <v>13</v>
      </c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28">
        <v>2.66004878E8</v>
      </c>
      <c r="B613" s="9" t="s">
        <v>355</v>
      </c>
      <c r="C613" s="79">
        <v>97420.0</v>
      </c>
      <c r="D613" s="33">
        <v>5.0</v>
      </c>
      <c r="E613" s="9"/>
      <c r="F613" s="9" t="s">
        <v>1913</v>
      </c>
      <c r="G613" s="33" t="s">
        <v>2523</v>
      </c>
      <c r="H613" s="118">
        <v>39094.0</v>
      </c>
      <c r="I613" s="79">
        <f t="shared" si="1"/>
        <v>16</v>
      </c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28">
        <v>9.0100081E8</v>
      </c>
      <c r="B614" s="9" t="s">
        <v>1384</v>
      </c>
      <c r="C614" s="79">
        <v>91698.0</v>
      </c>
      <c r="D614" s="33">
        <v>6.0</v>
      </c>
      <c r="E614" s="9"/>
      <c r="F614" s="9" t="s">
        <v>1913</v>
      </c>
      <c r="G614" s="33" t="s">
        <v>2524</v>
      </c>
      <c r="H614" s="118">
        <v>40085.0</v>
      </c>
      <c r="I614" s="79">
        <f t="shared" si="1"/>
        <v>14</v>
      </c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28">
        <v>8.64007521E8</v>
      </c>
      <c r="B615" s="9" t="s">
        <v>921</v>
      </c>
      <c r="C615" s="79">
        <v>74513.0</v>
      </c>
      <c r="D615" s="33">
        <v>2.0</v>
      </c>
      <c r="E615" s="9"/>
      <c r="F615" s="9" t="s">
        <v>1774</v>
      </c>
      <c r="G615" s="33" t="s">
        <v>2525</v>
      </c>
      <c r="H615" s="118">
        <v>36371.0</v>
      </c>
      <c r="I615" s="79">
        <f t="shared" si="1"/>
        <v>24</v>
      </c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28">
        <v>3.92000656E8</v>
      </c>
      <c r="B616" s="9" t="s">
        <v>1167</v>
      </c>
      <c r="C616" s="79">
        <v>76361.0</v>
      </c>
      <c r="D616" s="33">
        <v>3.0</v>
      </c>
      <c r="E616" s="9"/>
      <c r="F616" s="9" t="s">
        <v>1603</v>
      </c>
      <c r="G616" s="33" t="s">
        <v>2526</v>
      </c>
      <c r="H616" s="118">
        <v>40909.0</v>
      </c>
      <c r="I616" s="79">
        <f t="shared" si="1"/>
        <v>12</v>
      </c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28">
        <v>5.10007726E8</v>
      </c>
      <c r="B617" s="9" t="s">
        <v>356</v>
      </c>
      <c r="C617" s="79">
        <v>66579.0</v>
      </c>
      <c r="D617" s="33">
        <v>0.0</v>
      </c>
      <c r="E617" s="9"/>
      <c r="F617" s="9" t="s">
        <v>1588</v>
      </c>
      <c r="G617" s="33" t="s">
        <v>2527</v>
      </c>
      <c r="H617" s="118">
        <v>40536.0</v>
      </c>
      <c r="I617" s="79">
        <f t="shared" si="1"/>
        <v>13</v>
      </c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28">
        <v>1.87000749E8</v>
      </c>
      <c r="B618" s="9" t="s">
        <v>1459</v>
      </c>
      <c r="C618" s="79">
        <v>90273.0</v>
      </c>
      <c r="D618" s="33">
        <v>5.0</v>
      </c>
      <c r="E618" s="9"/>
      <c r="F618" s="9" t="s">
        <v>1600</v>
      </c>
      <c r="G618" s="33" t="s">
        <v>2528</v>
      </c>
      <c r="H618" s="118">
        <v>39144.0</v>
      </c>
      <c r="I618" s="79">
        <f t="shared" si="1"/>
        <v>16</v>
      </c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28">
        <v>4.09008986E8</v>
      </c>
      <c r="B619" s="9" t="s">
        <v>1367</v>
      </c>
      <c r="C619" s="79">
        <v>93149.0</v>
      </c>
      <c r="D619" s="33">
        <v>2.0</v>
      </c>
      <c r="E619" s="9"/>
      <c r="F619" s="9" t="s">
        <v>1913</v>
      </c>
      <c r="G619" s="33" t="s">
        <v>2529</v>
      </c>
      <c r="H619" s="118">
        <v>37176.0</v>
      </c>
      <c r="I619" s="79">
        <f t="shared" si="1"/>
        <v>22</v>
      </c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28">
        <v>5.7200738E8</v>
      </c>
      <c r="B620" s="9" t="s">
        <v>357</v>
      </c>
      <c r="C620" s="79">
        <v>118046.0</v>
      </c>
      <c r="D620" s="33">
        <v>2.0</v>
      </c>
      <c r="E620" s="9"/>
      <c r="F620" s="9" t="s">
        <v>1600</v>
      </c>
      <c r="G620" s="33" t="s">
        <v>2530</v>
      </c>
      <c r="H620" s="118">
        <v>39538.0</v>
      </c>
      <c r="I620" s="79">
        <f t="shared" si="1"/>
        <v>15</v>
      </c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28">
        <v>4.06007951E8</v>
      </c>
      <c r="B621" s="9" t="s">
        <v>1105</v>
      </c>
      <c r="C621" s="79">
        <v>74973.0</v>
      </c>
      <c r="D621" s="33">
        <v>4.0</v>
      </c>
      <c r="E621" s="9"/>
      <c r="F621" s="9" t="s">
        <v>1906</v>
      </c>
      <c r="G621" s="33" t="s">
        <v>2531</v>
      </c>
      <c r="H621" s="118">
        <v>39282.0</v>
      </c>
      <c r="I621" s="79">
        <f t="shared" si="1"/>
        <v>16</v>
      </c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28">
        <v>6.9900409E8</v>
      </c>
      <c r="B622" s="9" t="s">
        <v>1159</v>
      </c>
      <c r="C622" s="79">
        <v>64206.0</v>
      </c>
      <c r="D622" s="33">
        <v>6.0</v>
      </c>
      <c r="E622" s="9"/>
      <c r="F622" s="9" t="s">
        <v>1774</v>
      </c>
      <c r="G622" s="33" t="s">
        <v>2532</v>
      </c>
      <c r="H622" s="118">
        <v>40351.0</v>
      </c>
      <c r="I622" s="79">
        <f t="shared" si="1"/>
        <v>13</v>
      </c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28">
        <v>9.16000791E8</v>
      </c>
      <c r="B623" s="9" t="s">
        <v>358</v>
      </c>
      <c r="C623" s="79">
        <v>53191.0</v>
      </c>
      <c r="D623" s="33">
        <v>6.0</v>
      </c>
      <c r="E623" s="9"/>
      <c r="F623" s="9" t="s">
        <v>1613</v>
      </c>
      <c r="G623" s="33" t="s">
        <v>2533</v>
      </c>
      <c r="H623" s="118">
        <v>38801.0</v>
      </c>
      <c r="I623" s="79">
        <f t="shared" si="1"/>
        <v>17</v>
      </c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28">
        <v>7.13005877E8</v>
      </c>
      <c r="B624" s="9" t="s">
        <v>945</v>
      </c>
      <c r="C624" s="79">
        <v>88669.0</v>
      </c>
      <c r="D624" s="33">
        <v>3.0</v>
      </c>
      <c r="E624" s="9"/>
      <c r="F624" s="9" t="s">
        <v>1603</v>
      </c>
      <c r="G624" s="33" t="s">
        <v>2534</v>
      </c>
      <c r="H624" s="118">
        <v>38902.0</v>
      </c>
      <c r="I624" s="79">
        <f t="shared" si="1"/>
        <v>17</v>
      </c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28">
        <v>6.05006812E8</v>
      </c>
      <c r="B625" s="9" t="s">
        <v>1076</v>
      </c>
      <c r="C625" s="79">
        <v>83157.0</v>
      </c>
      <c r="D625" s="33">
        <v>0.0</v>
      </c>
      <c r="E625" s="9"/>
      <c r="F625" s="9" t="s">
        <v>1588</v>
      </c>
      <c r="G625" s="33" t="s">
        <v>2535</v>
      </c>
      <c r="H625" s="118">
        <v>39742.0</v>
      </c>
      <c r="I625" s="79">
        <f t="shared" si="1"/>
        <v>15</v>
      </c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28">
        <v>8.59001428E8</v>
      </c>
      <c r="B626" s="9" t="s">
        <v>1435</v>
      </c>
      <c r="C626" s="79">
        <v>74122.0</v>
      </c>
      <c r="D626" s="33">
        <v>6.0</v>
      </c>
      <c r="E626" s="9"/>
      <c r="F626" s="9" t="s">
        <v>1942</v>
      </c>
      <c r="G626" s="33" t="s">
        <v>2536</v>
      </c>
      <c r="H626" s="118">
        <v>41116.0</v>
      </c>
      <c r="I626" s="79">
        <f t="shared" si="1"/>
        <v>11</v>
      </c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28">
        <v>8.75008181E8</v>
      </c>
      <c r="B627" s="9" t="s">
        <v>1004</v>
      </c>
      <c r="C627" s="79">
        <v>120355.0</v>
      </c>
      <c r="D627" s="33">
        <v>5.0</v>
      </c>
      <c r="E627" s="9"/>
      <c r="F627" s="9" t="s">
        <v>1774</v>
      </c>
      <c r="G627" s="33" t="s">
        <v>2537</v>
      </c>
      <c r="H627" s="118">
        <v>39592.0</v>
      </c>
      <c r="I627" s="79">
        <f t="shared" si="1"/>
        <v>15</v>
      </c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28">
        <v>8.33004903E8</v>
      </c>
      <c r="B628" s="9" t="s">
        <v>1234</v>
      </c>
      <c r="C628" s="79">
        <v>66292.0</v>
      </c>
      <c r="D628" s="33">
        <v>6.0</v>
      </c>
      <c r="E628" s="9"/>
      <c r="F628" s="9" t="s">
        <v>1603</v>
      </c>
      <c r="G628" s="33" t="s">
        <v>2538</v>
      </c>
      <c r="H628" s="118">
        <v>36290.0</v>
      </c>
      <c r="I628" s="79">
        <f t="shared" si="1"/>
        <v>24</v>
      </c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28">
        <v>4.03003432E8</v>
      </c>
      <c r="B629" s="9" t="s">
        <v>359</v>
      </c>
      <c r="C629" s="79">
        <v>54973.0</v>
      </c>
      <c r="D629" s="33">
        <v>5.0</v>
      </c>
      <c r="E629" s="9"/>
      <c r="F629" s="9" t="s">
        <v>1600</v>
      </c>
      <c r="G629" s="33" t="s">
        <v>2539</v>
      </c>
      <c r="H629" s="118">
        <v>36009.0</v>
      </c>
      <c r="I629" s="79">
        <f t="shared" si="1"/>
        <v>25</v>
      </c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28">
        <v>9.03009808E8</v>
      </c>
      <c r="B630" s="9" t="s">
        <v>1068</v>
      </c>
      <c r="C630" s="79">
        <v>110812.0</v>
      </c>
      <c r="D630" s="33">
        <v>4.0</v>
      </c>
      <c r="E630" s="9"/>
      <c r="F630" s="9" t="s">
        <v>1942</v>
      </c>
      <c r="G630" s="33" t="s">
        <v>2540</v>
      </c>
      <c r="H630" s="118">
        <v>39616.0</v>
      </c>
      <c r="I630" s="79">
        <f t="shared" si="1"/>
        <v>15</v>
      </c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28">
        <v>2.01002518E8</v>
      </c>
      <c r="B631" s="9" t="s">
        <v>915</v>
      </c>
      <c r="C631" s="79">
        <v>60684.0</v>
      </c>
      <c r="D631" s="33">
        <v>4.0</v>
      </c>
      <c r="E631" s="9"/>
      <c r="F631" s="9" t="s">
        <v>1600</v>
      </c>
      <c r="G631" s="33" t="s">
        <v>2541</v>
      </c>
      <c r="H631" s="118">
        <v>36318.0</v>
      </c>
      <c r="I631" s="79">
        <f t="shared" si="1"/>
        <v>24</v>
      </c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28">
        <v>6.39007014E8</v>
      </c>
      <c r="B632" s="9" t="s">
        <v>1264</v>
      </c>
      <c r="C632" s="79">
        <v>104197.0</v>
      </c>
      <c r="D632" s="33">
        <v>2.0</v>
      </c>
      <c r="E632" s="9"/>
      <c r="F632" s="9" t="s">
        <v>1906</v>
      </c>
      <c r="G632" s="33" t="s">
        <v>2542</v>
      </c>
      <c r="H632" s="118">
        <v>39592.0</v>
      </c>
      <c r="I632" s="79">
        <f t="shared" si="1"/>
        <v>15</v>
      </c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28">
        <v>6.29009808E8</v>
      </c>
      <c r="B633" s="9" t="s">
        <v>1466</v>
      </c>
      <c r="C633" s="79">
        <v>87932.0</v>
      </c>
      <c r="D633" s="33">
        <v>2.0</v>
      </c>
      <c r="E633" s="9"/>
      <c r="F633" s="9" t="s">
        <v>1600</v>
      </c>
      <c r="G633" s="33" t="s">
        <v>2543</v>
      </c>
      <c r="H633" s="118">
        <v>39518.0</v>
      </c>
      <c r="I633" s="79">
        <f t="shared" si="1"/>
        <v>15</v>
      </c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28">
        <v>3.27009087E8</v>
      </c>
      <c r="B634" s="9" t="s">
        <v>1342</v>
      </c>
      <c r="C634" s="79">
        <v>53834.0</v>
      </c>
      <c r="D634" s="33">
        <v>1.0</v>
      </c>
      <c r="E634" s="9"/>
      <c r="F634" s="9" t="s">
        <v>1600</v>
      </c>
      <c r="G634" s="33" t="s">
        <v>2544</v>
      </c>
      <c r="H634" s="118">
        <v>40469.0</v>
      </c>
      <c r="I634" s="79">
        <f t="shared" si="1"/>
        <v>13</v>
      </c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28">
        <v>2.92006373E8</v>
      </c>
      <c r="B635" s="9" t="s">
        <v>1027</v>
      </c>
      <c r="C635" s="79">
        <v>46803.0</v>
      </c>
      <c r="D635" s="33">
        <v>6.0</v>
      </c>
      <c r="E635" s="9"/>
      <c r="F635" s="9" t="s">
        <v>1906</v>
      </c>
      <c r="G635" s="33" t="s">
        <v>2545</v>
      </c>
      <c r="H635" s="118">
        <v>39899.0</v>
      </c>
      <c r="I635" s="79">
        <f t="shared" si="1"/>
        <v>14</v>
      </c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28">
        <v>7.02008217E8</v>
      </c>
      <c r="B636" s="9" t="s">
        <v>1343</v>
      </c>
      <c r="C636" s="79">
        <v>87321.0</v>
      </c>
      <c r="D636" s="33">
        <v>0.0</v>
      </c>
      <c r="E636" s="9"/>
      <c r="F636" s="9" t="s">
        <v>1597</v>
      </c>
      <c r="G636" s="33" t="s">
        <v>2546</v>
      </c>
      <c r="H636" s="118">
        <v>40841.0</v>
      </c>
      <c r="I636" s="79">
        <f t="shared" si="1"/>
        <v>12</v>
      </c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28">
        <v>7.80008341E8</v>
      </c>
      <c r="B637" s="9" t="s">
        <v>1330</v>
      </c>
      <c r="C637" s="79">
        <v>62335.0</v>
      </c>
      <c r="D637" s="33">
        <v>3.0</v>
      </c>
      <c r="E637" s="9"/>
      <c r="F637" s="9" t="s">
        <v>1906</v>
      </c>
      <c r="G637" s="33" t="s">
        <v>2547</v>
      </c>
      <c r="H637" s="118">
        <v>35821.0</v>
      </c>
      <c r="I637" s="79">
        <f t="shared" si="1"/>
        <v>25</v>
      </c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28">
        <v>4.96003845E8</v>
      </c>
      <c r="B638" s="9" t="s">
        <v>1064</v>
      </c>
      <c r="C638" s="79">
        <v>66016.0</v>
      </c>
      <c r="D638" s="33">
        <v>2.0</v>
      </c>
      <c r="E638" s="9"/>
      <c r="F638" s="9" t="s">
        <v>1921</v>
      </c>
      <c r="G638" s="33" t="s">
        <v>2548</v>
      </c>
      <c r="H638" s="118">
        <v>39758.0</v>
      </c>
      <c r="I638" s="79">
        <f t="shared" si="1"/>
        <v>15</v>
      </c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28">
        <v>9.59004354E8</v>
      </c>
      <c r="B639" s="9" t="s">
        <v>1026</v>
      </c>
      <c r="C639" s="79">
        <v>107635.0</v>
      </c>
      <c r="D639" s="119">
        <v>6.0</v>
      </c>
      <c r="E639" s="9"/>
      <c r="F639" s="9" t="s">
        <v>1655</v>
      </c>
      <c r="G639" s="33" t="s">
        <v>2549</v>
      </c>
      <c r="H639" s="118">
        <v>41137.0</v>
      </c>
      <c r="I639" s="79">
        <f t="shared" si="1"/>
        <v>11</v>
      </c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28">
        <v>8.63000351E8</v>
      </c>
      <c r="B640" s="9" t="s">
        <v>1360</v>
      </c>
      <c r="C640" s="79">
        <v>61049.0</v>
      </c>
      <c r="D640" s="33">
        <v>1.0</v>
      </c>
      <c r="E640" s="9"/>
      <c r="F640" s="9" t="s">
        <v>1588</v>
      </c>
      <c r="G640" s="33" t="s">
        <v>2550</v>
      </c>
      <c r="H640" s="118">
        <v>38805.0</v>
      </c>
      <c r="I640" s="79">
        <f t="shared" si="1"/>
        <v>17</v>
      </c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28">
        <v>4.41002775E8</v>
      </c>
      <c r="B641" s="9" t="s">
        <v>1179</v>
      </c>
      <c r="C641" s="79">
        <v>105708.0</v>
      </c>
      <c r="D641" s="33">
        <v>2.0</v>
      </c>
      <c r="E641" s="9"/>
      <c r="F641" s="9" t="s">
        <v>1600</v>
      </c>
      <c r="G641" s="33" t="s">
        <v>2551</v>
      </c>
      <c r="H641" s="118">
        <v>38798.0</v>
      </c>
      <c r="I641" s="79">
        <f t="shared" si="1"/>
        <v>17</v>
      </c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28">
        <v>6.73008346E8</v>
      </c>
      <c r="B642" s="9" t="s">
        <v>1252</v>
      </c>
      <c r="C642" s="79">
        <v>112396.0</v>
      </c>
      <c r="D642" s="33">
        <v>6.0</v>
      </c>
      <c r="E642" s="9"/>
      <c r="F642" s="9" t="s">
        <v>1622</v>
      </c>
      <c r="G642" s="33" t="s">
        <v>2552</v>
      </c>
      <c r="H642" s="118">
        <v>40263.0</v>
      </c>
      <c r="I642" s="79">
        <f t="shared" si="1"/>
        <v>13</v>
      </c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28">
        <v>5.15003023E8</v>
      </c>
      <c r="B643" s="9" t="s">
        <v>1155</v>
      </c>
      <c r="C643" s="79">
        <v>83404.0</v>
      </c>
      <c r="D643" s="33">
        <v>6.0</v>
      </c>
      <c r="E643" s="9"/>
      <c r="F643" s="9" t="s">
        <v>1600</v>
      </c>
      <c r="G643" s="33" t="s">
        <v>2553</v>
      </c>
      <c r="H643" s="118">
        <v>37866.0</v>
      </c>
      <c r="I643" s="79">
        <f t="shared" si="1"/>
        <v>20</v>
      </c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28">
        <v>2.71007077E8</v>
      </c>
      <c r="B644" s="9" t="s">
        <v>363</v>
      </c>
      <c r="C644" s="79">
        <v>43487.0</v>
      </c>
      <c r="D644" s="33">
        <v>2.0</v>
      </c>
      <c r="E644" s="9"/>
      <c r="F644" s="9" t="s">
        <v>1588</v>
      </c>
      <c r="G644" s="33" t="s">
        <v>2554</v>
      </c>
      <c r="H644" s="118">
        <v>39118.0</v>
      </c>
      <c r="I644" s="79">
        <f t="shared" si="1"/>
        <v>16</v>
      </c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28">
        <v>5.71005026E8</v>
      </c>
      <c r="B645" s="9" t="s">
        <v>914</v>
      </c>
      <c r="C645" s="79">
        <v>84796.0</v>
      </c>
      <c r="D645" s="33">
        <v>2.0</v>
      </c>
      <c r="E645" s="9"/>
      <c r="F645" s="9" t="s">
        <v>1588</v>
      </c>
      <c r="G645" s="33" t="s">
        <v>2555</v>
      </c>
      <c r="H645" s="118">
        <v>36080.0</v>
      </c>
      <c r="I645" s="79">
        <f t="shared" si="1"/>
        <v>25</v>
      </c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28">
        <v>6.89002191E8</v>
      </c>
      <c r="B646" s="9" t="s">
        <v>1518</v>
      </c>
      <c r="C646" s="79">
        <v>80964.0</v>
      </c>
      <c r="D646" s="33">
        <v>3.0</v>
      </c>
      <c r="E646" s="9"/>
      <c r="F646" s="9" t="s">
        <v>1942</v>
      </c>
      <c r="G646" s="33" t="s">
        <v>2556</v>
      </c>
      <c r="H646" s="118">
        <v>39123.0</v>
      </c>
      <c r="I646" s="79">
        <f t="shared" si="1"/>
        <v>16</v>
      </c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28">
        <v>2.64000258E8</v>
      </c>
      <c r="B647" s="9" t="s">
        <v>364</v>
      </c>
      <c r="C647" s="79">
        <v>77739.0</v>
      </c>
      <c r="D647" s="33">
        <v>1.0</v>
      </c>
      <c r="E647" s="9"/>
      <c r="F647" s="9" t="s">
        <v>1619</v>
      </c>
      <c r="G647" s="33" t="s">
        <v>2557</v>
      </c>
      <c r="H647" s="118">
        <v>40543.0</v>
      </c>
      <c r="I647" s="79">
        <f t="shared" si="1"/>
        <v>13</v>
      </c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28">
        <v>2.22004579E8</v>
      </c>
      <c r="B648" s="9" t="s">
        <v>1039</v>
      </c>
      <c r="C648" s="79">
        <v>85139.0</v>
      </c>
      <c r="D648" s="33">
        <v>1.0</v>
      </c>
      <c r="E648" s="9"/>
      <c r="F648" s="9" t="s">
        <v>1613</v>
      </c>
      <c r="G648" s="33" t="s">
        <v>2558</v>
      </c>
      <c r="H648" s="118">
        <v>39147.0</v>
      </c>
      <c r="I648" s="79">
        <f t="shared" si="1"/>
        <v>16</v>
      </c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28">
        <v>4.2700746E8</v>
      </c>
      <c r="B649" s="9" t="s">
        <v>365</v>
      </c>
      <c r="C649" s="79">
        <v>124619.0</v>
      </c>
      <c r="D649" s="33">
        <v>6.0</v>
      </c>
      <c r="E649" s="9"/>
      <c r="F649" s="9" t="s">
        <v>1915</v>
      </c>
      <c r="G649" s="33" t="s">
        <v>2559</v>
      </c>
      <c r="H649" s="118">
        <v>39654.0</v>
      </c>
      <c r="I649" s="79">
        <f t="shared" si="1"/>
        <v>15</v>
      </c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28">
        <v>8.10006566E8</v>
      </c>
      <c r="B650" s="9" t="s">
        <v>366</v>
      </c>
      <c r="C650" s="79">
        <v>98598.0</v>
      </c>
      <c r="D650" s="119">
        <v>4.0</v>
      </c>
      <c r="E650" s="9"/>
      <c r="F650" s="9" t="s">
        <v>1603</v>
      </c>
      <c r="G650" s="33" t="s">
        <v>2560</v>
      </c>
      <c r="H650" s="118">
        <v>39002.0</v>
      </c>
      <c r="I650" s="79">
        <f t="shared" si="1"/>
        <v>17</v>
      </c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28">
        <v>1.58006093E8</v>
      </c>
      <c r="B651" s="9" t="s">
        <v>995</v>
      </c>
      <c r="C651" s="79">
        <v>73326.0</v>
      </c>
      <c r="D651" s="33">
        <v>0.0</v>
      </c>
      <c r="E651" s="9"/>
      <c r="F651" s="9" t="s">
        <v>1913</v>
      </c>
      <c r="G651" s="33" t="s">
        <v>2561</v>
      </c>
      <c r="H651" s="118">
        <v>40273.0</v>
      </c>
      <c r="I651" s="79">
        <f t="shared" si="1"/>
        <v>13</v>
      </c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28">
        <v>8.63003029E8</v>
      </c>
      <c r="B652" s="9" t="s">
        <v>367</v>
      </c>
      <c r="C652" s="79">
        <v>90126.0</v>
      </c>
      <c r="D652" s="33">
        <v>4.0</v>
      </c>
      <c r="E652" s="9"/>
      <c r="F652" s="9" t="s">
        <v>1774</v>
      </c>
      <c r="G652" s="33" t="s">
        <v>2562</v>
      </c>
      <c r="H652" s="118">
        <v>36121.0</v>
      </c>
      <c r="I652" s="79">
        <f t="shared" si="1"/>
        <v>25</v>
      </c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28">
        <v>1.32004327E8</v>
      </c>
      <c r="B653" s="9" t="s">
        <v>368</v>
      </c>
      <c r="C653" s="79">
        <v>54633.0</v>
      </c>
      <c r="D653" s="33">
        <v>5.0</v>
      </c>
      <c r="E653" s="9"/>
      <c r="F653" s="9" t="s">
        <v>1906</v>
      </c>
      <c r="G653" s="33" t="s">
        <v>2563</v>
      </c>
      <c r="H653" s="118">
        <v>36536.0</v>
      </c>
      <c r="I653" s="79">
        <f t="shared" si="1"/>
        <v>23</v>
      </c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28">
        <v>7.56007752E8</v>
      </c>
      <c r="B654" s="9" t="s">
        <v>1237</v>
      </c>
      <c r="C654" s="79">
        <v>111847.0</v>
      </c>
      <c r="D654" s="33">
        <v>5.0</v>
      </c>
      <c r="E654" s="9"/>
      <c r="F654" s="9" t="s">
        <v>1600</v>
      </c>
      <c r="G654" s="33" t="s">
        <v>2564</v>
      </c>
      <c r="H654" s="118">
        <v>35829.0</v>
      </c>
      <c r="I654" s="79">
        <f t="shared" si="1"/>
        <v>25</v>
      </c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28">
        <v>6.41000205E8</v>
      </c>
      <c r="B655" s="9" t="s">
        <v>369</v>
      </c>
      <c r="C655" s="79">
        <v>96191.0</v>
      </c>
      <c r="D655" s="33">
        <v>5.0</v>
      </c>
      <c r="E655" s="9"/>
      <c r="F655" s="9" t="s">
        <v>1913</v>
      </c>
      <c r="G655" s="33" t="s">
        <v>2565</v>
      </c>
      <c r="H655" s="118">
        <v>37785.0</v>
      </c>
      <c r="I655" s="79">
        <f t="shared" si="1"/>
        <v>20</v>
      </c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28">
        <v>3.42008179E8</v>
      </c>
      <c r="B656" s="9" t="s">
        <v>1439</v>
      </c>
      <c r="C656" s="79">
        <v>124666.0</v>
      </c>
      <c r="D656" s="33">
        <v>6.0</v>
      </c>
      <c r="E656" s="9"/>
      <c r="F656" s="9" t="s">
        <v>1588</v>
      </c>
      <c r="G656" s="33" t="s">
        <v>2566</v>
      </c>
      <c r="H656" s="118">
        <v>36458.0</v>
      </c>
      <c r="I656" s="79">
        <f t="shared" si="1"/>
        <v>24</v>
      </c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28">
        <v>5.2500827E8</v>
      </c>
      <c r="B657" s="9" t="s">
        <v>1199</v>
      </c>
      <c r="C657" s="79">
        <v>82341.0</v>
      </c>
      <c r="D657" s="119">
        <v>3.0</v>
      </c>
      <c r="E657" s="9"/>
      <c r="F657" s="9" t="s">
        <v>1600</v>
      </c>
      <c r="G657" s="33" t="s">
        <v>2567</v>
      </c>
      <c r="H657" s="118">
        <v>40456.0</v>
      </c>
      <c r="I657" s="79">
        <f t="shared" si="1"/>
        <v>13</v>
      </c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28">
        <v>9.00006149E8</v>
      </c>
      <c r="B658" s="9" t="s">
        <v>1115</v>
      </c>
      <c r="C658" s="79">
        <v>81584.0</v>
      </c>
      <c r="D658" s="33">
        <v>4.0</v>
      </c>
      <c r="E658" s="9"/>
      <c r="F658" s="9" t="s">
        <v>1588</v>
      </c>
      <c r="G658" s="33" t="s">
        <v>2568</v>
      </c>
      <c r="H658" s="118">
        <v>39648.0</v>
      </c>
      <c r="I658" s="79">
        <f t="shared" si="1"/>
        <v>15</v>
      </c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28">
        <v>7.60001779E8</v>
      </c>
      <c r="B659" s="9" t="s">
        <v>1284</v>
      </c>
      <c r="C659" s="79">
        <v>60915.0</v>
      </c>
      <c r="D659" s="119">
        <v>3.0</v>
      </c>
      <c r="E659" s="9"/>
      <c r="F659" s="9" t="s">
        <v>1915</v>
      </c>
      <c r="G659" s="33" t="s">
        <v>2569</v>
      </c>
      <c r="H659" s="118">
        <v>39274.0</v>
      </c>
      <c r="I659" s="79">
        <f t="shared" si="1"/>
        <v>16</v>
      </c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28">
        <v>7.61006419E8</v>
      </c>
      <c r="B660" s="9" t="s">
        <v>1201</v>
      </c>
      <c r="C660" s="79">
        <v>119082.0</v>
      </c>
      <c r="D660" s="33">
        <v>1.0</v>
      </c>
      <c r="E660" s="9"/>
      <c r="F660" s="9" t="s">
        <v>1600</v>
      </c>
      <c r="G660" s="33" t="s">
        <v>2570</v>
      </c>
      <c r="H660" s="118">
        <v>36455.0</v>
      </c>
      <c r="I660" s="79">
        <f t="shared" si="1"/>
        <v>24</v>
      </c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28">
        <v>8.79004327E8</v>
      </c>
      <c r="B661" s="9" t="s">
        <v>1548</v>
      </c>
      <c r="C661" s="79">
        <v>95259.0</v>
      </c>
      <c r="D661" s="33">
        <v>4.0</v>
      </c>
      <c r="E661" s="9"/>
      <c r="F661" s="9" t="s">
        <v>1617</v>
      </c>
      <c r="G661" s="33" t="s">
        <v>2571</v>
      </c>
      <c r="H661" s="118">
        <v>37684.0</v>
      </c>
      <c r="I661" s="79">
        <f t="shared" si="1"/>
        <v>20</v>
      </c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28">
        <v>9.46002588E8</v>
      </c>
      <c r="B662" s="9" t="s">
        <v>1017</v>
      </c>
      <c r="C662" s="79">
        <v>53330.0</v>
      </c>
      <c r="D662" s="33">
        <v>1.0</v>
      </c>
      <c r="E662" s="9"/>
      <c r="F662" s="9" t="s">
        <v>1600</v>
      </c>
      <c r="G662" s="33" t="s">
        <v>2572</v>
      </c>
      <c r="H662" s="118">
        <v>35801.0</v>
      </c>
      <c r="I662" s="79">
        <f t="shared" si="1"/>
        <v>25</v>
      </c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28">
        <v>9.74008703E8</v>
      </c>
      <c r="B663" s="9" t="s">
        <v>1263</v>
      </c>
      <c r="C663" s="79">
        <v>121213.0</v>
      </c>
      <c r="D663" s="119">
        <v>2.0</v>
      </c>
      <c r="E663" s="9"/>
      <c r="F663" s="9" t="s">
        <v>1913</v>
      </c>
      <c r="G663" s="33" t="s">
        <v>2573</v>
      </c>
      <c r="H663" s="118">
        <v>39215.0</v>
      </c>
      <c r="I663" s="79">
        <f t="shared" si="1"/>
        <v>16</v>
      </c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28">
        <v>4.07007443E8</v>
      </c>
      <c r="B664" s="9" t="s">
        <v>1091</v>
      </c>
      <c r="C664" s="79">
        <v>45315.0</v>
      </c>
      <c r="D664" s="119">
        <v>2.0</v>
      </c>
      <c r="E664" s="9"/>
      <c r="F664" s="9" t="s">
        <v>1600</v>
      </c>
      <c r="G664" s="33" t="s">
        <v>2574</v>
      </c>
      <c r="H664" s="118">
        <v>38777.0</v>
      </c>
      <c r="I664" s="79">
        <f t="shared" si="1"/>
        <v>17</v>
      </c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28">
        <v>8.83008791E8</v>
      </c>
      <c r="B665" s="9" t="s">
        <v>968</v>
      </c>
      <c r="C665" s="79">
        <v>76284.0</v>
      </c>
      <c r="D665" s="33">
        <v>3.0</v>
      </c>
      <c r="E665" s="9"/>
      <c r="F665" s="9" t="s">
        <v>1588</v>
      </c>
      <c r="G665" s="33" t="s">
        <v>2575</v>
      </c>
      <c r="H665" s="118">
        <v>39441.0</v>
      </c>
      <c r="I665" s="79">
        <f t="shared" si="1"/>
        <v>16</v>
      </c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28">
        <v>4.38007602E8</v>
      </c>
      <c r="B666" s="9" t="s">
        <v>370</v>
      </c>
      <c r="C666" s="79">
        <v>123331.0</v>
      </c>
      <c r="D666" s="33">
        <v>5.0</v>
      </c>
      <c r="E666" s="9"/>
      <c r="F666" s="9" t="s">
        <v>1600</v>
      </c>
      <c r="G666" s="33" t="s">
        <v>2576</v>
      </c>
      <c r="H666" s="118">
        <v>39106.0</v>
      </c>
      <c r="I666" s="79">
        <f t="shared" si="1"/>
        <v>16</v>
      </c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28">
        <v>1.78003027E8</v>
      </c>
      <c r="B667" s="9" t="s">
        <v>371</v>
      </c>
      <c r="C667" s="79">
        <v>48576.0</v>
      </c>
      <c r="D667" s="33">
        <v>0.0</v>
      </c>
      <c r="E667" s="9"/>
      <c r="F667" s="9" t="s">
        <v>1588</v>
      </c>
      <c r="G667" s="33" t="s">
        <v>2577</v>
      </c>
      <c r="H667" s="118">
        <v>40638.0</v>
      </c>
      <c r="I667" s="79">
        <f t="shared" si="1"/>
        <v>12</v>
      </c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28">
        <v>3.74000175E8</v>
      </c>
      <c r="B668" s="9" t="s">
        <v>1144</v>
      </c>
      <c r="C668" s="79">
        <v>123209.0</v>
      </c>
      <c r="D668" s="33">
        <v>5.0</v>
      </c>
      <c r="E668" s="9"/>
      <c r="F668" s="9" t="s">
        <v>1913</v>
      </c>
      <c r="G668" s="33" t="s">
        <v>2578</v>
      </c>
      <c r="H668" s="118">
        <v>39588.0</v>
      </c>
      <c r="I668" s="79">
        <f t="shared" si="1"/>
        <v>15</v>
      </c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28">
        <v>1.89005475E8</v>
      </c>
      <c r="B669" s="9" t="s">
        <v>1060</v>
      </c>
      <c r="C669" s="79">
        <v>77016.0</v>
      </c>
      <c r="D669" s="33">
        <v>1.0</v>
      </c>
      <c r="E669" s="9"/>
      <c r="F669" s="9" t="s">
        <v>1600</v>
      </c>
      <c r="G669" s="33" t="s">
        <v>2579</v>
      </c>
      <c r="H669" s="118">
        <v>39378.0</v>
      </c>
      <c r="I669" s="79">
        <f t="shared" si="1"/>
        <v>16</v>
      </c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28">
        <v>2.3500463E8</v>
      </c>
      <c r="B670" s="9" t="s">
        <v>911</v>
      </c>
      <c r="C670" s="79">
        <v>57718.0</v>
      </c>
      <c r="D670" s="33">
        <v>6.0</v>
      </c>
      <c r="E670" s="9"/>
      <c r="F670" s="9" t="s">
        <v>1603</v>
      </c>
      <c r="G670" s="33" t="s">
        <v>2580</v>
      </c>
      <c r="H670" s="118">
        <v>40726.0</v>
      </c>
      <c r="I670" s="79">
        <f t="shared" si="1"/>
        <v>12</v>
      </c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28">
        <v>3.20000533E8</v>
      </c>
      <c r="B671" s="9" t="s">
        <v>922</v>
      </c>
      <c r="C671" s="79">
        <v>44395.0</v>
      </c>
      <c r="D671" s="33">
        <v>4.0</v>
      </c>
      <c r="E671" s="9"/>
      <c r="F671" s="9" t="s">
        <v>1915</v>
      </c>
      <c r="G671" s="33" t="s">
        <v>2581</v>
      </c>
      <c r="H671" s="118">
        <v>36643.0</v>
      </c>
      <c r="I671" s="79">
        <f t="shared" si="1"/>
        <v>23</v>
      </c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28">
        <v>3.1900544E8</v>
      </c>
      <c r="B672" s="9" t="s">
        <v>372</v>
      </c>
      <c r="C672" s="79">
        <v>71466.0</v>
      </c>
      <c r="D672" s="33">
        <v>5.0</v>
      </c>
      <c r="E672" s="9"/>
      <c r="F672" s="9" t="s">
        <v>1600</v>
      </c>
      <c r="G672" s="33" t="s">
        <v>2582</v>
      </c>
      <c r="H672" s="118">
        <v>40603.0</v>
      </c>
      <c r="I672" s="79">
        <f t="shared" si="1"/>
        <v>12</v>
      </c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28">
        <v>9.53000312E8</v>
      </c>
      <c r="B673" s="9" t="s">
        <v>970</v>
      </c>
      <c r="C673" s="79">
        <v>57743.0</v>
      </c>
      <c r="D673" s="33">
        <v>1.0</v>
      </c>
      <c r="E673" s="9"/>
      <c r="F673" s="9" t="s">
        <v>1588</v>
      </c>
      <c r="G673" s="33" t="s">
        <v>2583</v>
      </c>
      <c r="H673" s="118">
        <v>39768.0</v>
      </c>
      <c r="I673" s="79">
        <f t="shared" si="1"/>
        <v>15</v>
      </c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28">
        <v>8.62001247E8</v>
      </c>
      <c r="B674" s="9" t="s">
        <v>373</v>
      </c>
      <c r="C674" s="79">
        <v>86111.0</v>
      </c>
      <c r="D674" s="33">
        <v>5.0</v>
      </c>
      <c r="E674" s="9"/>
      <c r="F674" s="9" t="s">
        <v>1588</v>
      </c>
      <c r="G674" s="33" t="s">
        <v>2584</v>
      </c>
      <c r="H674" s="118">
        <v>37495.0</v>
      </c>
      <c r="I674" s="79">
        <f t="shared" si="1"/>
        <v>21</v>
      </c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28">
        <v>6.67001171E8</v>
      </c>
      <c r="B675" s="9" t="s">
        <v>1121</v>
      </c>
      <c r="C675" s="79">
        <v>54814.0</v>
      </c>
      <c r="D675" s="33">
        <v>1.0</v>
      </c>
      <c r="E675" s="9"/>
      <c r="F675" s="9" t="s">
        <v>1915</v>
      </c>
      <c r="G675" s="33" t="s">
        <v>2585</v>
      </c>
      <c r="H675" s="118">
        <v>36082.0</v>
      </c>
      <c r="I675" s="79">
        <f t="shared" si="1"/>
        <v>25</v>
      </c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28">
        <v>1.71006035E8</v>
      </c>
      <c r="B676" s="9" t="s">
        <v>1146</v>
      </c>
      <c r="C676" s="79">
        <v>95313.0</v>
      </c>
      <c r="D676" s="33">
        <v>5.0</v>
      </c>
      <c r="E676" s="9"/>
      <c r="F676" s="9" t="s">
        <v>1913</v>
      </c>
      <c r="G676" s="33" t="s">
        <v>2586</v>
      </c>
      <c r="H676" s="118">
        <v>39662.0</v>
      </c>
      <c r="I676" s="79">
        <f t="shared" si="1"/>
        <v>15</v>
      </c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28">
        <v>8.40006021E8</v>
      </c>
      <c r="B677" s="9" t="s">
        <v>1145</v>
      </c>
      <c r="C677" s="79">
        <v>66140.0</v>
      </c>
      <c r="D677" s="33">
        <v>3.0</v>
      </c>
      <c r="E677" s="9"/>
      <c r="F677" s="9" t="s">
        <v>1906</v>
      </c>
      <c r="G677" s="33" t="s">
        <v>2587</v>
      </c>
      <c r="H677" s="118">
        <v>39298.0</v>
      </c>
      <c r="I677" s="79">
        <f t="shared" si="1"/>
        <v>16</v>
      </c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28">
        <v>1.82005638E8</v>
      </c>
      <c r="B678" s="9" t="s">
        <v>1245</v>
      </c>
      <c r="C678" s="79">
        <v>66852.0</v>
      </c>
      <c r="D678" s="33">
        <v>5.0</v>
      </c>
      <c r="E678" s="9"/>
      <c r="F678" s="9" t="s">
        <v>1921</v>
      </c>
      <c r="G678" s="33" t="s">
        <v>2588</v>
      </c>
      <c r="H678" s="118">
        <v>41128.0</v>
      </c>
      <c r="I678" s="79">
        <f t="shared" si="1"/>
        <v>11</v>
      </c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28">
        <v>2.71006302E8</v>
      </c>
      <c r="B679" s="9" t="s">
        <v>916</v>
      </c>
      <c r="C679" s="79">
        <v>44692.0</v>
      </c>
      <c r="D679" s="33">
        <v>3.0</v>
      </c>
      <c r="E679" s="9"/>
      <c r="F679" s="9" t="s">
        <v>1921</v>
      </c>
      <c r="G679" s="33" t="s">
        <v>2589</v>
      </c>
      <c r="H679" s="118">
        <v>40918.0</v>
      </c>
      <c r="I679" s="79">
        <f t="shared" si="1"/>
        <v>11</v>
      </c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28">
        <v>8.59006135E8</v>
      </c>
      <c r="B680" s="9" t="s">
        <v>971</v>
      </c>
      <c r="C680" s="79">
        <v>65258.0</v>
      </c>
      <c r="D680" s="33">
        <v>0.0</v>
      </c>
      <c r="E680" s="9"/>
      <c r="F680" s="9" t="s">
        <v>1913</v>
      </c>
      <c r="G680" s="33" t="s">
        <v>2590</v>
      </c>
      <c r="H680" s="118">
        <v>40880.0</v>
      </c>
      <c r="I680" s="79">
        <f t="shared" si="1"/>
        <v>12</v>
      </c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28">
        <v>7.10006099E8</v>
      </c>
      <c r="B681" s="9" t="s">
        <v>1274</v>
      </c>
      <c r="C681" s="79">
        <v>102792.0</v>
      </c>
      <c r="D681" s="33">
        <v>1.0</v>
      </c>
      <c r="E681" s="9"/>
      <c r="F681" s="9" t="s">
        <v>1906</v>
      </c>
      <c r="G681" s="33" t="s">
        <v>2591</v>
      </c>
      <c r="H681" s="118">
        <v>35990.0</v>
      </c>
      <c r="I681" s="79">
        <f t="shared" si="1"/>
        <v>25</v>
      </c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28">
        <v>5.78004967E8</v>
      </c>
      <c r="B682" s="9" t="s">
        <v>1174</v>
      </c>
      <c r="C682" s="79">
        <v>97922.0</v>
      </c>
      <c r="D682" s="33">
        <v>2.0</v>
      </c>
      <c r="E682" s="9"/>
      <c r="F682" s="9" t="s">
        <v>1600</v>
      </c>
      <c r="G682" s="33" t="s">
        <v>2592</v>
      </c>
      <c r="H682" s="118">
        <v>39276.0</v>
      </c>
      <c r="I682" s="79">
        <f t="shared" si="1"/>
        <v>16</v>
      </c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28">
        <v>5.34008319E8</v>
      </c>
      <c r="B683" s="9" t="s">
        <v>1008</v>
      </c>
      <c r="C683" s="79">
        <v>119223.0</v>
      </c>
      <c r="D683" s="33">
        <v>2.0</v>
      </c>
      <c r="E683" s="9"/>
      <c r="F683" s="9" t="s">
        <v>1991</v>
      </c>
      <c r="G683" s="33" t="s">
        <v>2593</v>
      </c>
      <c r="H683" s="118">
        <v>39529.0</v>
      </c>
      <c r="I683" s="79">
        <f t="shared" si="1"/>
        <v>15</v>
      </c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28">
        <v>5.83009473E8</v>
      </c>
      <c r="B684" s="9" t="s">
        <v>374</v>
      </c>
      <c r="C684" s="79">
        <v>71445.0</v>
      </c>
      <c r="D684" s="33">
        <v>4.0</v>
      </c>
      <c r="E684" s="9"/>
      <c r="F684" s="9" t="s">
        <v>1600</v>
      </c>
      <c r="G684" s="33" t="s">
        <v>2594</v>
      </c>
      <c r="H684" s="118">
        <v>39312.0</v>
      </c>
      <c r="I684" s="79">
        <f t="shared" si="1"/>
        <v>16</v>
      </c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28">
        <v>9.88008172E8</v>
      </c>
      <c r="B685" s="9" t="s">
        <v>997</v>
      </c>
      <c r="C685" s="79">
        <v>71073.0</v>
      </c>
      <c r="D685" s="33">
        <v>0.0</v>
      </c>
      <c r="E685" s="9"/>
      <c r="F685" s="9" t="s">
        <v>1603</v>
      </c>
      <c r="G685" s="33" t="s">
        <v>2595</v>
      </c>
      <c r="H685" s="118">
        <v>36070.0</v>
      </c>
      <c r="I685" s="79">
        <f t="shared" si="1"/>
        <v>25</v>
      </c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28">
        <v>5.9800511E8</v>
      </c>
      <c r="B686" s="9" t="s">
        <v>375</v>
      </c>
      <c r="C686" s="79">
        <v>64193.0</v>
      </c>
      <c r="D686" s="33">
        <v>5.0</v>
      </c>
      <c r="E686" s="9"/>
      <c r="F686" s="9" t="s">
        <v>1910</v>
      </c>
      <c r="G686" s="33" t="s">
        <v>2596</v>
      </c>
      <c r="H686" s="118">
        <v>39029.0</v>
      </c>
      <c r="I686" s="79">
        <f t="shared" si="1"/>
        <v>17</v>
      </c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28">
        <v>6.15001047E8</v>
      </c>
      <c r="B687" s="9" t="s">
        <v>1308</v>
      </c>
      <c r="C687" s="79">
        <v>98150.0</v>
      </c>
      <c r="D687" s="33">
        <v>1.0</v>
      </c>
      <c r="E687" s="9"/>
      <c r="F687" s="9" t="s">
        <v>1910</v>
      </c>
      <c r="G687" s="33" t="s">
        <v>2597</v>
      </c>
      <c r="H687" s="118">
        <v>39704.0</v>
      </c>
      <c r="I687" s="79">
        <f t="shared" si="1"/>
        <v>15</v>
      </c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28">
        <v>9.85005309E8</v>
      </c>
      <c r="B688" s="9" t="s">
        <v>944</v>
      </c>
      <c r="C688" s="79">
        <v>98838.0</v>
      </c>
      <c r="D688" s="33">
        <v>5.0</v>
      </c>
      <c r="E688" s="9"/>
      <c r="F688" s="9" t="s">
        <v>1600</v>
      </c>
      <c r="G688" s="33" t="s">
        <v>2598</v>
      </c>
      <c r="H688" s="118">
        <v>38809.0</v>
      </c>
      <c r="I688" s="79">
        <f t="shared" si="1"/>
        <v>17</v>
      </c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28">
        <v>4.59003811E8</v>
      </c>
      <c r="B689" s="9" t="s">
        <v>1081</v>
      </c>
      <c r="C689" s="79">
        <v>115133.0</v>
      </c>
      <c r="D689" s="33">
        <v>5.0</v>
      </c>
      <c r="E689" s="9"/>
      <c r="F689" s="9" t="s">
        <v>1921</v>
      </c>
      <c r="G689" s="33" t="s">
        <v>2599</v>
      </c>
      <c r="H689" s="118">
        <v>40752.0</v>
      </c>
      <c r="I689" s="79">
        <f t="shared" si="1"/>
        <v>12</v>
      </c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28">
        <v>7.26007115E8</v>
      </c>
      <c r="B690" s="9" t="s">
        <v>376</v>
      </c>
      <c r="C690" s="79">
        <v>111638.0</v>
      </c>
      <c r="D690" s="33">
        <v>4.0</v>
      </c>
      <c r="E690" s="9"/>
      <c r="F690" s="9" t="s">
        <v>1921</v>
      </c>
      <c r="G690" s="33" t="s">
        <v>2600</v>
      </c>
      <c r="H690" s="118">
        <v>40550.0</v>
      </c>
      <c r="I690" s="79">
        <f t="shared" si="1"/>
        <v>12</v>
      </c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28">
        <v>8.60008697E8</v>
      </c>
      <c r="B691" s="9" t="s">
        <v>377</v>
      </c>
      <c r="C691" s="79">
        <v>61736.0</v>
      </c>
      <c r="D691" s="33">
        <v>6.0</v>
      </c>
      <c r="E691" s="9"/>
      <c r="F691" s="9" t="s">
        <v>1906</v>
      </c>
      <c r="G691" s="33" t="s">
        <v>2601</v>
      </c>
      <c r="H691" s="118">
        <v>36028.0</v>
      </c>
      <c r="I691" s="79">
        <f t="shared" si="1"/>
        <v>25</v>
      </c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28">
        <v>7.54007607E8</v>
      </c>
      <c r="B692" s="9" t="s">
        <v>1003</v>
      </c>
      <c r="C692" s="79">
        <v>66268.0</v>
      </c>
      <c r="D692" s="33">
        <v>5.0</v>
      </c>
      <c r="E692" s="9"/>
      <c r="F692" s="9" t="s">
        <v>1600</v>
      </c>
      <c r="G692" s="33" t="s">
        <v>2602</v>
      </c>
      <c r="H692" s="118">
        <v>41026.0</v>
      </c>
      <c r="I692" s="79">
        <f t="shared" si="1"/>
        <v>11</v>
      </c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28">
        <v>4.34001839E8</v>
      </c>
      <c r="B693" s="9" t="s">
        <v>931</v>
      </c>
      <c r="C693" s="79">
        <v>52388.0</v>
      </c>
      <c r="D693" s="33">
        <v>0.0</v>
      </c>
      <c r="E693" s="9"/>
      <c r="F693" s="9" t="s">
        <v>1600</v>
      </c>
      <c r="G693" s="33" t="s">
        <v>2603</v>
      </c>
      <c r="H693" s="118">
        <v>37394.0</v>
      </c>
      <c r="I693" s="79">
        <f t="shared" si="1"/>
        <v>21</v>
      </c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28">
        <v>9.99002126E8</v>
      </c>
      <c r="B694" s="9" t="s">
        <v>1097</v>
      </c>
      <c r="C694" s="79">
        <v>115351.0</v>
      </c>
      <c r="D694" s="119">
        <v>3.0</v>
      </c>
      <c r="E694" s="9"/>
      <c r="F694" s="9" t="s">
        <v>1915</v>
      </c>
      <c r="G694" s="33" t="s">
        <v>2604</v>
      </c>
      <c r="H694" s="118">
        <v>40399.0</v>
      </c>
      <c r="I694" s="79">
        <f t="shared" si="1"/>
        <v>13</v>
      </c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28">
        <v>5.67003511E8</v>
      </c>
      <c r="B695" s="9" t="s">
        <v>1232</v>
      </c>
      <c r="C695" s="79">
        <v>46370.0</v>
      </c>
      <c r="D695" s="33">
        <v>1.0</v>
      </c>
      <c r="E695" s="9"/>
      <c r="F695" s="9" t="s">
        <v>1588</v>
      </c>
      <c r="G695" s="33" t="s">
        <v>2605</v>
      </c>
      <c r="H695" s="118">
        <v>40680.0</v>
      </c>
      <c r="I695" s="79">
        <f t="shared" si="1"/>
        <v>12</v>
      </c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28">
        <v>9.71003702E8</v>
      </c>
      <c r="B696" s="9" t="s">
        <v>1457</v>
      </c>
      <c r="C696" s="79">
        <v>60730.0</v>
      </c>
      <c r="D696" s="33">
        <v>3.0</v>
      </c>
      <c r="E696" s="9"/>
      <c r="F696" s="9" t="s">
        <v>1913</v>
      </c>
      <c r="G696" s="33" t="s">
        <v>2606</v>
      </c>
      <c r="H696" s="118">
        <v>36087.0</v>
      </c>
      <c r="I696" s="79">
        <f t="shared" si="1"/>
        <v>25</v>
      </c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28">
        <v>2.88002134E8</v>
      </c>
      <c r="B697" s="9" t="s">
        <v>979</v>
      </c>
      <c r="C697" s="79">
        <v>78162.0</v>
      </c>
      <c r="D697" s="33">
        <v>3.0</v>
      </c>
      <c r="E697" s="9"/>
      <c r="F697" s="9" t="s">
        <v>1913</v>
      </c>
      <c r="G697" s="33" t="s">
        <v>2607</v>
      </c>
      <c r="H697" s="118">
        <v>39802.0</v>
      </c>
      <c r="I697" s="79">
        <f t="shared" si="1"/>
        <v>15</v>
      </c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28">
        <v>2.52006271E8</v>
      </c>
      <c r="B698" s="9" t="s">
        <v>1176</v>
      </c>
      <c r="C698" s="79">
        <v>75259.0</v>
      </c>
      <c r="D698" s="33">
        <v>6.0</v>
      </c>
      <c r="E698" s="9"/>
      <c r="F698" s="9" t="s">
        <v>1600</v>
      </c>
      <c r="G698" s="33" t="s">
        <v>2608</v>
      </c>
      <c r="H698" s="118">
        <v>36704.0</v>
      </c>
      <c r="I698" s="79">
        <f t="shared" si="1"/>
        <v>23</v>
      </c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28">
        <v>6.31008003E8</v>
      </c>
      <c r="B699" s="9" t="s">
        <v>1286</v>
      </c>
      <c r="C699" s="79">
        <v>119949.0</v>
      </c>
      <c r="D699" s="33">
        <v>5.0</v>
      </c>
      <c r="E699" s="9"/>
      <c r="F699" s="9" t="s">
        <v>1915</v>
      </c>
      <c r="G699" s="33" t="s">
        <v>2609</v>
      </c>
      <c r="H699" s="118">
        <v>40710.0</v>
      </c>
      <c r="I699" s="79">
        <f t="shared" si="1"/>
        <v>12</v>
      </c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28">
        <v>7.69009823E8</v>
      </c>
      <c r="B700" s="9" t="s">
        <v>907</v>
      </c>
      <c r="C700" s="79">
        <v>48546.0</v>
      </c>
      <c r="D700" s="33">
        <v>1.0</v>
      </c>
      <c r="E700" s="9"/>
      <c r="F700" s="9" t="s">
        <v>1913</v>
      </c>
      <c r="G700" s="33" t="s">
        <v>2610</v>
      </c>
      <c r="H700" s="118">
        <v>36487.0</v>
      </c>
      <c r="I700" s="79">
        <f t="shared" si="1"/>
        <v>24</v>
      </c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28">
        <v>6.22008587E8</v>
      </c>
      <c r="B701" s="9" t="s">
        <v>1036</v>
      </c>
      <c r="C701" s="79">
        <v>89002.0</v>
      </c>
      <c r="D701" s="33">
        <v>2.0</v>
      </c>
      <c r="E701" s="9"/>
      <c r="F701" s="9" t="s">
        <v>1910</v>
      </c>
      <c r="G701" s="33" t="s">
        <v>2611</v>
      </c>
      <c r="H701" s="118">
        <v>36260.0</v>
      </c>
      <c r="I701" s="79">
        <f t="shared" si="1"/>
        <v>24</v>
      </c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28">
        <v>7.60008343E8</v>
      </c>
      <c r="B702" s="9" t="s">
        <v>1239</v>
      </c>
      <c r="C702" s="79">
        <v>113370.0</v>
      </c>
      <c r="D702" s="33">
        <v>2.0</v>
      </c>
      <c r="E702" s="9"/>
      <c r="F702" s="9" t="s">
        <v>1942</v>
      </c>
      <c r="G702" s="33" t="s">
        <v>2612</v>
      </c>
      <c r="H702" s="118">
        <v>40620.0</v>
      </c>
      <c r="I702" s="79">
        <f t="shared" si="1"/>
        <v>12</v>
      </c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28">
        <v>6.44003573E8</v>
      </c>
      <c r="B703" s="9" t="s">
        <v>378</v>
      </c>
      <c r="C703" s="79">
        <v>73842.0</v>
      </c>
      <c r="D703" s="33">
        <v>2.0</v>
      </c>
      <c r="E703" s="9"/>
      <c r="F703" s="9" t="s">
        <v>1774</v>
      </c>
      <c r="G703" s="33" t="s">
        <v>2613</v>
      </c>
      <c r="H703" s="118">
        <v>40209.0</v>
      </c>
      <c r="I703" s="79">
        <f t="shared" si="1"/>
        <v>13</v>
      </c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28">
        <v>8.75008394E8</v>
      </c>
      <c r="B704" s="9" t="s">
        <v>1165</v>
      </c>
      <c r="C704" s="79">
        <v>46006.0</v>
      </c>
      <c r="D704" s="33">
        <v>4.0</v>
      </c>
      <c r="E704" s="9"/>
      <c r="F704" s="9" t="s">
        <v>1603</v>
      </c>
      <c r="G704" s="33" t="s">
        <v>2614</v>
      </c>
      <c r="H704" s="118">
        <v>40853.0</v>
      </c>
      <c r="I704" s="79">
        <f t="shared" si="1"/>
        <v>12</v>
      </c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28">
        <v>5.65005523E8</v>
      </c>
      <c r="B705" s="9" t="s">
        <v>1191</v>
      </c>
      <c r="C705" s="79">
        <v>83926.0</v>
      </c>
      <c r="D705" s="33">
        <v>0.0</v>
      </c>
      <c r="E705" s="9"/>
      <c r="F705" s="9" t="s">
        <v>1619</v>
      </c>
      <c r="G705" s="33" t="s">
        <v>2615</v>
      </c>
      <c r="H705" s="118">
        <v>39639.0</v>
      </c>
      <c r="I705" s="79">
        <f t="shared" si="1"/>
        <v>15</v>
      </c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28">
        <v>3.50007898E8</v>
      </c>
      <c r="B706" s="9" t="s">
        <v>1104</v>
      </c>
      <c r="C706" s="79">
        <v>115547.0</v>
      </c>
      <c r="D706" s="119">
        <v>2.0</v>
      </c>
      <c r="E706" s="9"/>
      <c r="F706" s="9" t="s">
        <v>1942</v>
      </c>
      <c r="G706" s="33" t="s">
        <v>2616</v>
      </c>
      <c r="H706" s="118">
        <v>40468.0</v>
      </c>
      <c r="I706" s="79">
        <f t="shared" si="1"/>
        <v>13</v>
      </c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28">
        <v>8.55000539E8</v>
      </c>
      <c r="B707" s="9" t="s">
        <v>1446</v>
      </c>
      <c r="C707" s="79">
        <v>86894.0</v>
      </c>
      <c r="D707" s="33">
        <v>2.0</v>
      </c>
      <c r="E707" s="9"/>
      <c r="F707" s="9" t="s">
        <v>1600</v>
      </c>
      <c r="G707" s="33" t="s">
        <v>2617</v>
      </c>
      <c r="H707" s="118">
        <v>39455.0</v>
      </c>
      <c r="I707" s="79">
        <f t="shared" si="1"/>
        <v>15</v>
      </c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28">
        <v>8.16005489E8</v>
      </c>
      <c r="B708" s="9" t="s">
        <v>1088</v>
      </c>
      <c r="C708" s="79">
        <v>69414.0</v>
      </c>
      <c r="D708" s="33">
        <v>4.0</v>
      </c>
      <c r="E708" s="9"/>
      <c r="F708" s="9" t="s">
        <v>1617</v>
      </c>
      <c r="G708" s="33" t="s">
        <v>2618</v>
      </c>
      <c r="H708" s="118">
        <v>40692.0</v>
      </c>
      <c r="I708" s="79">
        <f t="shared" si="1"/>
        <v>12</v>
      </c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28">
        <v>8.83006541E8</v>
      </c>
      <c r="B709" s="9" t="s">
        <v>1108</v>
      </c>
      <c r="C709" s="79">
        <v>65490.0</v>
      </c>
      <c r="D709" s="33">
        <v>0.0</v>
      </c>
      <c r="E709" s="9"/>
      <c r="F709" s="9" t="s">
        <v>1910</v>
      </c>
      <c r="G709" s="33" t="s">
        <v>2619</v>
      </c>
      <c r="H709" s="118">
        <v>39189.0</v>
      </c>
      <c r="I709" s="79">
        <f t="shared" si="1"/>
        <v>16</v>
      </c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28">
        <v>3.72009331E8</v>
      </c>
      <c r="B710" s="9" t="s">
        <v>1463</v>
      </c>
      <c r="C710" s="79">
        <v>92962.0</v>
      </c>
      <c r="D710" s="33">
        <v>0.0</v>
      </c>
      <c r="E710" s="9"/>
      <c r="F710" s="9" t="s">
        <v>1774</v>
      </c>
      <c r="G710" s="33" t="s">
        <v>2620</v>
      </c>
      <c r="H710" s="118">
        <v>40610.0</v>
      </c>
      <c r="I710" s="79">
        <f t="shared" si="1"/>
        <v>12</v>
      </c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28">
        <v>1.69006248E8</v>
      </c>
      <c r="B711" s="9" t="s">
        <v>379</v>
      </c>
      <c r="C711" s="79">
        <v>79867.0</v>
      </c>
      <c r="D711" s="33">
        <v>4.0</v>
      </c>
      <c r="E711" s="9"/>
      <c r="F711" s="9" t="s">
        <v>1622</v>
      </c>
      <c r="G711" s="33" t="s">
        <v>2621</v>
      </c>
      <c r="H711" s="118">
        <v>36673.0</v>
      </c>
      <c r="I711" s="79">
        <f t="shared" si="1"/>
        <v>23</v>
      </c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28">
        <v>4.43001998E8</v>
      </c>
      <c r="B712" s="9" t="s">
        <v>1266</v>
      </c>
      <c r="C712" s="79">
        <v>46368.0</v>
      </c>
      <c r="D712" s="33">
        <v>0.0</v>
      </c>
      <c r="E712" s="9"/>
      <c r="F712" s="9" t="s">
        <v>1915</v>
      </c>
      <c r="G712" s="33" t="s">
        <v>2622</v>
      </c>
      <c r="H712" s="118">
        <v>41228.0</v>
      </c>
      <c r="I712" s="79">
        <f t="shared" si="1"/>
        <v>11</v>
      </c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28">
        <v>8.51005747E8</v>
      </c>
      <c r="B713" s="9" t="s">
        <v>937</v>
      </c>
      <c r="C713" s="79">
        <v>106453.0</v>
      </c>
      <c r="D713" s="33">
        <v>0.0</v>
      </c>
      <c r="E713" s="9"/>
      <c r="F713" s="9" t="s">
        <v>1600</v>
      </c>
      <c r="G713" s="33" t="s">
        <v>2623</v>
      </c>
      <c r="H713" s="118">
        <v>36444.0</v>
      </c>
      <c r="I713" s="79">
        <f t="shared" si="1"/>
        <v>24</v>
      </c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28">
        <v>7.71009774E8</v>
      </c>
      <c r="B714" s="9" t="s">
        <v>1095</v>
      </c>
      <c r="C714" s="79">
        <v>97758.0</v>
      </c>
      <c r="D714" s="33">
        <v>6.0</v>
      </c>
      <c r="E714" s="9"/>
      <c r="F714" s="9" t="s">
        <v>1600</v>
      </c>
      <c r="G714" s="33" t="s">
        <v>2624</v>
      </c>
      <c r="H714" s="118">
        <v>41025.0</v>
      </c>
      <c r="I714" s="79">
        <f t="shared" si="1"/>
        <v>11</v>
      </c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28">
        <v>6.12007918E8</v>
      </c>
      <c r="B715" s="9" t="s">
        <v>1215</v>
      </c>
      <c r="C715" s="79">
        <v>102146.0</v>
      </c>
      <c r="D715" s="119">
        <v>4.0</v>
      </c>
      <c r="E715" s="9"/>
      <c r="F715" s="9" t="s">
        <v>1600</v>
      </c>
      <c r="G715" s="33" t="s">
        <v>2625</v>
      </c>
      <c r="H715" s="118">
        <v>37730.0</v>
      </c>
      <c r="I715" s="79">
        <f t="shared" si="1"/>
        <v>20</v>
      </c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28">
        <v>9.04008524E8</v>
      </c>
      <c r="B716" s="9" t="s">
        <v>380</v>
      </c>
      <c r="C716" s="79">
        <v>114408.0</v>
      </c>
      <c r="D716" s="33">
        <v>0.0</v>
      </c>
      <c r="E716" s="9"/>
      <c r="F716" s="9" t="s">
        <v>1600</v>
      </c>
      <c r="G716" s="33" t="s">
        <v>2626</v>
      </c>
      <c r="H716" s="118">
        <v>37436.0</v>
      </c>
      <c r="I716" s="79">
        <f t="shared" si="1"/>
        <v>21</v>
      </c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28">
        <v>9.50000069E8</v>
      </c>
      <c r="B717" s="9" t="s">
        <v>1138</v>
      </c>
      <c r="C717" s="79">
        <v>113020.0</v>
      </c>
      <c r="D717" s="119">
        <v>1.0</v>
      </c>
      <c r="E717" s="9"/>
      <c r="F717" s="9" t="s">
        <v>1600</v>
      </c>
      <c r="G717" s="33" t="s">
        <v>2627</v>
      </c>
      <c r="H717" s="118">
        <v>39597.0</v>
      </c>
      <c r="I717" s="79">
        <f t="shared" si="1"/>
        <v>15</v>
      </c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28">
        <v>4.45009708E8</v>
      </c>
      <c r="B718" s="9" t="s">
        <v>912</v>
      </c>
      <c r="C718" s="79">
        <v>100248.0</v>
      </c>
      <c r="D718" s="33">
        <v>5.0</v>
      </c>
      <c r="E718" s="9"/>
      <c r="F718" s="9" t="s">
        <v>1600</v>
      </c>
      <c r="G718" s="33" t="s">
        <v>2628</v>
      </c>
      <c r="H718" s="118">
        <v>36011.0</v>
      </c>
      <c r="I718" s="79">
        <f t="shared" si="1"/>
        <v>25</v>
      </c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28">
        <v>8.46006696E8</v>
      </c>
      <c r="B719" s="9" t="s">
        <v>1007</v>
      </c>
      <c r="C719" s="79">
        <v>108616.0</v>
      </c>
      <c r="D719" s="33">
        <v>1.0</v>
      </c>
      <c r="E719" s="9"/>
      <c r="F719" s="9" t="s">
        <v>1588</v>
      </c>
      <c r="G719" s="33" t="s">
        <v>2629</v>
      </c>
      <c r="H719" s="118">
        <v>38914.0</v>
      </c>
      <c r="I719" s="79">
        <f t="shared" si="1"/>
        <v>17</v>
      </c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28">
        <v>8.45000798E8</v>
      </c>
      <c r="B720" s="9" t="s">
        <v>1430</v>
      </c>
      <c r="C720" s="79">
        <v>121824.0</v>
      </c>
      <c r="D720" s="33">
        <v>2.0</v>
      </c>
      <c r="E720" s="9"/>
      <c r="F720" s="9" t="s">
        <v>1588</v>
      </c>
      <c r="G720" s="33" t="s">
        <v>2630</v>
      </c>
      <c r="H720" s="118">
        <v>36025.0</v>
      </c>
      <c r="I720" s="79">
        <f t="shared" si="1"/>
        <v>25</v>
      </c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28">
        <v>5.22006924E8</v>
      </c>
      <c r="B721" s="9" t="s">
        <v>1363</v>
      </c>
      <c r="C721" s="79">
        <v>107968.0</v>
      </c>
      <c r="D721" s="119">
        <v>1.0</v>
      </c>
      <c r="E721" s="9"/>
      <c r="F721" s="9" t="s">
        <v>1984</v>
      </c>
      <c r="G721" s="33" t="s">
        <v>2631</v>
      </c>
      <c r="H721" s="118">
        <v>36893.0</v>
      </c>
      <c r="I721" s="79">
        <f t="shared" si="1"/>
        <v>23</v>
      </c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28">
        <v>6.16003868E8</v>
      </c>
      <c r="B722" s="9" t="s">
        <v>1212</v>
      </c>
      <c r="C722" s="79">
        <v>85065.0</v>
      </c>
      <c r="D722" s="33">
        <v>2.0</v>
      </c>
      <c r="E722" s="9"/>
      <c r="F722" s="9" t="s">
        <v>1774</v>
      </c>
      <c r="G722" s="33" t="s">
        <v>2632</v>
      </c>
      <c r="H722" s="118">
        <v>39290.0</v>
      </c>
      <c r="I722" s="79">
        <f t="shared" si="1"/>
        <v>16</v>
      </c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28">
        <v>3.16005079E8</v>
      </c>
      <c r="B723" s="9" t="s">
        <v>954</v>
      </c>
      <c r="C723" s="79">
        <v>117457.0</v>
      </c>
      <c r="D723" s="33">
        <v>4.0</v>
      </c>
      <c r="E723" s="9"/>
      <c r="F723" s="9" t="s">
        <v>1588</v>
      </c>
      <c r="G723" s="33" t="s">
        <v>2633</v>
      </c>
      <c r="H723" s="118">
        <v>36967.0</v>
      </c>
      <c r="I723" s="79">
        <f t="shared" si="1"/>
        <v>22</v>
      </c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28">
        <v>5.18009982E8</v>
      </c>
      <c r="B724" s="9" t="s">
        <v>1285</v>
      </c>
      <c r="C724" s="79">
        <v>126925.0</v>
      </c>
      <c r="D724" s="33">
        <v>6.0</v>
      </c>
      <c r="E724" s="9"/>
      <c r="F724" s="9" t="s">
        <v>1913</v>
      </c>
      <c r="G724" s="33" t="s">
        <v>2634</v>
      </c>
      <c r="H724" s="118">
        <v>38954.0</v>
      </c>
      <c r="I724" s="79">
        <f t="shared" si="1"/>
        <v>17</v>
      </c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28">
        <v>5.42009928E8</v>
      </c>
      <c r="B725" s="9" t="s">
        <v>1161</v>
      </c>
      <c r="C725" s="79">
        <v>85202.0</v>
      </c>
      <c r="D725" s="33">
        <v>1.0</v>
      </c>
      <c r="E725" s="9"/>
      <c r="F725" s="9" t="s">
        <v>1906</v>
      </c>
      <c r="G725" s="33" t="s">
        <v>2635</v>
      </c>
      <c r="H725" s="118">
        <v>37568.0</v>
      </c>
      <c r="I725" s="79">
        <f t="shared" si="1"/>
        <v>21</v>
      </c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28">
        <v>2.7700253E8</v>
      </c>
      <c r="B726" s="9" t="s">
        <v>1505</v>
      </c>
      <c r="C726" s="79">
        <v>43394.0</v>
      </c>
      <c r="D726" s="33">
        <v>5.0</v>
      </c>
      <c r="E726" s="9"/>
      <c r="F726" s="9" t="s">
        <v>1600</v>
      </c>
      <c r="G726" s="33" t="s">
        <v>2636</v>
      </c>
      <c r="H726" s="118">
        <v>37820.0</v>
      </c>
      <c r="I726" s="79">
        <f t="shared" si="1"/>
        <v>20</v>
      </c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28">
        <v>1.45005016E8</v>
      </c>
      <c r="B727" s="9" t="s">
        <v>991</v>
      </c>
      <c r="C727" s="79">
        <v>44273.0</v>
      </c>
      <c r="D727" s="33">
        <v>0.0</v>
      </c>
      <c r="E727" s="9"/>
      <c r="F727" s="9" t="s">
        <v>1984</v>
      </c>
      <c r="G727" s="33" t="s">
        <v>2637</v>
      </c>
      <c r="H727" s="118">
        <v>41018.0</v>
      </c>
      <c r="I727" s="79">
        <f t="shared" si="1"/>
        <v>11</v>
      </c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28">
        <v>6.89007347E8</v>
      </c>
      <c r="B728" s="9" t="s">
        <v>1181</v>
      </c>
      <c r="C728" s="79">
        <v>42552.0</v>
      </c>
      <c r="D728" s="33">
        <v>6.0</v>
      </c>
      <c r="E728" s="9"/>
      <c r="F728" s="9" t="s">
        <v>1938</v>
      </c>
      <c r="G728" s="33" t="s">
        <v>2638</v>
      </c>
      <c r="H728" s="118">
        <v>38854.0</v>
      </c>
      <c r="I728" s="79">
        <f t="shared" si="1"/>
        <v>17</v>
      </c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28">
        <v>1.32008226E8</v>
      </c>
      <c r="B729" s="9" t="s">
        <v>990</v>
      </c>
      <c r="C729" s="79">
        <v>69384.0</v>
      </c>
      <c r="D729" s="33">
        <v>3.0</v>
      </c>
      <c r="E729" s="9"/>
      <c r="F729" s="9" t="s">
        <v>1915</v>
      </c>
      <c r="G729" s="33" t="s">
        <v>2639</v>
      </c>
      <c r="H729" s="118">
        <v>37641.0</v>
      </c>
      <c r="I729" s="79">
        <f t="shared" si="1"/>
        <v>20</v>
      </c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28">
        <v>1.87000559E8</v>
      </c>
      <c r="B730" s="9" t="s">
        <v>1269</v>
      </c>
      <c r="C730" s="79">
        <v>70990.0</v>
      </c>
      <c r="D730" s="119">
        <v>6.0</v>
      </c>
      <c r="E730" s="9"/>
      <c r="F730" s="9" t="s">
        <v>1913</v>
      </c>
      <c r="G730" s="33" t="s">
        <v>2640</v>
      </c>
      <c r="H730" s="118">
        <v>35965.0</v>
      </c>
      <c r="I730" s="79">
        <f t="shared" si="1"/>
        <v>25</v>
      </c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28">
        <v>9.82000179E8</v>
      </c>
      <c r="B731" s="9" t="s">
        <v>381</v>
      </c>
      <c r="C731" s="79">
        <v>45299.0</v>
      </c>
      <c r="D731" s="33">
        <v>0.0</v>
      </c>
      <c r="E731" s="9"/>
      <c r="F731" s="9" t="s">
        <v>1991</v>
      </c>
      <c r="G731" s="33" t="s">
        <v>2641</v>
      </c>
      <c r="H731" s="118">
        <v>39388.0</v>
      </c>
      <c r="I731" s="79">
        <f t="shared" si="1"/>
        <v>16</v>
      </c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28">
        <v>2.98001737E8</v>
      </c>
      <c r="B732" s="9" t="s">
        <v>1205</v>
      </c>
      <c r="C732" s="79">
        <v>125668.0</v>
      </c>
      <c r="D732" s="33">
        <v>0.0</v>
      </c>
      <c r="E732" s="9"/>
      <c r="F732" s="9" t="s">
        <v>1603</v>
      </c>
      <c r="G732" s="33" t="s">
        <v>2642</v>
      </c>
      <c r="H732" s="118">
        <v>35842.0</v>
      </c>
      <c r="I732" s="79">
        <f t="shared" si="1"/>
        <v>25</v>
      </c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28">
        <v>9.93006935E8</v>
      </c>
      <c r="B733" s="9" t="s">
        <v>382</v>
      </c>
      <c r="C733" s="79">
        <v>103260.0</v>
      </c>
      <c r="D733" s="33">
        <v>1.0</v>
      </c>
      <c r="E733" s="9"/>
      <c r="F733" s="9" t="s">
        <v>1913</v>
      </c>
      <c r="G733" s="33" t="s">
        <v>2643</v>
      </c>
      <c r="H733" s="118">
        <v>36602.0</v>
      </c>
      <c r="I733" s="79">
        <f t="shared" si="1"/>
        <v>23</v>
      </c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28">
        <v>1.1400099E8</v>
      </c>
      <c r="B734" s="9" t="s">
        <v>383</v>
      </c>
      <c r="C734" s="79">
        <v>61640.0</v>
      </c>
      <c r="D734" s="33">
        <v>4.0</v>
      </c>
      <c r="E734" s="9"/>
      <c r="F734" s="9" t="s">
        <v>1774</v>
      </c>
      <c r="G734" s="33" t="s">
        <v>2644</v>
      </c>
      <c r="H734" s="118">
        <v>36192.0</v>
      </c>
      <c r="I734" s="79">
        <f t="shared" si="1"/>
        <v>24</v>
      </c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28">
        <v>4.95002073E8</v>
      </c>
      <c r="B735" s="9" t="s">
        <v>384</v>
      </c>
      <c r="C735" s="79">
        <v>109943.0</v>
      </c>
      <c r="D735" s="33">
        <v>1.0</v>
      </c>
      <c r="E735" s="9"/>
      <c r="F735" s="9" t="s">
        <v>1622</v>
      </c>
      <c r="G735" s="33" t="s">
        <v>2645</v>
      </c>
      <c r="H735" s="118">
        <v>37946.0</v>
      </c>
      <c r="I735" s="79">
        <f t="shared" si="1"/>
        <v>20</v>
      </c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28">
        <v>6.48005012E8</v>
      </c>
      <c r="B736" s="9" t="s">
        <v>1227</v>
      </c>
      <c r="C736" s="79">
        <v>63297.0</v>
      </c>
      <c r="D736" s="33">
        <v>6.0</v>
      </c>
      <c r="E736" s="9"/>
      <c r="F736" s="9" t="s">
        <v>1655</v>
      </c>
      <c r="G736" s="33" t="s">
        <v>2646</v>
      </c>
      <c r="H736" s="118">
        <v>37407.0</v>
      </c>
      <c r="I736" s="79">
        <f t="shared" si="1"/>
        <v>21</v>
      </c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28">
        <v>3.68000382E8</v>
      </c>
      <c r="B737" s="9" t="s">
        <v>1140</v>
      </c>
      <c r="C737" s="79">
        <v>60725.0</v>
      </c>
      <c r="D737" s="33">
        <v>3.0</v>
      </c>
      <c r="E737" s="9"/>
      <c r="F737" s="9" t="s">
        <v>177</v>
      </c>
      <c r="G737" s="33" t="s">
        <v>2647</v>
      </c>
      <c r="H737" s="118">
        <v>40494.0</v>
      </c>
      <c r="I737" s="79">
        <f t="shared" si="1"/>
        <v>13</v>
      </c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28">
        <v>5.39008717E8</v>
      </c>
      <c r="B738" s="9" t="s">
        <v>1317</v>
      </c>
      <c r="C738" s="79">
        <v>61443.0</v>
      </c>
      <c r="D738" s="119">
        <v>4.0</v>
      </c>
      <c r="E738" s="9"/>
      <c r="F738" s="9" t="s">
        <v>1906</v>
      </c>
      <c r="G738" s="33" t="s">
        <v>2648</v>
      </c>
      <c r="H738" s="118">
        <v>38815.0</v>
      </c>
      <c r="I738" s="79">
        <f t="shared" si="1"/>
        <v>17</v>
      </c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28">
        <v>6.90003892E8</v>
      </c>
      <c r="B739" s="9" t="s">
        <v>982</v>
      </c>
      <c r="C739" s="79">
        <v>74560.0</v>
      </c>
      <c r="D739" s="33">
        <v>4.0</v>
      </c>
      <c r="E739" s="9"/>
      <c r="F739" s="9" t="s">
        <v>1600</v>
      </c>
      <c r="G739" s="33" t="s">
        <v>2649</v>
      </c>
      <c r="H739" s="118">
        <v>40312.0</v>
      </c>
      <c r="I739" s="79">
        <f t="shared" si="1"/>
        <v>13</v>
      </c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28">
        <v>4.63006396E8</v>
      </c>
      <c r="B740" s="9" t="s">
        <v>980</v>
      </c>
      <c r="C740" s="79">
        <v>45315.0</v>
      </c>
      <c r="D740" s="33">
        <v>2.0</v>
      </c>
      <c r="E740" s="9"/>
      <c r="F740" s="9" t="s">
        <v>1906</v>
      </c>
      <c r="G740" s="33" t="s">
        <v>2650</v>
      </c>
      <c r="H740" s="118">
        <v>40259.0</v>
      </c>
      <c r="I740" s="79">
        <f t="shared" si="1"/>
        <v>13</v>
      </c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28">
        <v>8.29003742E8</v>
      </c>
      <c r="B741" s="9" t="s">
        <v>1005</v>
      </c>
      <c r="C741" s="79">
        <v>96410.0</v>
      </c>
      <c r="D741" s="33">
        <v>6.0</v>
      </c>
      <c r="E741" s="9"/>
      <c r="F741" s="9" t="s">
        <v>1600</v>
      </c>
      <c r="G741" s="33" t="s">
        <v>2651</v>
      </c>
      <c r="H741" s="118">
        <v>35996.0</v>
      </c>
      <c r="I741" s="79">
        <f t="shared" si="1"/>
        <v>25</v>
      </c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28">
        <v>2.80007597E8</v>
      </c>
      <c r="B742" s="9" t="s">
        <v>1510</v>
      </c>
      <c r="C742" s="79">
        <v>112486.0</v>
      </c>
      <c r="D742" s="33">
        <v>6.0</v>
      </c>
      <c r="E742" s="9"/>
      <c r="F742" s="9" t="s">
        <v>1984</v>
      </c>
      <c r="G742" s="33" t="s">
        <v>2652</v>
      </c>
      <c r="H742" s="118">
        <v>39414.0</v>
      </c>
      <c r="I742" s="79">
        <f t="shared" si="1"/>
        <v>16</v>
      </c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79"/>
      <c r="D743" s="33"/>
      <c r="E743" s="9"/>
      <c r="F743" s="9"/>
      <c r="G743" s="9"/>
      <c r="H743" s="118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79"/>
      <c r="D744" s="33"/>
      <c r="E744" s="9"/>
      <c r="F744" s="9"/>
      <c r="G744" s="9"/>
      <c r="H744" s="118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79"/>
      <c r="D745" s="33"/>
      <c r="E745" s="9"/>
      <c r="F745" s="9"/>
      <c r="G745" s="9"/>
      <c r="H745" s="118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79"/>
      <c r="D746" s="33"/>
      <c r="E746" s="9"/>
      <c r="F746" s="9"/>
      <c r="G746" s="9"/>
      <c r="H746" s="118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79"/>
      <c r="D747" s="33"/>
      <c r="E747" s="9"/>
      <c r="F747" s="9"/>
      <c r="G747" s="9"/>
      <c r="H747" s="118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79"/>
      <c r="D748" s="33"/>
      <c r="E748" s="9"/>
      <c r="F748" s="9"/>
      <c r="G748" s="9"/>
      <c r="H748" s="118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79"/>
      <c r="D749" s="33"/>
      <c r="E749" s="9"/>
      <c r="F749" s="9"/>
      <c r="G749" s="9"/>
      <c r="H749" s="118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79"/>
      <c r="D750" s="33"/>
      <c r="E750" s="9"/>
      <c r="F750" s="9"/>
      <c r="G750" s="9"/>
      <c r="H750" s="118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79"/>
      <c r="D751" s="33"/>
      <c r="E751" s="9"/>
      <c r="F751" s="9"/>
      <c r="G751" s="9"/>
      <c r="H751" s="118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79"/>
      <c r="D752" s="33"/>
      <c r="E752" s="9"/>
      <c r="F752" s="9"/>
      <c r="G752" s="9"/>
      <c r="H752" s="118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79"/>
      <c r="D753" s="33"/>
      <c r="E753" s="9"/>
      <c r="F753" s="9"/>
      <c r="G753" s="9"/>
      <c r="H753" s="118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79"/>
      <c r="D754" s="33"/>
      <c r="E754" s="9"/>
      <c r="F754" s="9"/>
      <c r="G754" s="9"/>
      <c r="H754" s="118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79"/>
      <c r="D755" s="33"/>
      <c r="E755" s="9"/>
      <c r="F755" s="9"/>
      <c r="G755" s="9"/>
      <c r="H755" s="118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79"/>
      <c r="D756" s="33"/>
      <c r="E756" s="9"/>
      <c r="F756" s="9"/>
      <c r="G756" s="9"/>
      <c r="H756" s="118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79"/>
      <c r="D757" s="33"/>
      <c r="E757" s="9"/>
      <c r="F757" s="9"/>
      <c r="G757" s="9"/>
      <c r="H757" s="118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79"/>
      <c r="D758" s="33"/>
      <c r="E758" s="9"/>
      <c r="F758" s="9"/>
      <c r="G758" s="9"/>
      <c r="H758" s="118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79"/>
      <c r="D759" s="33"/>
      <c r="E759" s="9"/>
      <c r="F759" s="9"/>
      <c r="G759" s="9"/>
      <c r="H759" s="118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79"/>
      <c r="D760" s="33"/>
      <c r="E760" s="9"/>
      <c r="F760" s="9"/>
      <c r="G760" s="9"/>
      <c r="H760" s="118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79"/>
      <c r="D761" s="33"/>
      <c r="E761" s="9"/>
      <c r="F761" s="9"/>
      <c r="G761" s="9"/>
      <c r="H761" s="118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79"/>
      <c r="D762" s="33"/>
      <c r="E762" s="9"/>
      <c r="F762" s="9"/>
      <c r="G762" s="9"/>
      <c r="H762" s="118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79"/>
      <c r="D763" s="33"/>
      <c r="E763" s="9"/>
      <c r="F763" s="9"/>
      <c r="G763" s="9"/>
      <c r="H763" s="118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79"/>
      <c r="D764" s="33"/>
      <c r="E764" s="9"/>
      <c r="F764" s="9"/>
      <c r="G764" s="9"/>
      <c r="H764" s="118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79"/>
      <c r="D765" s="33"/>
      <c r="E765" s="9"/>
      <c r="F765" s="9"/>
      <c r="G765" s="9"/>
      <c r="H765" s="118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79"/>
      <c r="D766" s="33"/>
      <c r="E766" s="9"/>
      <c r="F766" s="9"/>
      <c r="G766" s="9"/>
      <c r="H766" s="118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79"/>
      <c r="D767" s="33"/>
      <c r="E767" s="9"/>
      <c r="F767" s="9"/>
      <c r="G767" s="9"/>
      <c r="H767" s="118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79"/>
      <c r="D768" s="33"/>
      <c r="E768" s="9"/>
      <c r="F768" s="9"/>
      <c r="G768" s="9"/>
      <c r="H768" s="118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79"/>
      <c r="D769" s="33"/>
      <c r="E769" s="9"/>
      <c r="F769" s="9"/>
      <c r="G769" s="9"/>
      <c r="H769" s="118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79"/>
      <c r="D770" s="33"/>
      <c r="E770" s="9"/>
      <c r="F770" s="9"/>
      <c r="G770" s="9"/>
      <c r="H770" s="118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79"/>
      <c r="D771" s="33"/>
      <c r="E771" s="9"/>
      <c r="F771" s="9"/>
      <c r="G771" s="9"/>
      <c r="H771" s="118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79"/>
      <c r="D772" s="33"/>
      <c r="E772" s="9"/>
      <c r="F772" s="9"/>
      <c r="G772" s="9"/>
      <c r="H772" s="118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79"/>
      <c r="D773" s="33"/>
      <c r="E773" s="9"/>
      <c r="F773" s="9"/>
      <c r="G773" s="9"/>
      <c r="H773" s="118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79"/>
      <c r="D774" s="33"/>
      <c r="E774" s="9"/>
      <c r="F774" s="9"/>
      <c r="G774" s="9"/>
      <c r="H774" s="118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79"/>
      <c r="D775" s="33"/>
      <c r="E775" s="9"/>
      <c r="F775" s="9"/>
      <c r="G775" s="9"/>
      <c r="H775" s="118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79"/>
      <c r="D776" s="33"/>
      <c r="E776" s="9"/>
      <c r="F776" s="9"/>
      <c r="G776" s="9"/>
      <c r="H776" s="118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79"/>
      <c r="D777" s="33"/>
      <c r="E777" s="9"/>
      <c r="F777" s="9"/>
      <c r="G777" s="9"/>
      <c r="H777" s="118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79"/>
      <c r="D778" s="33"/>
      <c r="E778" s="9"/>
      <c r="F778" s="9"/>
      <c r="G778" s="9"/>
      <c r="H778" s="118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79"/>
      <c r="D779" s="33"/>
      <c r="E779" s="9"/>
      <c r="F779" s="9"/>
      <c r="G779" s="9"/>
      <c r="H779" s="118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79"/>
      <c r="D780" s="33"/>
      <c r="E780" s="9"/>
      <c r="F780" s="9"/>
      <c r="G780" s="9"/>
      <c r="H780" s="118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79"/>
      <c r="D781" s="33"/>
      <c r="E781" s="9"/>
      <c r="F781" s="9"/>
      <c r="G781" s="9"/>
      <c r="H781" s="118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79"/>
      <c r="D782" s="33"/>
      <c r="E782" s="9"/>
      <c r="F782" s="9"/>
      <c r="G782" s="9"/>
      <c r="H782" s="118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79"/>
      <c r="D783" s="33"/>
      <c r="E783" s="9"/>
      <c r="F783" s="9"/>
      <c r="G783" s="9"/>
      <c r="H783" s="118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79"/>
      <c r="D784" s="33"/>
      <c r="E784" s="9"/>
      <c r="F784" s="9"/>
      <c r="G784" s="9"/>
      <c r="H784" s="118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79"/>
      <c r="D785" s="33"/>
      <c r="E785" s="9"/>
      <c r="F785" s="9"/>
      <c r="G785" s="9"/>
      <c r="H785" s="118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79"/>
      <c r="D786" s="33"/>
      <c r="E786" s="9"/>
      <c r="F786" s="9"/>
      <c r="G786" s="9"/>
      <c r="H786" s="118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79"/>
      <c r="D787" s="33"/>
      <c r="E787" s="9"/>
      <c r="F787" s="9"/>
      <c r="G787" s="9"/>
      <c r="H787" s="118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79"/>
      <c r="D788" s="33"/>
      <c r="E788" s="9"/>
      <c r="F788" s="9"/>
      <c r="G788" s="9"/>
      <c r="H788" s="118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79"/>
      <c r="D789" s="33"/>
      <c r="E789" s="9"/>
      <c r="F789" s="9"/>
      <c r="G789" s="9"/>
      <c r="H789" s="118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79"/>
      <c r="D790" s="33"/>
      <c r="E790" s="9"/>
      <c r="F790" s="9"/>
      <c r="G790" s="9"/>
      <c r="H790" s="118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79"/>
      <c r="D791" s="33"/>
      <c r="E791" s="9"/>
      <c r="F791" s="9"/>
      <c r="G791" s="9"/>
      <c r="H791" s="118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79"/>
      <c r="D792" s="33"/>
      <c r="E792" s="9"/>
      <c r="F792" s="9"/>
      <c r="G792" s="9"/>
      <c r="H792" s="118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79"/>
      <c r="D793" s="33"/>
      <c r="E793" s="9"/>
      <c r="F793" s="9"/>
      <c r="G793" s="9"/>
      <c r="H793" s="118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79"/>
      <c r="D794" s="33"/>
      <c r="E794" s="9"/>
      <c r="F794" s="9"/>
      <c r="G794" s="9"/>
      <c r="H794" s="118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79"/>
      <c r="D795" s="33"/>
      <c r="E795" s="9"/>
      <c r="F795" s="9"/>
      <c r="G795" s="9"/>
      <c r="H795" s="118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79"/>
      <c r="D796" s="33"/>
      <c r="E796" s="9"/>
      <c r="F796" s="9"/>
      <c r="G796" s="9"/>
      <c r="H796" s="118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79"/>
      <c r="D797" s="33"/>
      <c r="E797" s="9"/>
      <c r="F797" s="9"/>
      <c r="G797" s="9"/>
      <c r="H797" s="118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79"/>
      <c r="D798" s="33"/>
      <c r="E798" s="9"/>
      <c r="F798" s="9"/>
      <c r="G798" s="9"/>
      <c r="H798" s="118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79"/>
      <c r="D799" s="33"/>
      <c r="E799" s="9"/>
      <c r="F799" s="9"/>
      <c r="G799" s="9"/>
      <c r="H799" s="118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79"/>
      <c r="D800" s="33"/>
      <c r="E800" s="9"/>
      <c r="F800" s="9"/>
      <c r="G800" s="9"/>
      <c r="H800" s="118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79"/>
      <c r="D801" s="33"/>
      <c r="E801" s="9"/>
      <c r="F801" s="9"/>
      <c r="G801" s="9"/>
      <c r="H801" s="118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79"/>
      <c r="D802" s="33"/>
      <c r="E802" s="9"/>
      <c r="F802" s="9"/>
      <c r="G802" s="9"/>
      <c r="H802" s="118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79"/>
      <c r="D803" s="33"/>
      <c r="E803" s="9"/>
      <c r="F803" s="9"/>
      <c r="G803" s="9"/>
      <c r="H803" s="118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79"/>
      <c r="D804" s="33"/>
      <c r="E804" s="9"/>
      <c r="F804" s="9"/>
      <c r="G804" s="9"/>
      <c r="H804" s="118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79"/>
      <c r="D805" s="33"/>
      <c r="E805" s="9"/>
      <c r="F805" s="9"/>
      <c r="G805" s="9"/>
      <c r="H805" s="118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79"/>
      <c r="D806" s="33"/>
      <c r="E806" s="9"/>
      <c r="F806" s="9"/>
      <c r="G806" s="9"/>
      <c r="H806" s="118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79"/>
      <c r="D807" s="33"/>
      <c r="E807" s="9"/>
      <c r="F807" s="9"/>
      <c r="G807" s="9"/>
      <c r="H807" s="118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79"/>
      <c r="D808" s="33"/>
      <c r="E808" s="9"/>
      <c r="F808" s="9"/>
      <c r="G808" s="9"/>
      <c r="H808" s="118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79"/>
      <c r="D809" s="33"/>
      <c r="E809" s="9"/>
      <c r="F809" s="9"/>
      <c r="G809" s="9"/>
      <c r="H809" s="118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79"/>
      <c r="D810" s="33"/>
      <c r="E810" s="9"/>
      <c r="F810" s="9"/>
      <c r="G810" s="9"/>
      <c r="H810" s="118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79"/>
      <c r="D811" s="33"/>
      <c r="E811" s="9"/>
      <c r="F811" s="9"/>
      <c r="G811" s="9"/>
      <c r="H811" s="118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79"/>
      <c r="D812" s="33"/>
      <c r="E812" s="9"/>
      <c r="F812" s="9"/>
      <c r="G812" s="9"/>
      <c r="H812" s="118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79"/>
      <c r="D813" s="33"/>
      <c r="E813" s="9"/>
      <c r="F813" s="9"/>
      <c r="G813" s="9"/>
      <c r="H813" s="118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79"/>
      <c r="D814" s="33"/>
      <c r="E814" s="9"/>
      <c r="F814" s="9"/>
      <c r="G814" s="9"/>
      <c r="H814" s="118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79"/>
      <c r="D815" s="33"/>
      <c r="E815" s="9"/>
      <c r="F815" s="9"/>
      <c r="G815" s="9"/>
      <c r="H815" s="118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79"/>
      <c r="D816" s="33"/>
      <c r="E816" s="9"/>
      <c r="F816" s="9"/>
      <c r="G816" s="9"/>
      <c r="H816" s="118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79"/>
      <c r="D817" s="33"/>
      <c r="E817" s="9"/>
      <c r="F817" s="9"/>
      <c r="G817" s="9"/>
      <c r="H817" s="118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79"/>
      <c r="D818" s="33"/>
      <c r="E818" s="9"/>
      <c r="F818" s="9"/>
      <c r="G818" s="9"/>
      <c r="H818" s="118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79"/>
      <c r="D819" s="33"/>
      <c r="E819" s="9"/>
      <c r="F819" s="9"/>
      <c r="G819" s="9"/>
      <c r="H819" s="118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79"/>
      <c r="D820" s="33"/>
      <c r="E820" s="9"/>
      <c r="F820" s="9"/>
      <c r="G820" s="9"/>
      <c r="H820" s="118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79"/>
      <c r="D821" s="33"/>
      <c r="E821" s="9"/>
      <c r="F821" s="9"/>
      <c r="G821" s="9"/>
      <c r="H821" s="118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79"/>
      <c r="D822" s="33"/>
      <c r="E822" s="9"/>
      <c r="F822" s="9"/>
      <c r="G822" s="9"/>
      <c r="H822" s="118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79"/>
      <c r="D823" s="33"/>
      <c r="E823" s="9"/>
      <c r="F823" s="9"/>
      <c r="G823" s="9"/>
      <c r="H823" s="118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79"/>
      <c r="D824" s="33"/>
      <c r="E824" s="9"/>
      <c r="F824" s="9"/>
      <c r="G824" s="9"/>
      <c r="H824" s="118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79"/>
      <c r="D825" s="33"/>
      <c r="E825" s="9"/>
      <c r="F825" s="9"/>
      <c r="G825" s="9"/>
      <c r="H825" s="118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79"/>
      <c r="D826" s="33"/>
      <c r="E826" s="9"/>
      <c r="F826" s="9"/>
      <c r="G826" s="9"/>
      <c r="H826" s="118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79"/>
      <c r="D827" s="33"/>
      <c r="E827" s="9"/>
      <c r="F827" s="9"/>
      <c r="G827" s="9"/>
      <c r="H827" s="118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79"/>
      <c r="D828" s="33"/>
      <c r="E828" s="9"/>
      <c r="F828" s="9"/>
      <c r="G828" s="9"/>
      <c r="H828" s="118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79"/>
      <c r="D829" s="33"/>
      <c r="E829" s="9"/>
      <c r="F829" s="9"/>
      <c r="G829" s="9"/>
      <c r="H829" s="118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79"/>
      <c r="D830" s="33"/>
      <c r="E830" s="9"/>
      <c r="F830" s="9"/>
      <c r="G830" s="9"/>
      <c r="H830" s="118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79"/>
      <c r="D831" s="33"/>
      <c r="E831" s="9"/>
      <c r="F831" s="9"/>
      <c r="G831" s="9"/>
      <c r="H831" s="118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79"/>
      <c r="D832" s="33"/>
      <c r="E832" s="9"/>
      <c r="F832" s="9"/>
      <c r="G832" s="9"/>
      <c r="H832" s="118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79"/>
      <c r="D833" s="33"/>
      <c r="E833" s="9"/>
      <c r="F833" s="9"/>
      <c r="G833" s="9"/>
      <c r="H833" s="118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79"/>
      <c r="D834" s="33"/>
      <c r="E834" s="9"/>
      <c r="F834" s="9"/>
      <c r="G834" s="9"/>
      <c r="H834" s="118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79"/>
      <c r="D835" s="33"/>
      <c r="E835" s="9"/>
      <c r="F835" s="9"/>
      <c r="G835" s="9"/>
      <c r="H835" s="118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79"/>
      <c r="D836" s="33"/>
      <c r="E836" s="9"/>
      <c r="F836" s="9"/>
      <c r="G836" s="9"/>
      <c r="H836" s="118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79"/>
      <c r="D837" s="33"/>
      <c r="E837" s="9"/>
      <c r="F837" s="9"/>
      <c r="G837" s="9"/>
      <c r="H837" s="118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79"/>
      <c r="D838" s="33"/>
      <c r="E838" s="9"/>
      <c r="F838" s="9"/>
      <c r="G838" s="9"/>
      <c r="H838" s="118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79"/>
      <c r="D839" s="33"/>
      <c r="E839" s="9"/>
      <c r="F839" s="9"/>
      <c r="G839" s="9"/>
      <c r="H839" s="118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79"/>
      <c r="D840" s="33"/>
      <c r="E840" s="9"/>
      <c r="F840" s="9"/>
      <c r="G840" s="9"/>
      <c r="H840" s="118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79"/>
      <c r="D841" s="33"/>
      <c r="E841" s="9"/>
      <c r="F841" s="9"/>
      <c r="G841" s="9"/>
      <c r="H841" s="118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79"/>
      <c r="D842" s="33"/>
      <c r="E842" s="9"/>
      <c r="F842" s="9"/>
      <c r="G842" s="9"/>
      <c r="H842" s="118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79"/>
      <c r="D843" s="33"/>
      <c r="E843" s="9"/>
      <c r="F843" s="9"/>
      <c r="G843" s="9"/>
      <c r="H843" s="118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79"/>
      <c r="D844" s="33"/>
      <c r="E844" s="9"/>
      <c r="F844" s="9"/>
      <c r="G844" s="9"/>
      <c r="H844" s="118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79"/>
      <c r="D845" s="33"/>
      <c r="E845" s="9"/>
      <c r="F845" s="9"/>
      <c r="G845" s="9"/>
      <c r="H845" s="118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79"/>
      <c r="D846" s="33"/>
      <c r="E846" s="9"/>
      <c r="F846" s="9"/>
      <c r="G846" s="9"/>
      <c r="H846" s="118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79"/>
      <c r="D847" s="33"/>
      <c r="E847" s="9"/>
      <c r="F847" s="9"/>
      <c r="G847" s="9"/>
      <c r="H847" s="118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79"/>
      <c r="D848" s="33"/>
      <c r="E848" s="9"/>
      <c r="F848" s="9"/>
      <c r="G848" s="9"/>
      <c r="H848" s="118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79"/>
      <c r="D849" s="33"/>
      <c r="E849" s="9"/>
      <c r="F849" s="9"/>
      <c r="G849" s="9"/>
      <c r="H849" s="118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79"/>
      <c r="D850" s="33"/>
      <c r="E850" s="9"/>
      <c r="F850" s="9"/>
      <c r="G850" s="9"/>
      <c r="H850" s="118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79"/>
      <c r="D851" s="33"/>
      <c r="E851" s="9"/>
      <c r="F851" s="9"/>
      <c r="G851" s="9"/>
      <c r="H851" s="118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79"/>
      <c r="D852" s="33"/>
      <c r="E852" s="9"/>
      <c r="F852" s="9"/>
      <c r="G852" s="9"/>
      <c r="H852" s="118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79"/>
      <c r="D853" s="33"/>
      <c r="E853" s="9"/>
      <c r="F853" s="9"/>
      <c r="G853" s="9"/>
      <c r="H853" s="118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79"/>
      <c r="D854" s="33"/>
      <c r="E854" s="9"/>
      <c r="F854" s="9"/>
      <c r="G854" s="9"/>
      <c r="H854" s="118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79"/>
      <c r="D855" s="33"/>
      <c r="E855" s="9"/>
      <c r="F855" s="9"/>
      <c r="G855" s="9"/>
      <c r="H855" s="118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79"/>
      <c r="D856" s="33"/>
      <c r="E856" s="9"/>
      <c r="F856" s="9"/>
      <c r="G856" s="9"/>
      <c r="H856" s="118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79"/>
      <c r="D857" s="33"/>
      <c r="E857" s="9"/>
      <c r="F857" s="9"/>
      <c r="G857" s="9"/>
      <c r="H857" s="118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79"/>
      <c r="D858" s="33"/>
      <c r="E858" s="9"/>
      <c r="F858" s="9"/>
      <c r="G858" s="9"/>
      <c r="H858" s="118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79"/>
      <c r="D859" s="33"/>
      <c r="E859" s="9"/>
      <c r="F859" s="9"/>
      <c r="G859" s="9"/>
      <c r="H859" s="118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79"/>
      <c r="D860" s="33"/>
      <c r="E860" s="9"/>
      <c r="F860" s="9"/>
      <c r="G860" s="9"/>
      <c r="H860" s="118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79"/>
      <c r="D861" s="33"/>
      <c r="E861" s="9"/>
      <c r="F861" s="9"/>
      <c r="G861" s="9"/>
      <c r="H861" s="118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79"/>
      <c r="D862" s="33"/>
      <c r="E862" s="9"/>
      <c r="F862" s="9"/>
      <c r="G862" s="9"/>
      <c r="H862" s="118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79"/>
      <c r="D863" s="33"/>
      <c r="E863" s="9"/>
      <c r="F863" s="9"/>
      <c r="G863" s="9"/>
      <c r="H863" s="118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79"/>
      <c r="D864" s="33"/>
      <c r="E864" s="9"/>
      <c r="F864" s="9"/>
      <c r="G864" s="9"/>
      <c r="H864" s="118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79"/>
      <c r="D865" s="33"/>
      <c r="E865" s="9"/>
      <c r="F865" s="9"/>
      <c r="G865" s="9"/>
      <c r="H865" s="118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79"/>
      <c r="D866" s="33"/>
      <c r="E866" s="9"/>
      <c r="F866" s="9"/>
      <c r="G866" s="9"/>
      <c r="H866" s="118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79"/>
      <c r="D867" s="33"/>
      <c r="E867" s="9"/>
      <c r="F867" s="9"/>
      <c r="G867" s="9"/>
      <c r="H867" s="118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79"/>
      <c r="D868" s="33"/>
      <c r="E868" s="9"/>
      <c r="F868" s="9"/>
      <c r="G868" s="9"/>
      <c r="H868" s="118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79"/>
      <c r="D869" s="33"/>
      <c r="E869" s="9"/>
      <c r="F869" s="9"/>
      <c r="G869" s="9"/>
      <c r="H869" s="118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79"/>
      <c r="D870" s="33"/>
      <c r="E870" s="9"/>
      <c r="F870" s="9"/>
      <c r="G870" s="9"/>
      <c r="H870" s="118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79"/>
      <c r="D871" s="33"/>
      <c r="E871" s="9"/>
      <c r="F871" s="9"/>
      <c r="G871" s="9"/>
      <c r="H871" s="118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79"/>
      <c r="D872" s="33"/>
      <c r="E872" s="9"/>
      <c r="F872" s="9"/>
      <c r="G872" s="9"/>
      <c r="H872" s="118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79"/>
      <c r="D873" s="33"/>
      <c r="E873" s="9"/>
      <c r="F873" s="9"/>
      <c r="G873" s="9"/>
      <c r="H873" s="118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79"/>
      <c r="D874" s="33"/>
      <c r="E874" s="9"/>
      <c r="F874" s="9"/>
      <c r="G874" s="9"/>
      <c r="H874" s="118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79"/>
      <c r="D875" s="33"/>
      <c r="E875" s="9"/>
      <c r="F875" s="9"/>
      <c r="G875" s="9"/>
      <c r="H875" s="118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79"/>
      <c r="D876" s="33"/>
      <c r="E876" s="9"/>
      <c r="F876" s="9"/>
      <c r="G876" s="9"/>
      <c r="H876" s="118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79"/>
      <c r="D877" s="33"/>
      <c r="E877" s="9"/>
      <c r="F877" s="9"/>
      <c r="G877" s="9"/>
      <c r="H877" s="118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79"/>
      <c r="D878" s="33"/>
      <c r="E878" s="9"/>
      <c r="F878" s="9"/>
      <c r="G878" s="9"/>
      <c r="H878" s="118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79"/>
      <c r="D879" s="33"/>
      <c r="E879" s="9"/>
      <c r="F879" s="9"/>
      <c r="G879" s="9"/>
      <c r="H879" s="118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79"/>
      <c r="D880" s="33"/>
      <c r="E880" s="9"/>
      <c r="F880" s="9"/>
      <c r="G880" s="9"/>
      <c r="H880" s="118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79"/>
      <c r="D881" s="33"/>
      <c r="E881" s="9"/>
      <c r="F881" s="9"/>
      <c r="G881" s="9"/>
      <c r="H881" s="118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79"/>
      <c r="D882" s="33"/>
      <c r="E882" s="9"/>
      <c r="F882" s="9"/>
      <c r="G882" s="9"/>
      <c r="H882" s="118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79"/>
      <c r="D883" s="33"/>
      <c r="E883" s="9"/>
      <c r="F883" s="9"/>
      <c r="G883" s="9"/>
      <c r="H883" s="118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79"/>
      <c r="D884" s="33"/>
      <c r="E884" s="9"/>
      <c r="F884" s="9"/>
      <c r="G884" s="9"/>
      <c r="H884" s="118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79"/>
      <c r="D885" s="33"/>
      <c r="E885" s="9"/>
      <c r="F885" s="9"/>
      <c r="G885" s="9"/>
      <c r="H885" s="118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79"/>
      <c r="D886" s="33"/>
      <c r="E886" s="9"/>
      <c r="F886" s="9"/>
      <c r="G886" s="9"/>
      <c r="H886" s="118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79"/>
      <c r="D887" s="33"/>
      <c r="E887" s="9"/>
      <c r="F887" s="9"/>
      <c r="G887" s="9"/>
      <c r="H887" s="118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79"/>
      <c r="D888" s="33"/>
      <c r="E888" s="9"/>
      <c r="F888" s="9"/>
      <c r="G888" s="9"/>
      <c r="H888" s="118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79"/>
      <c r="D889" s="33"/>
      <c r="E889" s="9"/>
      <c r="F889" s="9"/>
      <c r="G889" s="9"/>
      <c r="H889" s="118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79"/>
      <c r="D890" s="33"/>
      <c r="E890" s="9"/>
      <c r="F890" s="9"/>
      <c r="G890" s="9"/>
      <c r="H890" s="118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79"/>
      <c r="D891" s="33"/>
      <c r="E891" s="9"/>
      <c r="F891" s="9"/>
      <c r="G891" s="9"/>
      <c r="H891" s="118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79"/>
      <c r="D892" s="33"/>
      <c r="E892" s="9"/>
      <c r="F892" s="9"/>
      <c r="G892" s="9"/>
      <c r="H892" s="118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79"/>
      <c r="D893" s="33"/>
      <c r="E893" s="9"/>
      <c r="F893" s="9"/>
      <c r="G893" s="9"/>
      <c r="H893" s="118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79"/>
      <c r="D894" s="33"/>
      <c r="E894" s="9"/>
      <c r="F894" s="9"/>
      <c r="G894" s="9"/>
      <c r="H894" s="118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79"/>
      <c r="D895" s="33"/>
      <c r="E895" s="9"/>
      <c r="F895" s="9"/>
      <c r="G895" s="9"/>
      <c r="H895" s="118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79"/>
      <c r="D896" s="33"/>
      <c r="E896" s="9"/>
      <c r="F896" s="9"/>
      <c r="G896" s="9"/>
      <c r="H896" s="118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79"/>
      <c r="D897" s="33"/>
      <c r="E897" s="9"/>
      <c r="F897" s="9"/>
      <c r="G897" s="9"/>
      <c r="H897" s="118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79"/>
      <c r="D898" s="33"/>
      <c r="E898" s="9"/>
      <c r="F898" s="9"/>
      <c r="G898" s="9"/>
      <c r="H898" s="118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79"/>
      <c r="D899" s="33"/>
      <c r="E899" s="9"/>
      <c r="F899" s="9"/>
      <c r="G899" s="9"/>
      <c r="H899" s="118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79"/>
      <c r="D900" s="33"/>
      <c r="E900" s="9"/>
      <c r="F900" s="9"/>
      <c r="G900" s="9"/>
      <c r="H900" s="118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79"/>
      <c r="D901" s="33"/>
      <c r="E901" s="9"/>
      <c r="F901" s="9"/>
      <c r="G901" s="9"/>
      <c r="H901" s="118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79"/>
      <c r="D902" s="33"/>
      <c r="E902" s="9"/>
      <c r="F902" s="9"/>
      <c r="G902" s="9"/>
      <c r="H902" s="118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79"/>
      <c r="D903" s="33"/>
      <c r="E903" s="9"/>
      <c r="F903" s="9"/>
      <c r="G903" s="9"/>
      <c r="H903" s="118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79"/>
      <c r="D904" s="33"/>
      <c r="E904" s="9"/>
      <c r="F904" s="9"/>
      <c r="G904" s="9"/>
      <c r="H904" s="118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79"/>
      <c r="D905" s="33"/>
      <c r="E905" s="9"/>
      <c r="F905" s="9"/>
      <c r="G905" s="9"/>
      <c r="H905" s="118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79"/>
      <c r="D906" s="33"/>
      <c r="E906" s="9"/>
      <c r="F906" s="9"/>
      <c r="G906" s="9"/>
      <c r="H906" s="118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79"/>
      <c r="D907" s="33"/>
      <c r="E907" s="9"/>
      <c r="F907" s="9"/>
      <c r="G907" s="9"/>
      <c r="H907" s="118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79"/>
      <c r="D908" s="33"/>
      <c r="E908" s="9"/>
      <c r="F908" s="9"/>
      <c r="G908" s="9"/>
      <c r="H908" s="118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79"/>
      <c r="D909" s="33"/>
      <c r="E909" s="9"/>
      <c r="F909" s="9"/>
      <c r="G909" s="9"/>
      <c r="H909" s="118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79"/>
      <c r="D910" s="33"/>
      <c r="E910" s="9"/>
      <c r="F910" s="9"/>
      <c r="G910" s="9"/>
      <c r="H910" s="118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79"/>
      <c r="D911" s="33"/>
      <c r="E911" s="9"/>
      <c r="F911" s="9"/>
      <c r="G911" s="9"/>
      <c r="H911" s="118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79"/>
      <c r="D912" s="33"/>
      <c r="E912" s="9"/>
      <c r="F912" s="9"/>
      <c r="G912" s="9"/>
      <c r="H912" s="118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79"/>
      <c r="D913" s="33"/>
      <c r="E913" s="9"/>
      <c r="F913" s="9"/>
      <c r="G913" s="9"/>
      <c r="H913" s="118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79"/>
      <c r="D914" s="33"/>
      <c r="E914" s="9"/>
      <c r="F914" s="9"/>
      <c r="G914" s="9"/>
      <c r="H914" s="118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79"/>
      <c r="D915" s="33"/>
      <c r="E915" s="9"/>
      <c r="F915" s="9"/>
      <c r="G915" s="9"/>
      <c r="H915" s="118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79"/>
      <c r="D916" s="33"/>
      <c r="E916" s="9"/>
      <c r="F916" s="9"/>
      <c r="G916" s="9"/>
      <c r="H916" s="118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79"/>
      <c r="D917" s="33"/>
      <c r="E917" s="9"/>
      <c r="F917" s="9"/>
      <c r="G917" s="9"/>
      <c r="H917" s="118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79"/>
      <c r="D918" s="33"/>
      <c r="E918" s="9"/>
      <c r="F918" s="9"/>
      <c r="G918" s="9"/>
      <c r="H918" s="118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79"/>
      <c r="D919" s="33"/>
      <c r="E919" s="9"/>
      <c r="F919" s="9"/>
      <c r="G919" s="9"/>
      <c r="H919" s="118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79"/>
      <c r="D920" s="33"/>
      <c r="E920" s="9"/>
      <c r="F920" s="9"/>
      <c r="G920" s="9"/>
      <c r="H920" s="118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79"/>
      <c r="D921" s="33"/>
      <c r="E921" s="9"/>
      <c r="F921" s="9"/>
      <c r="G921" s="9"/>
      <c r="H921" s="118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79"/>
      <c r="D922" s="33"/>
      <c r="E922" s="9"/>
      <c r="F922" s="9"/>
      <c r="G922" s="9"/>
      <c r="H922" s="118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79"/>
      <c r="D923" s="33"/>
      <c r="E923" s="9"/>
      <c r="F923" s="9"/>
      <c r="G923" s="9"/>
      <c r="H923" s="118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79"/>
      <c r="D924" s="33"/>
      <c r="E924" s="9"/>
      <c r="F924" s="9"/>
      <c r="G924" s="9"/>
      <c r="H924" s="118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79"/>
      <c r="D925" s="33"/>
      <c r="E925" s="9"/>
      <c r="F925" s="9"/>
      <c r="G925" s="9"/>
      <c r="H925" s="118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79"/>
      <c r="D926" s="33"/>
      <c r="E926" s="9"/>
      <c r="F926" s="9"/>
      <c r="G926" s="9"/>
      <c r="H926" s="118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79"/>
      <c r="D927" s="33"/>
      <c r="E927" s="9"/>
      <c r="F927" s="9"/>
      <c r="G927" s="9"/>
      <c r="H927" s="118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79"/>
      <c r="D928" s="33"/>
      <c r="E928" s="9"/>
      <c r="F928" s="9"/>
      <c r="G928" s="9"/>
      <c r="H928" s="118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79"/>
      <c r="D929" s="33"/>
      <c r="E929" s="9"/>
      <c r="F929" s="9"/>
      <c r="G929" s="9"/>
      <c r="H929" s="118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79"/>
      <c r="D930" s="33"/>
      <c r="E930" s="9"/>
      <c r="F930" s="9"/>
      <c r="G930" s="9"/>
      <c r="H930" s="118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79"/>
      <c r="D931" s="33"/>
      <c r="E931" s="9"/>
      <c r="F931" s="9"/>
      <c r="G931" s="9"/>
      <c r="H931" s="118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79"/>
      <c r="D932" s="33"/>
      <c r="E932" s="9"/>
      <c r="F932" s="9"/>
      <c r="G932" s="9"/>
      <c r="H932" s="118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79"/>
      <c r="D933" s="33"/>
      <c r="E933" s="9"/>
      <c r="F933" s="9"/>
      <c r="G933" s="9"/>
      <c r="H933" s="118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79"/>
      <c r="D934" s="33"/>
      <c r="E934" s="9"/>
      <c r="F934" s="9"/>
      <c r="G934" s="9"/>
      <c r="H934" s="118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79"/>
      <c r="D935" s="33"/>
      <c r="E935" s="9"/>
      <c r="F935" s="9"/>
      <c r="G935" s="9"/>
      <c r="H935" s="118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79"/>
      <c r="D936" s="33"/>
      <c r="E936" s="9"/>
      <c r="F936" s="9"/>
      <c r="G936" s="9"/>
      <c r="H936" s="118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79"/>
      <c r="D937" s="33"/>
      <c r="E937" s="9"/>
      <c r="F937" s="9"/>
      <c r="G937" s="9"/>
      <c r="H937" s="118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79"/>
      <c r="D938" s="33"/>
      <c r="E938" s="9"/>
      <c r="F938" s="9"/>
      <c r="G938" s="9"/>
      <c r="H938" s="118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79"/>
      <c r="D939" s="33"/>
      <c r="E939" s="9"/>
      <c r="F939" s="9"/>
      <c r="G939" s="9"/>
      <c r="H939" s="118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79"/>
      <c r="D940" s="33"/>
      <c r="E940" s="9"/>
      <c r="F940" s="9"/>
      <c r="G940" s="9"/>
      <c r="H940" s="118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79"/>
      <c r="D941" s="33"/>
      <c r="E941" s="9"/>
      <c r="F941" s="9"/>
      <c r="G941" s="9"/>
      <c r="H941" s="118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79"/>
      <c r="D942" s="33"/>
      <c r="E942" s="9"/>
      <c r="F942" s="9"/>
      <c r="G942" s="9"/>
      <c r="H942" s="118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79"/>
      <c r="D943" s="33"/>
      <c r="E943" s="9"/>
      <c r="F943" s="9"/>
      <c r="G943" s="9"/>
      <c r="H943" s="118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79"/>
      <c r="D944" s="33"/>
      <c r="E944" s="9"/>
      <c r="F944" s="9"/>
      <c r="G944" s="9"/>
      <c r="H944" s="118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79"/>
      <c r="D945" s="33"/>
      <c r="E945" s="9"/>
      <c r="F945" s="9"/>
      <c r="G945" s="9"/>
      <c r="H945" s="118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79"/>
      <c r="D946" s="33"/>
      <c r="E946" s="9"/>
      <c r="F946" s="9"/>
      <c r="G946" s="9"/>
      <c r="H946" s="118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79"/>
      <c r="D947" s="33"/>
      <c r="E947" s="9"/>
      <c r="F947" s="9"/>
      <c r="G947" s="9"/>
      <c r="H947" s="118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79"/>
      <c r="D948" s="33"/>
      <c r="E948" s="9"/>
      <c r="F948" s="9"/>
      <c r="G948" s="9"/>
      <c r="H948" s="118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79"/>
      <c r="D949" s="33"/>
      <c r="E949" s="9"/>
      <c r="F949" s="9"/>
      <c r="G949" s="9"/>
      <c r="H949" s="118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79"/>
      <c r="D950" s="33"/>
      <c r="E950" s="9"/>
      <c r="F950" s="9"/>
      <c r="G950" s="9"/>
      <c r="H950" s="118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79"/>
      <c r="D951" s="33"/>
      <c r="E951" s="9"/>
      <c r="F951" s="9"/>
      <c r="G951" s="9"/>
      <c r="H951" s="118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79"/>
      <c r="D952" s="33"/>
      <c r="E952" s="9"/>
      <c r="F952" s="9"/>
      <c r="G952" s="9"/>
      <c r="H952" s="118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79"/>
      <c r="D953" s="33"/>
      <c r="E953" s="9"/>
      <c r="F953" s="9"/>
      <c r="G953" s="9"/>
      <c r="H953" s="118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79"/>
      <c r="D954" s="33"/>
      <c r="E954" s="9"/>
      <c r="F954" s="9"/>
      <c r="G954" s="9"/>
      <c r="H954" s="118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79"/>
      <c r="D955" s="33"/>
      <c r="E955" s="9"/>
      <c r="F955" s="9"/>
      <c r="G955" s="9"/>
      <c r="H955" s="118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79"/>
      <c r="D956" s="33"/>
      <c r="E956" s="9"/>
      <c r="F956" s="9"/>
      <c r="G956" s="9"/>
      <c r="H956" s="118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79"/>
      <c r="D957" s="33"/>
      <c r="E957" s="9"/>
      <c r="F957" s="9"/>
      <c r="G957" s="9"/>
      <c r="H957" s="118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79"/>
      <c r="D958" s="33"/>
      <c r="E958" s="9"/>
      <c r="F958" s="9"/>
      <c r="G958" s="9"/>
      <c r="H958" s="118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79"/>
      <c r="D959" s="33"/>
      <c r="E959" s="9"/>
      <c r="F959" s="9"/>
      <c r="G959" s="9"/>
      <c r="H959" s="118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79"/>
      <c r="D960" s="33"/>
      <c r="E960" s="9"/>
      <c r="F960" s="9"/>
      <c r="G960" s="9"/>
      <c r="H960" s="118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79"/>
      <c r="D961" s="33"/>
      <c r="E961" s="9"/>
      <c r="F961" s="9"/>
      <c r="G961" s="9"/>
      <c r="H961" s="118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79"/>
      <c r="D962" s="33"/>
      <c r="E962" s="9"/>
      <c r="F962" s="9"/>
      <c r="G962" s="9"/>
      <c r="H962" s="118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79"/>
      <c r="D963" s="33"/>
      <c r="E963" s="9"/>
      <c r="F963" s="9"/>
      <c r="G963" s="9"/>
      <c r="H963" s="118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79"/>
      <c r="D964" s="33"/>
      <c r="E964" s="9"/>
      <c r="F964" s="9"/>
      <c r="G964" s="9"/>
      <c r="H964" s="118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79"/>
      <c r="D965" s="33"/>
      <c r="E965" s="9"/>
      <c r="F965" s="9"/>
      <c r="G965" s="9"/>
      <c r="H965" s="118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79"/>
      <c r="D966" s="33"/>
      <c r="E966" s="9"/>
      <c r="F966" s="9"/>
      <c r="G966" s="9"/>
      <c r="H966" s="118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79"/>
      <c r="D967" s="33"/>
      <c r="E967" s="9"/>
      <c r="F967" s="9"/>
      <c r="G967" s="9"/>
      <c r="H967" s="118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79"/>
      <c r="D968" s="33"/>
      <c r="E968" s="9"/>
      <c r="F968" s="9"/>
      <c r="G968" s="9"/>
      <c r="H968" s="118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79"/>
      <c r="D969" s="33"/>
      <c r="E969" s="9"/>
      <c r="F969" s="9"/>
      <c r="G969" s="9"/>
      <c r="H969" s="118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79"/>
      <c r="D970" s="33"/>
      <c r="E970" s="9"/>
      <c r="F970" s="9"/>
      <c r="G970" s="9"/>
      <c r="H970" s="118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79"/>
      <c r="D971" s="33"/>
      <c r="E971" s="9"/>
      <c r="F971" s="9"/>
      <c r="G971" s="9"/>
      <c r="H971" s="118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79"/>
      <c r="D972" s="33"/>
      <c r="E972" s="9"/>
      <c r="F972" s="9"/>
      <c r="G972" s="9"/>
      <c r="H972" s="118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79"/>
      <c r="D973" s="33"/>
      <c r="E973" s="9"/>
      <c r="F973" s="9"/>
      <c r="G973" s="9"/>
      <c r="H973" s="118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79"/>
      <c r="D974" s="33"/>
      <c r="E974" s="9"/>
      <c r="F974" s="9"/>
      <c r="G974" s="9"/>
      <c r="H974" s="118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79"/>
      <c r="D975" s="33"/>
      <c r="E975" s="9"/>
      <c r="F975" s="9"/>
      <c r="G975" s="9"/>
      <c r="H975" s="118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79"/>
      <c r="D976" s="33"/>
      <c r="E976" s="9"/>
      <c r="F976" s="9"/>
      <c r="G976" s="9"/>
      <c r="H976" s="118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79"/>
      <c r="D977" s="33"/>
      <c r="E977" s="9"/>
      <c r="F977" s="9"/>
      <c r="G977" s="9"/>
      <c r="H977" s="118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79"/>
      <c r="D978" s="33"/>
      <c r="E978" s="9"/>
      <c r="F978" s="9"/>
      <c r="G978" s="9"/>
      <c r="H978" s="118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79"/>
      <c r="D979" s="33"/>
      <c r="E979" s="9"/>
      <c r="F979" s="9"/>
      <c r="G979" s="9"/>
      <c r="H979" s="118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79"/>
      <c r="D980" s="33"/>
      <c r="E980" s="9"/>
      <c r="F980" s="9"/>
      <c r="G980" s="9"/>
      <c r="H980" s="118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79"/>
      <c r="D981" s="33"/>
      <c r="E981" s="9"/>
      <c r="F981" s="9"/>
      <c r="G981" s="9"/>
      <c r="H981" s="118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79"/>
      <c r="D982" s="33"/>
      <c r="E982" s="9"/>
      <c r="F982" s="9"/>
      <c r="G982" s="9"/>
      <c r="H982" s="118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79"/>
      <c r="D983" s="33"/>
      <c r="E983" s="9"/>
      <c r="F983" s="9"/>
      <c r="G983" s="9"/>
      <c r="H983" s="118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79"/>
      <c r="D984" s="33"/>
      <c r="E984" s="9"/>
      <c r="F984" s="9"/>
      <c r="G984" s="9"/>
      <c r="H984" s="118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79"/>
      <c r="D985" s="33"/>
      <c r="E985" s="9"/>
      <c r="F985" s="9"/>
      <c r="G985" s="9"/>
      <c r="H985" s="118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79"/>
      <c r="D986" s="33"/>
      <c r="E986" s="9"/>
      <c r="F986" s="9"/>
      <c r="G986" s="9"/>
      <c r="H986" s="118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79"/>
      <c r="D987" s="33"/>
      <c r="E987" s="9"/>
      <c r="F987" s="9"/>
      <c r="G987" s="9"/>
      <c r="H987" s="118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79"/>
      <c r="D988" s="33"/>
      <c r="E988" s="9"/>
      <c r="F988" s="9"/>
      <c r="G988" s="9"/>
      <c r="H988" s="118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79"/>
      <c r="D989" s="33"/>
      <c r="E989" s="9"/>
      <c r="F989" s="9"/>
      <c r="G989" s="9"/>
      <c r="H989" s="118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79"/>
      <c r="D990" s="33"/>
      <c r="E990" s="9"/>
      <c r="F990" s="9"/>
      <c r="G990" s="9"/>
      <c r="H990" s="118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79"/>
      <c r="D991" s="33"/>
      <c r="E991" s="9"/>
      <c r="F991" s="9"/>
      <c r="G991" s="9"/>
      <c r="H991" s="118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79"/>
      <c r="D992" s="33"/>
      <c r="E992" s="9"/>
      <c r="F992" s="9"/>
      <c r="G992" s="9"/>
      <c r="H992" s="118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79"/>
      <c r="D993" s="33"/>
      <c r="E993" s="9"/>
      <c r="F993" s="9"/>
      <c r="G993" s="9"/>
      <c r="H993" s="118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79"/>
      <c r="D994" s="33"/>
      <c r="E994" s="9"/>
      <c r="F994" s="9"/>
      <c r="G994" s="9"/>
      <c r="H994" s="118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79"/>
      <c r="D995" s="33"/>
      <c r="E995" s="9"/>
      <c r="F995" s="9"/>
      <c r="G995" s="9"/>
      <c r="H995" s="118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79"/>
      <c r="D996" s="33"/>
      <c r="E996" s="9"/>
      <c r="F996" s="9"/>
      <c r="G996" s="9"/>
      <c r="H996" s="118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79"/>
      <c r="D997" s="33"/>
      <c r="E997" s="9"/>
      <c r="F997" s="9"/>
      <c r="G997" s="9"/>
      <c r="H997" s="118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79"/>
      <c r="D998" s="33"/>
      <c r="E998" s="9"/>
      <c r="F998" s="9"/>
      <c r="G998" s="9"/>
      <c r="H998" s="118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79"/>
      <c r="D999" s="33"/>
      <c r="E999" s="9"/>
      <c r="F999" s="9"/>
      <c r="G999" s="9"/>
      <c r="H999" s="118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79"/>
      <c r="D1000" s="33"/>
      <c r="E1000" s="9"/>
      <c r="F1000" s="9"/>
      <c r="G1000" s="9"/>
      <c r="H1000" s="118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CCFF"/>
    <pageSetUpPr/>
  </sheetPr>
  <sheetViews>
    <sheetView workbookViewId="0"/>
  </sheetViews>
  <sheetFormatPr customHeight="1" defaultColWidth="14.43" defaultRowHeight="15.75"/>
  <cols>
    <col customWidth="1" min="1" max="1" width="10.14"/>
    <col customWidth="1" min="2" max="2" width="26.14"/>
    <col customWidth="1" min="3" max="3" width="20.0"/>
    <col customWidth="1" min="4" max="26" width="19.86"/>
  </cols>
  <sheetData>
    <row r="1">
      <c r="A1" s="121" t="s">
        <v>1388</v>
      </c>
      <c r="B1" s="122" t="s">
        <v>2653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18">
        <v>42712.0</v>
      </c>
      <c r="B2" s="9">
        <f t="shared" ref="B2:B742" si="1">ROUNDUP(MONTH(A2)/3,0)</f>
        <v>4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118">
        <v>43240.0</v>
      </c>
      <c r="B3" s="9">
        <f t="shared" si="1"/>
        <v>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118">
        <v>42925.0</v>
      </c>
      <c r="B4" s="9">
        <f t="shared" si="1"/>
        <v>3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18">
        <v>43412.0</v>
      </c>
      <c r="B5" s="9">
        <f t="shared" si="1"/>
        <v>4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118">
        <v>42912.0</v>
      </c>
      <c r="B6" s="9">
        <f t="shared" si="1"/>
        <v>2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18">
        <v>43209.0</v>
      </c>
      <c r="B7" s="9">
        <f t="shared" si="1"/>
        <v>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118">
        <v>42948.0</v>
      </c>
      <c r="B8" s="9">
        <f t="shared" si="1"/>
        <v>3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118">
        <v>43112.0</v>
      </c>
      <c r="B9" s="9">
        <f t="shared" si="1"/>
        <v>1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118">
        <v>43012.0</v>
      </c>
      <c r="B10" s="9">
        <f t="shared" si="1"/>
        <v>4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18">
        <v>43213.0</v>
      </c>
      <c r="B11" s="9">
        <f t="shared" si="1"/>
        <v>2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118">
        <v>42652.0</v>
      </c>
      <c r="B12" s="9">
        <f t="shared" si="1"/>
        <v>4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118">
        <v>42469.0</v>
      </c>
      <c r="B13" s="9">
        <f t="shared" si="1"/>
        <v>2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118">
        <v>42549.0</v>
      </c>
      <c r="B14" s="9">
        <f t="shared" si="1"/>
        <v>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118">
        <v>42837.0</v>
      </c>
      <c r="B15" s="9">
        <f t="shared" si="1"/>
        <v>2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118">
        <v>42875.0</v>
      </c>
      <c r="B16" s="9">
        <f t="shared" si="1"/>
        <v>2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118">
        <v>43086.0</v>
      </c>
      <c r="B17" s="9">
        <f t="shared" si="1"/>
        <v>4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118">
        <v>43111.0</v>
      </c>
      <c r="B18" s="9">
        <f t="shared" si="1"/>
        <v>1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118">
        <v>42442.0</v>
      </c>
      <c r="B19" s="9">
        <f t="shared" si="1"/>
        <v>1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18">
        <v>42634.0</v>
      </c>
      <c r="B20" s="9">
        <f t="shared" si="1"/>
        <v>3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118">
        <v>42550.0</v>
      </c>
      <c r="B21" s="9">
        <f t="shared" si="1"/>
        <v>2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118">
        <v>42623.0</v>
      </c>
      <c r="B22" s="9">
        <f t="shared" si="1"/>
        <v>3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118">
        <v>42539.0</v>
      </c>
      <c r="B23" s="9">
        <f t="shared" si="1"/>
        <v>2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118">
        <v>42801.0</v>
      </c>
      <c r="B24" s="9">
        <f t="shared" si="1"/>
        <v>1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118">
        <v>43261.0</v>
      </c>
      <c r="B25" s="9">
        <f t="shared" si="1"/>
        <v>2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118">
        <v>43351.0</v>
      </c>
      <c r="B26" s="9">
        <f t="shared" si="1"/>
        <v>3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118">
        <v>42851.0</v>
      </c>
      <c r="B27" s="9">
        <f t="shared" si="1"/>
        <v>2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118">
        <v>43311.0</v>
      </c>
      <c r="B28" s="9">
        <f t="shared" si="1"/>
        <v>3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118">
        <v>43238.0</v>
      </c>
      <c r="B29" s="9">
        <f t="shared" si="1"/>
        <v>2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118">
        <v>42807.0</v>
      </c>
      <c r="B30" s="9">
        <f t="shared" si="1"/>
        <v>1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118">
        <v>43139.0</v>
      </c>
      <c r="B31" s="9">
        <f t="shared" si="1"/>
        <v>1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118">
        <v>42981.0</v>
      </c>
      <c r="B32" s="9">
        <f t="shared" si="1"/>
        <v>3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118">
        <v>42745.0</v>
      </c>
      <c r="B33" s="9">
        <f t="shared" si="1"/>
        <v>1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118">
        <v>42930.0</v>
      </c>
      <c r="B34" s="9">
        <f t="shared" si="1"/>
        <v>3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118">
        <v>43191.0</v>
      </c>
      <c r="B35" s="9">
        <f t="shared" si="1"/>
        <v>2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118">
        <v>43372.0</v>
      </c>
      <c r="B36" s="9">
        <f t="shared" si="1"/>
        <v>3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118">
        <v>43232.0</v>
      </c>
      <c r="B37" s="9">
        <f t="shared" si="1"/>
        <v>2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118">
        <v>42955.0</v>
      </c>
      <c r="B38" s="9">
        <f t="shared" si="1"/>
        <v>3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118">
        <v>43263.0</v>
      </c>
      <c r="B39" s="9">
        <f t="shared" si="1"/>
        <v>2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118">
        <v>42592.0</v>
      </c>
      <c r="B40" s="9">
        <f t="shared" si="1"/>
        <v>3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118">
        <v>42884.0</v>
      </c>
      <c r="B41" s="9">
        <f t="shared" si="1"/>
        <v>2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118">
        <v>42605.0</v>
      </c>
      <c r="B42" s="9">
        <f t="shared" si="1"/>
        <v>3</v>
      </c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118">
        <v>42757.0</v>
      </c>
      <c r="B43" s="9">
        <f t="shared" si="1"/>
        <v>1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118">
        <v>42815.0</v>
      </c>
      <c r="B44" s="9">
        <f t="shared" si="1"/>
        <v>1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118">
        <v>42504.0</v>
      </c>
      <c r="B45" s="9">
        <f t="shared" si="1"/>
        <v>2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118">
        <v>42550.0</v>
      </c>
      <c r="B46" s="9">
        <f t="shared" si="1"/>
        <v>2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118">
        <v>42827.0</v>
      </c>
      <c r="B47" s="9">
        <f t="shared" si="1"/>
        <v>2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118">
        <v>43029.0</v>
      </c>
      <c r="B48" s="9">
        <f t="shared" si="1"/>
        <v>4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118">
        <v>43505.0</v>
      </c>
      <c r="B49" s="9">
        <f t="shared" si="1"/>
        <v>1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118">
        <v>42681.0</v>
      </c>
      <c r="B50" s="9">
        <f t="shared" si="1"/>
        <v>4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118">
        <v>43444.0</v>
      </c>
      <c r="B51" s="9">
        <f t="shared" si="1"/>
        <v>4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118">
        <v>42992.0</v>
      </c>
      <c r="B52" s="9">
        <f t="shared" si="1"/>
        <v>3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118">
        <v>43439.0</v>
      </c>
      <c r="B53" s="9">
        <f t="shared" si="1"/>
        <v>4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118">
        <v>43369.0</v>
      </c>
      <c r="B54" s="9">
        <f t="shared" si="1"/>
        <v>3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118">
        <v>42650.0</v>
      </c>
      <c r="B55" s="9">
        <f t="shared" si="1"/>
        <v>4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118">
        <v>42484.0</v>
      </c>
      <c r="B56" s="9">
        <f t="shared" si="1"/>
        <v>2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118">
        <v>42974.0</v>
      </c>
      <c r="B57" s="9">
        <f t="shared" si="1"/>
        <v>3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118">
        <v>42894.0</v>
      </c>
      <c r="B58" s="9">
        <f t="shared" si="1"/>
        <v>2</v>
      </c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118">
        <v>42667.0</v>
      </c>
      <c r="B59" s="9">
        <f t="shared" si="1"/>
        <v>4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118">
        <v>43458.0</v>
      </c>
      <c r="B60" s="9">
        <f t="shared" si="1"/>
        <v>4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118">
        <v>43494.0</v>
      </c>
      <c r="B61" s="9">
        <f t="shared" si="1"/>
        <v>1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118">
        <v>42704.0</v>
      </c>
      <c r="B62" s="9">
        <f t="shared" si="1"/>
        <v>4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118">
        <v>42871.0</v>
      </c>
      <c r="B63" s="9">
        <f t="shared" si="1"/>
        <v>2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118">
        <v>42965.0</v>
      </c>
      <c r="B64" s="9">
        <f t="shared" si="1"/>
        <v>3</v>
      </c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118">
        <v>43069.0</v>
      </c>
      <c r="B65" s="9">
        <f t="shared" si="1"/>
        <v>4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118">
        <v>42517.0</v>
      </c>
      <c r="B66" s="9">
        <f t="shared" si="1"/>
        <v>2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118">
        <v>42885.0</v>
      </c>
      <c r="B67" s="9">
        <f t="shared" si="1"/>
        <v>2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118">
        <v>42481.0</v>
      </c>
      <c r="B68" s="9">
        <f t="shared" si="1"/>
        <v>2</v>
      </c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118">
        <v>43189.0</v>
      </c>
      <c r="B69" s="9">
        <f t="shared" si="1"/>
        <v>1</v>
      </c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118">
        <v>42458.0</v>
      </c>
      <c r="B70" s="9">
        <f t="shared" si="1"/>
        <v>1</v>
      </c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118">
        <v>43054.0</v>
      </c>
      <c r="B71" s="9">
        <f t="shared" si="1"/>
        <v>4</v>
      </c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118">
        <v>42652.0</v>
      </c>
      <c r="B72" s="9">
        <f t="shared" si="1"/>
        <v>4</v>
      </c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118">
        <v>43048.0</v>
      </c>
      <c r="B73" s="9">
        <f t="shared" si="1"/>
        <v>4</v>
      </c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118">
        <v>42879.0</v>
      </c>
      <c r="B74" s="9">
        <f t="shared" si="1"/>
        <v>2</v>
      </c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118">
        <v>43249.0</v>
      </c>
      <c r="B75" s="9">
        <f t="shared" si="1"/>
        <v>2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118">
        <v>42576.0</v>
      </c>
      <c r="B76" s="9">
        <f t="shared" si="1"/>
        <v>3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118">
        <v>42501.0</v>
      </c>
      <c r="B77" s="9">
        <f t="shared" si="1"/>
        <v>2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118">
        <v>42571.0</v>
      </c>
      <c r="B78" s="9">
        <f t="shared" si="1"/>
        <v>3</v>
      </c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118">
        <v>42937.0</v>
      </c>
      <c r="B79" s="9">
        <f t="shared" si="1"/>
        <v>3</v>
      </c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118">
        <v>42709.0</v>
      </c>
      <c r="B80" s="9">
        <f t="shared" si="1"/>
        <v>4</v>
      </c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118">
        <v>43056.0</v>
      </c>
      <c r="B81" s="9">
        <f t="shared" si="1"/>
        <v>4</v>
      </c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118">
        <v>42719.0</v>
      </c>
      <c r="B82" s="9">
        <f t="shared" si="1"/>
        <v>4</v>
      </c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118">
        <v>43015.0</v>
      </c>
      <c r="B83" s="9">
        <f t="shared" si="1"/>
        <v>4</v>
      </c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118">
        <v>43149.0</v>
      </c>
      <c r="B84" s="9">
        <f t="shared" si="1"/>
        <v>1</v>
      </c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118">
        <v>42943.0</v>
      </c>
      <c r="B85" s="9">
        <f t="shared" si="1"/>
        <v>3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118">
        <v>43095.0</v>
      </c>
      <c r="B86" s="9">
        <f t="shared" si="1"/>
        <v>4</v>
      </c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118">
        <v>42923.0</v>
      </c>
      <c r="B87" s="9">
        <f t="shared" si="1"/>
        <v>3</v>
      </c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118">
        <v>43412.0</v>
      </c>
      <c r="B88" s="9">
        <f t="shared" si="1"/>
        <v>4</v>
      </c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118">
        <v>43070.0</v>
      </c>
      <c r="B89" s="9">
        <f t="shared" si="1"/>
        <v>4</v>
      </c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118">
        <v>43043.0</v>
      </c>
      <c r="B90" s="9">
        <f t="shared" si="1"/>
        <v>4</v>
      </c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118">
        <v>43021.0</v>
      </c>
      <c r="B91" s="9">
        <f t="shared" si="1"/>
        <v>4</v>
      </c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118">
        <v>43110.0</v>
      </c>
      <c r="B92" s="9">
        <f t="shared" si="1"/>
        <v>1</v>
      </c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118">
        <v>43349.0</v>
      </c>
      <c r="B93" s="9">
        <f t="shared" si="1"/>
        <v>3</v>
      </c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118">
        <v>42710.0</v>
      </c>
      <c r="B94" s="9">
        <f t="shared" si="1"/>
        <v>4</v>
      </c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118">
        <v>42991.0</v>
      </c>
      <c r="B95" s="9">
        <f t="shared" si="1"/>
        <v>3</v>
      </c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118">
        <v>43290.0</v>
      </c>
      <c r="B96" s="9">
        <f t="shared" si="1"/>
        <v>3</v>
      </c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118">
        <v>43271.0</v>
      </c>
      <c r="B97" s="9">
        <f t="shared" si="1"/>
        <v>2</v>
      </c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118">
        <v>42762.0</v>
      </c>
      <c r="B98" s="9">
        <f t="shared" si="1"/>
        <v>1</v>
      </c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118">
        <v>43156.0</v>
      </c>
      <c r="B99" s="9">
        <f t="shared" si="1"/>
        <v>1</v>
      </c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118">
        <v>43326.0</v>
      </c>
      <c r="B100" s="9">
        <f t="shared" si="1"/>
        <v>3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118">
        <v>42487.0</v>
      </c>
      <c r="B101" s="9">
        <f t="shared" si="1"/>
        <v>2</v>
      </c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118">
        <v>42792.0</v>
      </c>
      <c r="B102" s="9">
        <f t="shared" si="1"/>
        <v>1</v>
      </c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118">
        <v>43420.0</v>
      </c>
      <c r="B103" s="9">
        <f t="shared" si="1"/>
        <v>4</v>
      </c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118">
        <v>42427.0</v>
      </c>
      <c r="B104" s="9">
        <f t="shared" si="1"/>
        <v>1</v>
      </c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118">
        <v>42506.0</v>
      </c>
      <c r="B105" s="9">
        <f t="shared" si="1"/>
        <v>2</v>
      </c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118">
        <v>43378.0</v>
      </c>
      <c r="B106" s="9">
        <f t="shared" si="1"/>
        <v>4</v>
      </c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118">
        <v>42496.0</v>
      </c>
      <c r="B107" s="9">
        <f t="shared" si="1"/>
        <v>2</v>
      </c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118">
        <v>42557.0</v>
      </c>
      <c r="B108" s="9">
        <f t="shared" si="1"/>
        <v>3</v>
      </c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118">
        <v>43299.0</v>
      </c>
      <c r="B109" s="9">
        <f t="shared" si="1"/>
        <v>3</v>
      </c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118">
        <v>43390.0</v>
      </c>
      <c r="B110" s="9">
        <f t="shared" si="1"/>
        <v>4</v>
      </c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118">
        <v>43456.0</v>
      </c>
      <c r="B111" s="9">
        <f t="shared" si="1"/>
        <v>4</v>
      </c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118">
        <v>42619.0</v>
      </c>
      <c r="B112" s="9">
        <f t="shared" si="1"/>
        <v>3</v>
      </c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118">
        <v>43148.0</v>
      </c>
      <c r="B113" s="9">
        <f t="shared" si="1"/>
        <v>1</v>
      </c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118">
        <v>43347.0</v>
      </c>
      <c r="B114" s="9">
        <f t="shared" si="1"/>
        <v>3</v>
      </c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118">
        <v>43193.0</v>
      </c>
      <c r="B115" s="9">
        <f t="shared" si="1"/>
        <v>2</v>
      </c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118">
        <v>42896.0</v>
      </c>
      <c r="B116" s="9">
        <f t="shared" si="1"/>
        <v>2</v>
      </c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118">
        <v>43158.0</v>
      </c>
      <c r="B117" s="9">
        <f t="shared" si="1"/>
        <v>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118">
        <v>43071.0</v>
      </c>
      <c r="B118" s="9">
        <f t="shared" si="1"/>
        <v>4</v>
      </c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118">
        <v>42688.0</v>
      </c>
      <c r="B119" s="9">
        <f t="shared" si="1"/>
        <v>4</v>
      </c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118">
        <v>43300.0</v>
      </c>
      <c r="B120" s="9">
        <f t="shared" si="1"/>
        <v>3</v>
      </c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118">
        <v>43129.0</v>
      </c>
      <c r="B121" s="9">
        <f t="shared" si="1"/>
        <v>1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118">
        <v>42618.0</v>
      </c>
      <c r="B122" s="9">
        <f t="shared" si="1"/>
        <v>3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118">
        <v>42749.0</v>
      </c>
      <c r="B123" s="9">
        <f t="shared" si="1"/>
        <v>1</v>
      </c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118">
        <v>42425.0</v>
      </c>
      <c r="B124" s="9">
        <f t="shared" si="1"/>
        <v>1</v>
      </c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118">
        <v>43446.0</v>
      </c>
      <c r="B125" s="9">
        <f t="shared" si="1"/>
        <v>4</v>
      </c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118">
        <v>43026.0</v>
      </c>
      <c r="B126" s="9">
        <f t="shared" si="1"/>
        <v>4</v>
      </c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118">
        <v>42909.0</v>
      </c>
      <c r="B127" s="9">
        <f t="shared" si="1"/>
        <v>2</v>
      </c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118">
        <v>43269.0</v>
      </c>
      <c r="B128" s="9">
        <f t="shared" si="1"/>
        <v>2</v>
      </c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118">
        <v>42532.0</v>
      </c>
      <c r="B129" s="9">
        <f t="shared" si="1"/>
        <v>2</v>
      </c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118">
        <v>43489.0</v>
      </c>
      <c r="B130" s="9">
        <f t="shared" si="1"/>
        <v>1</v>
      </c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118">
        <v>43165.0</v>
      </c>
      <c r="B131" s="9">
        <f t="shared" si="1"/>
        <v>1</v>
      </c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118">
        <v>43011.0</v>
      </c>
      <c r="B132" s="9">
        <f t="shared" si="1"/>
        <v>4</v>
      </c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118">
        <v>43348.0</v>
      </c>
      <c r="B133" s="9">
        <f t="shared" si="1"/>
        <v>3</v>
      </c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118">
        <v>42454.0</v>
      </c>
      <c r="B134" s="9">
        <f t="shared" si="1"/>
        <v>1</v>
      </c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118">
        <v>42967.0</v>
      </c>
      <c r="B135" s="9">
        <f t="shared" si="1"/>
        <v>3</v>
      </c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118">
        <v>43219.0</v>
      </c>
      <c r="B136" s="9">
        <f t="shared" si="1"/>
        <v>2</v>
      </c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118">
        <v>43463.0</v>
      </c>
      <c r="B137" s="9">
        <f t="shared" si="1"/>
        <v>4</v>
      </c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118">
        <v>42992.0</v>
      </c>
      <c r="B138" s="9">
        <f t="shared" si="1"/>
        <v>3</v>
      </c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118">
        <v>43142.0</v>
      </c>
      <c r="B139" s="9">
        <f t="shared" si="1"/>
        <v>1</v>
      </c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118">
        <v>43435.0</v>
      </c>
      <c r="B140" s="9">
        <f t="shared" si="1"/>
        <v>4</v>
      </c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118">
        <v>42933.0</v>
      </c>
      <c r="B141" s="9">
        <f t="shared" si="1"/>
        <v>3</v>
      </c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118">
        <v>42818.0</v>
      </c>
      <c r="B142" s="9">
        <f t="shared" si="1"/>
        <v>1</v>
      </c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118">
        <v>43449.0</v>
      </c>
      <c r="B143" s="9">
        <f t="shared" si="1"/>
        <v>4</v>
      </c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118">
        <v>43119.0</v>
      </c>
      <c r="B144" s="9">
        <f t="shared" si="1"/>
        <v>1</v>
      </c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118">
        <v>43060.0</v>
      </c>
      <c r="B145" s="9">
        <f t="shared" si="1"/>
        <v>4</v>
      </c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118">
        <v>42797.0</v>
      </c>
      <c r="B146" s="9">
        <f t="shared" si="1"/>
        <v>1</v>
      </c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118">
        <v>42735.0</v>
      </c>
      <c r="B147" s="9">
        <f t="shared" si="1"/>
        <v>4</v>
      </c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118">
        <v>43397.0</v>
      </c>
      <c r="B148" s="9">
        <f t="shared" si="1"/>
        <v>4</v>
      </c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118">
        <v>42743.0</v>
      </c>
      <c r="B149" s="9">
        <f t="shared" si="1"/>
        <v>1</v>
      </c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118">
        <v>42787.0</v>
      </c>
      <c r="B150" s="9">
        <f t="shared" si="1"/>
        <v>1</v>
      </c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118">
        <v>42604.0</v>
      </c>
      <c r="B151" s="9">
        <f t="shared" si="1"/>
        <v>3</v>
      </c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118">
        <v>42855.0</v>
      </c>
      <c r="B152" s="9">
        <f t="shared" si="1"/>
        <v>2</v>
      </c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118">
        <v>42711.0</v>
      </c>
      <c r="B153" s="9">
        <f t="shared" si="1"/>
        <v>4</v>
      </c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118">
        <v>42888.0</v>
      </c>
      <c r="B154" s="9">
        <f t="shared" si="1"/>
        <v>2</v>
      </c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118">
        <v>42895.0</v>
      </c>
      <c r="B155" s="9">
        <f t="shared" si="1"/>
        <v>2</v>
      </c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118">
        <v>42917.0</v>
      </c>
      <c r="B156" s="9">
        <f t="shared" si="1"/>
        <v>3</v>
      </c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118">
        <v>42847.0</v>
      </c>
      <c r="B157" s="9">
        <f t="shared" si="1"/>
        <v>2</v>
      </c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118">
        <v>42647.0</v>
      </c>
      <c r="B158" s="9">
        <f t="shared" si="1"/>
        <v>4</v>
      </c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118">
        <v>42583.0</v>
      </c>
      <c r="B159" s="9">
        <f t="shared" si="1"/>
        <v>3</v>
      </c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118">
        <v>43485.0</v>
      </c>
      <c r="B160" s="9">
        <f t="shared" si="1"/>
        <v>1</v>
      </c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118">
        <v>43090.0</v>
      </c>
      <c r="B161" s="9">
        <f t="shared" si="1"/>
        <v>4</v>
      </c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118">
        <v>42924.0</v>
      </c>
      <c r="B162" s="9">
        <f t="shared" si="1"/>
        <v>3</v>
      </c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118">
        <v>43132.0</v>
      </c>
      <c r="B163" s="9">
        <f t="shared" si="1"/>
        <v>1</v>
      </c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118">
        <v>42852.0</v>
      </c>
      <c r="B164" s="9">
        <f t="shared" si="1"/>
        <v>2</v>
      </c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118">
        <v>43420.0</v>
      </c>
      <c r="B165" s="9">
        <f t="shared" si="1"/>
        <v>4</v>
      </c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118">
        <v>43138.0</v>
      </c>
      <c r="B166" s="9">
        <f t="shared" si="1"/>
        <v>1</v>
      </c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118">
        <v>43229.0</v>
      </c>
      <c r="B167" s="9">
        <f t="shared" si="1"/>
        <v>2</v>
      </c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118">
        <v>42931.0</v>
      </c>
      <c r="B168" s="9">
        <f t="shared" si="1"/>
        <v>3</v>
      </c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118">
        <v>42539.0</v>
      </c>
      <c r="B169" s="9">
        <f t="shared" si="1"/>
        <v>2</v>
      </c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118">
        <v>42998.0</v>
      </c>
      <c r="B170" s="9">
        <f t="shared" si="1"/>
        <v>3</v>
      </c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118">
        <v>42501.0</v>
      </c>
      <c r="B171" s="9">
        <f t="shared" si="1"/>
        <v>2</v>
      </c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118">
        <v>42631.0</v>
      </c>
      <c r="B172" s="9">
        <f t="shared" si="1"/>
        <v>3</v>
      </c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118">
        <v>43461.0</v>
      </c>
      <c r="B173" s="9">
        <f t="shared" si="1"/>
        <v>4</v>
      </c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118">
        <v>43051.0</v>
      </c>
      <c r="B174" s="9">
        <f t="shared" si="1"/>
        <v>4</v>
      </c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118">
        <v>42658.0</v>
      </c>
      <c r="B175" s="9">
        <f t="shared" si="1"/>
        <v>4</v>
      </c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118">
        <v>42682.0</v>
      </c>
      <c r="B176" s="9">
        <f t="shared" si="1"/>
        <v>4</v>
      </c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118">
        <v>43131.0</v>
      </c>
      <c r="B177" s="9">
        <f t="shared" si="1"/>
        <v>1</v>
      </c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118">
        <v>43171.0</v>
      </c>
      <c r="B178" s="9">
        <f t="shared" si="1"/>
        <v>1</v>
      </c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118">
        <v>43286.0</v>
      </c>
      <c r="B179" s="9">
        <f t="shared" si="1"/>
        <v>3</v>
      </c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118">
        <v>43219.0</v>
      </c>
      <c r="B180" s="9">
        <f t="shared" si="1"/>
        <v>2</v>
      </c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118">
        <v>42909.0</v>
      </c>
      <c r="B181" s="9">
        <f t="shared" si="1"/>
        <v>2</v>
      </c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118">
        <v>42569.0</v>
      </c>
      <c r="B182" s="9">
        <f t="shared" si="1"/>
        <v>3</v>
      </c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118">
        <v>43242.0</v>
      </c>
      <c r="B183" s="9">
        <f t="shared" si="1"/>
        <v>2</v>
      </c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118">
        <v>42951.0</v>
      </c>
      <c r="B184" s="9">
        <f t="shared" si="1"/>
        <v>3</v>
      </c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118">
        <v>42625.0</v>
      </c>
      <c r="B185" s="9">
        <f t="shared" si="1"/>
        <v>3</v>
      </c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118">
        <v>42976.0</v>
      </c>
      <c r="B186" s="9">
        <f t="shared" si="1"/>
        <v>3</v>
      </c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118">
        <v>43225.0</v>
      </c>
      <c r="B187" s="9">
        <f t="shared" si="1"/>
        <v>2</v>
      </c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118">
        <v>42776.0</v>
      </c>
      <c r="B188" s="9">
        <f t="shared" si="1"/>
        <v>1</v>
      </c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118">
        <v>43305.0</v>
      </c>
      <c r="B189" s="9">
        <f t="shared" si="1"/>
        <v>3</v>
      </c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118">
        <v>43062.0</v>
      </c>
      <c r="B190" s="9">
        <f t="shared" si="1"/>
        <v>4</v>
      </c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118">
        <v>42424.0</v>
      </c>
      <c r="B191" s="9">
        <f t="shared" si="1"/>
        <v>1</v>
      </c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118">
        <v>42937.0</v>
      </c>
      <c r="B192" s="9">
        <f t="shared" si="1"/>
        <v>3</v>
      </c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118">
        <v>42853.0</v>
      </c>
      <c r="B193" s="9">
        <f t="shared" si="1"/>
        <v>2</v>
      </c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118">
        <v>42602.0</v>
      </c>
      <c r="B194" s="9">
        <f t="shared" si="1"/>
        <v>3</v>
      </c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118">
        <v>43225.0</v>
      </c>
      <c r="B195" s="9">
        <f t="shared" si="1"/>
        <v>2</v>
      </c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118">
        <v>43470.0</v>
      </c>
      <c r="B196" s="9">
        <f t="shared" si="1"/>
        <v>1</v>
      </c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118">
        <v>42488.0</v>
      </c>
      <c r="B197" s="9">
        <f t="shared" si="1"/>
        <v>2</v>
      </c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118">
        <v>42600.0</v>
      </c>
      <c r="B198" s="9">
        <f t="shared" si="1"/>
        <v>3</v>
      </c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118">
        <v>42963.0</v>
      </c>
      <c r="B199" s="9">
        <f t="shared" si="1"/>
        <v>3</v>
      </c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118">
        <v>43446.0</v>
      </c>
      <c r="B200" s="9">
        <f t="shared" si="1"/>
        <v>4</v>
      </c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118">
        <v>42724.0</v>
      </c>
      <c r="B201" s="9">
        <f t="shared" si="1"/>
        <v>4</v>
      </c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118">
        <v>43426.0</v>
      </c>
      <c r="B202" s="9">
        <f t="shared" si="1"/>
        <v>4</v>
      </c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118">
        <v>42704.0</v>
      </c>
      <c r="B203" s="9">
        <f t="shared" si="1"/>
        <v>4</v>
      </c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118">
        <v>43067.0</v>
      </c>
      <c r="B204" s="9">
        <f t="shared" si="1"/>
        <v>4</v>
      </c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118">
        <v>42703.0</v>
      </c>
      <c r="B205" s="9">
        <f t="shared" si="1"/>
        <v>4</v>
      </c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118">
        <v>42665.0</v>
      </c>
      <c r="B206" s="9">
        <f t="shared" si="1"/>
        <v>4</v>
      </c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118">
        <v>42485.0</v>
      </c>
      <c r="B207" s="9">
        <f t="shared" si="1"/>
        <v>2</v>
      </c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118">
        <v>43413.0</v>
      </c>
      <c r="B208" s="9">
        <f t="shared" si="1"/>
        <v>4</v>
      </c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118">
        <v>42874.0</v>
      </c>
      <c r="B209" s="9">
        <f t="shared" si="1"/>
        <v>2</v>
      </c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118">
        <v>42928.0</v>
      </c>
      <c r="B210" s="9">
        <f t="shared" si="1"/>
        <v>3</v>
      </c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118">
        <v>43135.0</v>
      </c>
      <c r="B211" s="9">
        <f t="shared" si="1"/>
        <v>1</v>
      </c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118">
        <v>42709.0</v>
      </c>
      <c r="B212" s="9">
        <f t="shared" si="1"/>
        <v>4</v>
      </c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118">
        <v>43058.0</v>
      </c>
      <c r="B213" s="9">
        <f t="shared" si="1"/>
        <v>4</v>
      </c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118">
        <v>43337.0</v>
      </c>
      <c r="B214" s="9">
        <f t="shared" si="1"/>
        <v>3</v>
      </c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118">
        <v>42771.0</v>
      </c>
      <c r="B215" s="9">
        <f t="shared" si="1"/>
        <v>1</v>
      </c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118">
        <v>42575.0</v>
      </c>
      <c r="B216" s="9">
        <f t="shared" si="1"/>
        <v>3</v>
      </c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118">
        <v>42855.0</v>
      </c>
      <c r="B217" s="9">
        <f t="shared" si="1"/>
        <v>2</v>
      </c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118">
        <v>42812.0</v>
      </c>
      <c r="B218" s="9">
        <f t="shared" si="1"/>
        <v>1</v>
      </c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118">
        <v>42757.0</v>
      </c>
      <c r="B219" s="9">
        <f t="shared" si="1"/>
        <v>1</v>
      </c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118">
        <v>42804.0</v>
      </c>
      <c r="B220" s="9">
        <f t="shared" si="1"/>
        <v>1</v>
      </c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118">
        <v>43177.0</v>
      </c>
      <c r="B221" s="9">
        <f t="shared" si="1"/>
        <v>1</v>
      </c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118">
        <v>43016.0</v>
      </c>
      <c r="B222" s="9">
        <f t="shared" si="1"/>
        <v>4</v>
      </c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118">
        <v>43188.0</v>
      </c>
      <c r="B223" s="9">
        <f t="shared" si="1"/>
        <v>1</v>
      </c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118">
        <v>42464.0</v>
      </c>
      <c r="B224" s="9">
        <f t="shared" si="1"/>
        <v>2</v>
      </c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118">
        <v>42922.0</v>
      </c>
      <c r="B225" s="9">
        <f t="shared" si="1"/>
        <v>3</v>
      </c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118">
        <v>42601.0</v>
      </c>
      <c r="B226" s="9">
        <f t="shared" si="1"/>
        <v>3</v>
      </c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118">
        <v>42799.0</v>
      </c>
      <c r="B227" s="9">
        <f t="shared" si="1"/>
        <v>1</v>
      </c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118">
        <v>43323.0</v>
      </c>
      <c r="B228" s="9">
        <f t="shared" si="1"/>
        <v>3</v>
      </c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118">
        <v>43122.0</v>
      </c>
      <c r="B229" s="9">
        <f t="shared" si="1"/>
        <v>1</v>
      </c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118">
        <v>42916.0</v>
      </c>
      <c r="B230" s="9">
        <f t="shared" si="1"/>
        <v>2</v>
      </c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118">
        <v>43385.0</v>
      </c>
      <c r="B231" s="9">
        <f t="shared" si="1"/>
        <v>4</v>
      </c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118">
        <v>42481.0</v>
      </c>
      <c r="B232" s="9">
        <f t="shared" si="1"/>
        <v>2</v>
      </c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118">
        <v>42637.0</v>
      </c>
      <c r="B233" s="9">
        <f t="shared" si="1"/>
        <v>3</v>
      </c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118">
        <v>42887.0</v>
      </c>
      <c r="B234" s="9">
        <f t="shared" si="1"/>
        <v>2</v>
      </c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118">
        <v>43091.0</v>
      </c>
      <c r="B235" s="9">
        <f t="shared" si="1"/>
        <v>4</v>
      </c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118">
        <v>42562.0</v>
      </c>
      <c r="B236" s="9">
        <f t="shared" si="1"/>
        <v>3</v>
      </c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118">
        <v>43294.0</v>
      </c>
      <c r="B237" s="9">
        <f t="shared" si="1"/>
        <v>3</v>
      </c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118">
        <v>42800.0</v>
      </c>
      <c r="B238" s="9">
        <f t="shared" si="1"/>
        <v>1</v>
      </c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118">
        <v>43312.0</v>
      </c>
      <c r="B239" s="9">
        <f t="shared" si="1"/>
        <v>3</v>
      </c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118">
        <v>43206.0</v>
      </c>
      <c r="B240" s="9">
        <f t="shared" si="1"/>
        <v>2</v>
      </c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118">
        <v>43410.0</v>
      </c>
      <c r="B241" s="9">
        <f t="shared" si="1"/>
        <v>4</v>
      </c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118">
        <v>42815.0</v>
      </c>
      <c r="B242" s="9">
        <f t="shared" si="1"/>
        <v>1</v>
      </c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118">
        <v>42490.0</v>
      </c>
      <c r="B243" s="9">
        <f t="shared" si="1"/>
        <v>2</v>
      </c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118">
        <v>43499.0</v>
      </c>
      <c r="B244" s="9">
        <f t="shared" si="1"/>
        <v>1</v>
      </c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118">
        <v>43418.0</v>
      </c>
      <c r="B245" s="9">
        <f t="shared" si="1"/>
        <v>4</v>
      </c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118">
        <v>43498.0</v>
      </c>
      <c r="B246" s="9">
        <f t="shared" si="1"/>
        <v>1</v>
      </c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118">
        <v>42671.0</v>
      </c>
      <c r="B247" s="9">
        <f t="shared" si="1"/>
        <v>4</v>
      </c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118">
        <v>42693.0</v>
      </c>
      <c r="B248" s="9">
        <f t="shared" si="1"/>
        <v>4</v>
      </c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118">
        <v>42953.0</v>
      </c>
      <c r="B249" s="9">
        <f t="shared" si="1"/>
        <v>3</v>
      </c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118">
        <v>42532.0</v>
      </c>
      <c r="B250" s="9">
        <f t="shared" si="1"/>
        <v>2</v>
      </c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118">
        <v>43448.0</v>
      </c>
      <c r="B251" s="9">
        <f t="shared" si="1"/>
        <v>4</v>
      </c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118">
        <v>42473.0</v>
      </c>
      <c r="B252" s="9">
        <f t="shared" si="1"/>
        <v>2</v>
      </c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118">
        <v>43009.0</v>
      </c>
      <c r="B253" s="9">
        <f t="shared" si="1"/>
        <v>4</v>
      </c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118">
        <v>43045.0</v>
      </c>
      <c r="B254" s="9">
        <f t="shared" si="1"/>
        <v>4</v>
      </c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118">
        <v>42443.0</v>
      </c>
      <c r="B255" s="9">
        <f t="shared" si="1"/>
        <v>1</v>
      </c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118">
        <v>42959.0</v>
      </c>
      <c r="B256" s="9">
        <f t="shared" si="1"/>
        <v>3</v>
      </c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118">
        <v>42746.0</v>
      </c>
      <c r="B257" s="9">
        <f t="shared" si="1"/>
        <v>1</v>
      </c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118">
        <v>43423.0</v>
      </c>
      <c r="B258" s="9">
        <f t="shared" si="1"/>
        <v>4</v>
      </c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118">
        <v>43262.0</v>
      </c>
      <c r="B259" s="9">
        <f t="shared" si="1"/>
        <v>2</v>
      </c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118">
        <v>42678.0</v>
      </c>
      <c r="B260" s="9">
        <f t="shared" si="1"/>
        <v>4</v>
      </c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118">
        <v>42513.0</v>
      </c>
      <c r="B261" s="9">
        <f t="shared" si="1"/>
        <v>2</v>
      </c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118">
        <v>42425.0</v>
      </c>
      <c r="B262" s="9">
        <f t="shared" si="1"/>
        <v>1</v>
      </c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118">
        <v>42900.0</v>
      </c>
      <c r="B263" s="9">
        <f t="shared" si="1"/>
        <v>2</v>
      </c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118">
        <v>42766.0</v>
      </c>
      <c r="B264" s="9">
        <f t="shared" si="1"/>
        <v>1</v>
      </c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118">
        <v>43388.0</v>
      </c>
      <c r="B265" s="9">
        <f t="shared" si="1"/>
        <v>4</v>
      </c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118">
        <v>43230.0</v>
      </c>
      <c r="B266" s="9">
        <f t="shared" si="1"/>
        <v>2</v>
      </c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118">
        <v>42991.0</v>
      </c>
      <c r="B267" s="9">
        <f t="shared" si="1"/>
        <v>3</v>
      </c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118">
        <v>42762.0</v>
      </c>
      <c r="B268" s="9">
        <f t="shared" si="1"/>
        <v>1</v>
      </c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118">
        <v>42765.0</v>
      </c>
      <c r="B269" s="9">
        <f t="shared" si="1"/>
        <v>1</v>
      </c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118">
        <v>42507.0</v>
      </c>
      <c r="B270" s="9">
        <f t="shared" si="1"/>
        <v>2</v>
      </c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118">
        <v>43302.0</v>
      </c>
      <c r="B271" s="9">
        <f t="shared" si="1"/>
        <v>3</v>
      </c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118">
        <v>43157.0</v>
      </c>
      <c r="B272" s="9">
        <f t="shared" si="1"/>
        <v>1</v>
      </c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118">
        <v>42509.0</v>
      </c>
      <c r="B273" s="9">
        <f t="shared" si="1"/>
        <v>2</v>
      </c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118">
        <v>42812.0</v>
      </c>
      <c r="B274" s="9">
        <f t="shared" si="1"/>
        <v>1</v>
      </c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118">
        <v>43495.0</v>
      </c>
      <c r="B275" s="9">
        <f t="shared" si="1"/>
        <v>1</v>
      </c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118">
        <v>42782.0</v>
      </c>
      <c r="B276" s="9">
        <f t="shared" si="1"/>
        <v>1</v>
      </c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118">
        <v>43340.0</v>
      </c>
      <c r="B277" s="9">
        <f t="shared" si="1"/>
        <v>3</v>
      </c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118">
        <v>42660.0</v>
      </c>
      <c r="B278" s="9">
        <f t="shared" si="1"/>
        <v>4</v>
      </c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118">
        <v>42511.0</v>
      </c>
      <c r="B279" s="9">
        <f t="shared" si="1"/>
        <v>2</v>
      </c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118">
        <v>42491.0</v>
      </c>
      <c r="B280" s="9">
        <f t="shared" si="1"/>
        <v>2</v>
      </c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118">
        <v>43219.0</v>
      </c>
      <c r="B281" s="9">
        <f t="shared" si="1"/>
        <v>2</v>
      </c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118">
        <v>42540.0</v>
      </c>
      <c r="B282" s="9">
        <f t="shared" si="1"/>
        <v>2</v>
      </c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118">
        <v>43455.0</v>
      </c>
      <c r="B283" s="9">
        <f t="shared" si="1"/>
        <v>4</v>
      </c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118">
        <v>43310.0</v>
      </c>
      <c r="B284" s="9">
        <f t="shared" si="1"/>
        <v>3</v>
      </c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118">
        <v>43219.0</v>
      </c>
      <c r="B285" s="9">
        <f t="shared" si="1"/>
        <v>2</v>
      </c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118">
        <v>42843.0</v>
      </c>
      <c r="B286" s="9">
        <f t="shared" si="1"/>
        <v>2</v>
      </c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118">
        <v>43488.0</v>
      </c>
      <c r="B287" s="9">
        <f t="shared" si="1"/>
        <v>1</v>
      </c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118">
        <v>42707.0</v>
      </c>
      <c r="B288" s="9">
        <f t="shared" si="1"/>
        <v>4</v>
      </c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118">
        <v>43342.0</v>
      </c>
      <c r="B289" s="9">
        <f t="shared" si="1"/>
        <v>3</v>
      </c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118">
        <v>43077.0</v>
      </c>
      <c r="B290" s="9">
        <f t="shared" si="1"/>
        <v>4</v>
      </c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118">
        <v>43465.0</v>
      </c>
      <c r="B291" s="9">
        <f t="shared" si="1"/>
        <v>4</v>
      </c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118">
        <v>43440.0</v>
      </c>
      <c r="B292" s="9">
        <f t="shared" si="1"/>
        <v>4</v>
      </c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118">
        <v>42453.0</v>
      </c>
      <c r="B293" s="9">
        <f t="shared" si="1"/>
        <v>1</v>
      </c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118">
        <v>42776.0</v>
      </c>
      <c r="B294" s="9">
        <f t="shared" si="1"/>
        <v>1</v>
      </c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118">
        <v>43118.0</v>
      </c>
      <c r="B295" s="9">
        <f t="shared" si="1"/>
        <v>1</v>
      </c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118">
        <v>43090.0</v>
      </c>
      <c r="B296" s="9">
        <f t="shared" si="1"/>
        <v>4</v>
      </c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118">
        <v>43232.0</v>
      </c>
      <c r="B297" s="9">
        <f t="shared" si="1"/>
        <v>2</v>
      </c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118">
        <v>43456.0</v>
      </c>
      <c r="B298" s="9">
        <f t="shared" si="1"/>
        <v>4</v>
      </c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118">
        <v>42980.0</v>
      </c>
      <c r="B299" s="9">
        <f t="shared" si="1"/>
        <v>3</v>
      </c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118">
        <v>43166.0</v>
      </c>
      <c r="B300" s="9">
        <f t="shared" si="1"/>
        <v>1</v>
      </c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118">
        <v>43451.0</v>
      </c>
      <c r="B301" s="9">
        <f t="shared" si="1"/>
        <v>4</v>
      </c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118">
        <v>43054.0</v>
      </c>
      <c r="B302" s="9">
        <f t="shared" si="1"/>
        <v>4</v>
      </c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118">
        <v>42702.0</v>
      </c>
      <c r="B303" s="9">
        <f t="shared" si="1"/>
        <v>4</v>
      </c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118">
        <v>42772.0</v>
      </c>
      <c r="B304" s="9">
        <f t="shared" si="1"/>
        <v>1</v>
      </c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118">
        <v>43247.0</v>
      </c>
      <c r="B305" s="9">
        <f t="shared" si="1"/>
        <v>2</v>
      </c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118">
        <v>43065.0</v>
      </c>
      <c r="B306" s="9">
        <f t="shared" si="1"/>
        <v>4</v>
      </c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118">
        <v>42921.0</v>
      </c>
      <c r="B307" s="9">
        <f t="shared" si="1"/>
        <v>3</v>
      </c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118">
        <v>42735.0</v>
      </c>
      <c r="B308" s="9">
        <f t="shared" si="1"/>
        <v>4</v>
      </c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118">
        <v>42877.0</v>
      </c>
      <c r="B309" s="9">
        <f t="shared" si="1"/>
        <v>2</v>
      </c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118">
        <v>43068.0</v>
      </c>
      <c r="B310" s="9">
        <f t="shared" si="1"/>
        <v>4</v>
      </c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118">
        <v>43224.0</v>
      </c>
      <c r="B311" s="9">
        <f t="shared" si="1"/>
        <v>2</v>
      </c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118">
        <v>43119.0</v>
      </c>
      <c r="B312" s="9">
        <f t="shared" si="1"/>
        <v>1</v>
      </c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118">
        <v>42798.0</v>
      </c>
      <c r="B313" s="9">
        <f t="shared" si="1"/>
        <v>1</v>
      </c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118">
        <v>42750.0</v>
      </c>
      <c r="B314" s="9">
        <f t="shared" si="1"/>
        <v>1</v>
      </c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118">
        <v>43239.0</v>
      </c>
      <c r="B315" s="9">
        <f t="shared" si="1"/>
        <v>2</v>
      </c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118">
        <v>43482.0</v>
      </c>
      <c r="B316" s="9">
        <f t="shared" si="1"/>
        <v>1</v>
      </c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118">
        <v>42875.0</v>
      </c>
      <c r="B317" s="9">
        <f t="shared" si="1"/>
        <v>2</v>
      </c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118">
        <v>43243.0</v>
      </c>
      <c r="B318" s="9">
        <f t="shared" si="1"/>
        <v>2</v>
      </c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118">
        <v>43006.0</v>
      </c>
      <c r="B319" s="9">
        <f t="shared" si="1"/>
        <v>3</v>
      </c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118">
        <v>42628.0</v>
      </c>
      <c r="B320" s="9">
        <f t="shared" si="1"/>
        <v>3</v>
      </c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118">
        <v>42616.0</v>
      </c>
      <c r="B321" s="9">
        <f t="shared" si="1"/>
        <v>3</v>
      </c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118">
        <v>42684.0</v>
      </c>
      <c r="B322" s="9">
        <f t="shared" si="1"/>
        <v>4</v>
      </c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118">
        <v>42655.0</v>
      </c>
      <c r="B323" s="9">
        <f t="shared" si="1"/>
        <v>4</v>
      </c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118">
        <v>42791.0</v>
      </c>
      <c r="B324" s="9">
        <f t="shared" si="1"/>
        <v>1</v>
      </c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118">
        <v>43302.0</v>
      </c>
      <c r="B325" s="9">
        <f t="shared" si="1"/>
        <v>3</v>
      </c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118">
        <v>42724.0</v>
      </c>
      <c r="B326" s="9">
        <f t="shared" si="1"/>
        <v>4</v>
      </c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118">
        <v>43182.0</v>
      </c>
      <c r="B327" s="9">
        <f t="shared" si="1"/>
        <v>1</v>
      </c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118">
        <v>43317.0</v>
      </c>
      <c r="B328" s="9">
        <f t="shared" si="1"/>
        <v>3</v>
      </c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118">
        <v>43434.0</v>
      </c>
      <c r="B329" s="9">
        <f t="shared" si="1"/>
        <v>4</v>
      </c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118">
        <v>43505.0</v>
      </c>
      <c r="B330" s="9">
        <f t="shared" si="1"/>
        <v>1</v>
      </c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118">
        <v>43439.0</v>
      </c>
      <c r="B331" s="9">
        <f t="shared" si="1"/>
        <v>4</v>
      </c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118">
        <v>43009.0</v>
      </c>
      <c r="B332" s="9">
        <f t="shared" si="1"/>
        <v>4</v>
      </c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118">
        <v>42525.0</v>
      </c>
      <c r="B333" s="9">
        <f t="shared" si="1"/>
        <v>2</v>
      </c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118">
        <v>43230.0</v>
      </c>
      <c r="B334" s="9">
        <f t="shared" si="1"/>
        <v>2</v>
      </c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118">
        <v>42532.0</v>
      </c>
      <c r="B335" s="9">
        <f t="shared" si="1"/>
        <v>2</v>
      </c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118">
        <v>42803.0</v>
      </c>
      <c r="B336" s="9">
        <f t="shared" si="1"/>
        <v>1</v>
      </c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118">
        <v>42846.0</v>
      </c>
      <c r="B337" s="9">
        <f t="shared" si="1"/>
        <v>2</v>
      </c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118">
        <v>42470.0</v>
      </c>
      <c r="B338" s="9">
        <f t="shared" si="1"/>
        <v>2</v>
      </c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118">
        <v>43083.0</v>
      </c>
      <c r="B339" s="9">
        <f t="shared" si="1"/>
        <v>4</v>
      </c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118">
        <v>42428.0</v>
      </c>
      <c r="B340" s="9">
        <f t="shared" si="1"/>
        <v>1</v>
      </c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118">
        <v>43192.0</v>
      </c>
      <c r="B341" s="9">
        <f t="shared" si="1"/>
        <v>2</v>
      </c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118">
        <v>43130.0</v>
      </c>
      <c r="B342" s="9">
        <f t="shared" si="1"/>
        <v>1</v>
      </c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118">
        <v>43323.0</v>
      </c>
      <c r="B343" s="9">
        <f t="shared" si="1"/>
        <v>3</v>
      </c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118">
        <v>43455.0</v>
      </c>
      <c r="B344" s="9">
        <f t="shared" si="1"/>
        <v>4</v>
      </c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118">
        <v>43278.0</v>
      </c>
      <c r="B345" s="9">
        <f t="shared" si="1"/>
        <v>2</v>
      </c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118">
        <v>43008.0</v>
      </c>
      <c r="B346" s="9">
        <f t="shared" si="1"/>
        <v>3</v>
      </c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118">
        <v>43331.0</v>
      </c>
      <c r="B347" s="9">
        <f t="shared" si="1"/>
        <v>3</v>
      </c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118">
        <v>43199.0</v>
      </c>
      <c r="B348" s="9">
        <f t="shared" si="1"/>
        <v>2</v>
      </c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118">
        <v>42750.0</v>
      </c>
      <c r="B349" s="9">
        <f t="shared" si="1"/>
        <v>1</v>
      </c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118">
        <v>42631.0</v>
      </c>
      <c r="B350" s="9">
        <f t="shared" si="1"/>
        <v>3</v>
      </c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118">
        <v>42981.0</v>
      </c>
      <c r="B351" s="9">
        <f t="shared" si="1"/>
        <v>3</v>
      </c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118">
        <v>42914.0</v>
      </c>
      <c r="B352" s="9">
        <f t="shared" si="1"/>
        <v>2</v>
      </c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118">
        <v>43203.0</v>
      </c>
      <c r="B353" s="9">
        <f t="shared" si="1"/>
        <v>2</v>
      </c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118">
        <v>43256.0</v>
      </c>
      <c r="B354" s="9">
        <f t="shared" si="1"/>
        <v>2</v>
      </c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118">
        <v>42778.0</v>
      </c>
      <c r="B355" s="9">
        <f t="shared" si="1"/>
        <v>1</v>
      </c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118">
        <v>42691.0</v>
      </c>
      <c r="B356" s="9">
        <f t="shared" si="1"/>
        <v>4</v>
      </c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118">
        <v>43318.0</v>
      </c>
      <c r="B357" s="9">
        <f t="shared" si="1"/>
        <v>3</v>
      </c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118">
        <v>43041.0</v>
      </c>
      <c r="B358" s="9">
        <f t="shared" si="1"/>
        <v>4</v>
      </c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118">
        <v>43068.0</v>
      </c>
      <c r="B359" s="9">
        <f t="shared" si="1"/>
        <v>4</v>
      </c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118">
        <v>43375.0</v>
      </c>
      <c r="B360" s="9">
        <f t="shared" si="1"/>
        <v>4</v>
      </c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118">
        <v>43341.0</v>
      </c>
      <c r="B361" s="9">
        <f t="shared" si="1"/>
        <v>3</v>
      </c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118">
        <v>42942.0</v>
      </c>
      <c r="B362" s="9">
        <f t="shared" si="1"/>
        <v>3</v>
      </c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118">
        <v>43392.0</v>
      </c>
      <c r="B363" s="9">
        <f t="shared" si="1"/>
        <v>4</v>
      </c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118">
        <v>43102.0</v>
      </c>
      <c r="B364" s="9">
        <f t="shared" si="1"/>
        <v>1</v>
      </c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118">
        <v>43127.0</v>
      </c>
      <c r="B365" s="9">
        <f t="shared" si="1"/>
        <v>1</v>
      </c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118">
        <v>43427.0</v>
      </c>
      <c r="B366" s="9">
        <f t="shared" si="1"/>
        <v>4</v>
      </c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118">
        <v>42810.0</v>
      </c>
      <c r="B367" s="9">
        <f t="shared" si="1"/>
        <v>1</v>
      </c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118">
        <v>43351.0</v>
      </c>
      <c r="B368" s="9">
        <f t="shared" si="1"/>
        <v>3</v>
      </c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118">
        <v>42917.0</v>
      </c>
      <c r="B369" s="9">
        <f t="shared" si="1"/>
        <v>3</v>
      </c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118">
        <v>42752.0</v>
      </c>
      <c r="B370" s="9">
        <f t="shared" si="1"/>
        <v>1</v>
      </c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118">
        <v>43327.0</v>
      </c>
      <c r="B371" s="9">
        <f t="shared" si="1"/>
        <v>3</v>
      </c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118">
        <v>43439.0</v>
      </c>
      <c r="B372" s="9">
        <f t="shared" si="1"/>
        <v>4</v>
      </c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118">
        <v>43215.0</v>
      </c>
      <c r="B373" s="9">
        <f t="shared" si="1"/>
        <v>2</v>
      </c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118">
        <v>42715.0</v>
      </c>
      <c r="B374" s="9">
        <f t="shared" si="1"/>
        <v>4</v>
      </c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118">
        <v>42973.0</v>
      </c>
      <c r="B375" s="9">
        <f t="shared" si="1"/>
        <v>3</v>
      </c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118">
        <v>42689.0</v>
      </c>
      <c r="B376" s="9">
        <f t="shared" si="1"/>
        <v>4</v>
      </c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118">
        <v>43418.0</v>
      </c>
      <c r="B377" s="9">
        <f t="shared" si="1"/>
        <v>4</v>
      </c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118">
        <v>42840.0</v>
      </c>
      <c r="B378" s="9">
        <f t="shared" si="1"/>
        <v>2</v>
      </c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118">
        <v>42431.0</v>
      </c>
      <c r="B379" s="9">
        <f t="shared" si="1"/>
        <v>1</v>
      </c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118">
        <v>42988.0</v>
      </c>
      <c r="B380" s="9">
        <f t="shared" si="1"/>
        <v>3</v>
      </c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118">
        <v>43137.0</v>
      </c>
      <c r="B381" s="9">
        <f t="shared" si="1"/>
        <v>1</v>
      </c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118">
        <v>42498.0</v>
      </c>
      <c r="B382" s="9">
        <f t="shared" si="1"/>
        <v>2</v>
      </c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118">
        <v>42541.0</v>
      </c>
      <c r="B383" s="9">
        <f t="shared" si="1"/>
        <v>2</v>
      </c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118">
        <v>43334.0</v>
      </c>
      <c r="B384" s="9">
        <f t="shared" si="1"/>
        <v>3</v>
      </c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118">
        <v>43434.0</v>
      </c>
      <c r="B385" s="9">
        <f t="shared" si="1"/>
        <v>4</v>
      </c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118">
        <v>43331.0</v>
      </c>
      <c r="B386" s="9">
        <f t="shared" si="1"/>
        <v>3</v>
      </c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118">
        <v>42601.0</v>
      </c>
      <c r="B387" s="9">
        <f t="shared" si="1"/>
        <v>3</v>
      </c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118">
        <v>42778.0</v>
      </c>
      <c r="B388" s="9">
        <f t="shared" si="1"/>
        <v>1</v>
      </c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118">
        <v>43283.0</v>
      </c>
      <c r="B389" s="9">
        <f t="shared" si="1"/>
        <v>3</v>
      </c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118">
        <v>42856.0</v>
      </c>
      <c r="B390" s="9">
        <f t="shared" si="1"/>
        <v>2</v>
      </c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118">
        <v>43055.0</v>
      </c>
      <c r="B391" s="9">
        <f t="shared" si="1"/>
        <v>4</v>
      </c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118">
        <v>43042.0</v>
      </c>
      <c r="B392" s="9">
        <f t="shared" si="1"/>
        <v>4</v>
      </c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118">
        <v>43156.0</v>
      </c>
      <c r="B393" s="9">
        <f t="shared" si="1"/>
        <v>1</v>
      </c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118">
        <v>42516.0</v>
      </c>
      <c r="B394" s="9">
        <f t="shared" si="1"/>
        <v>2</v>
      </c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118">
        <v>42443.0</v>
      </c>
      <c r="B395" s="9">
        <f t="shared" si="1"/>
        <v>1</v>
      </c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118">
        <v>42854.0</v>
      </c>
      <c r="B396" s="9">
        <f t="shared" si="1"/>
        <v>2</v>
      </c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118">
        <v>42898.0</v>
      </c>
      <c r="B397" s="9">
        <f t="shared" si="1"/>
        <v>2</v>
      </c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118">
        <v>43117.0</v>
      </c>
      <c r="B398" s="9">
        <f t="shared" si="1"/>
        <v>1</v>
      </c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118">
        <v>43036.0</v>
      </c>
      <c r="B399" s="9">
        <f t="shared" si="1"/>
        <v>4</v>
      </c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118">
        <v>43244.0</v>
      </c>
      <c r="B400" s="9">
        <f t="shared" si="1"/>
        <v>2</v>
      </c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118">
        <v>43257.0</v>
      </c>
      <c r="B401" s="9">
        <f t="shared" si="1"/>
        <v>2</v>
      </c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118">
        <v>43025.0</v>
      </c>
      <c r="B402" s="9">
        <f t="shared" si="1"/>
        <v>4</v>
      </c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118">
        <v>43322.0</v>
      </c>
      <c r="B403" s="9">
        <f t="shared" si="1"/>
        <v>3</v>
      </c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118">
        <v>42882.0</v>
      </c>
      <c r="B404" s="9">
        <f t="shared" si="1"/>
        <v>2</v>
      </c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118">
        <v>43419.0</v>
      </c>
      <c r="B405" s="9">
        <f t="shared" si="1"/>
        <v>4</v>
      </c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118">
        <v>42982.0</v>
      </c>
      <c r="B406" s="9">
        <f t="shared" si="1"/>
        <v>3</v>
      </c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118">
        <v>43021.0</v>
      </c>
      <c r="B407" s="9">
        <f t="shared" si="1"/>
        <v>4</v>
      </c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118">
        <v>43380.0</v>
      </c>
      <c r="B408" s="9">
        <f t="shared" si="1"/>
        <v>4</v>
      </c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118">
        <v>42841.0</v>
      </c>
      <c r="B409" s="9">
        <f t="shared" si="1"/>
        <v>2</v>
      </c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118">
        <v>42862.0</v>
      </c>
      <c r="B410" s="9">
        <f t="shared" si="1"/>
        <v>2</v>
      </c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118">
        <v>42825.0</v>
      </c>
      <c r="B411" s="9">
        <f t="shared" si="1"/>
        <v>1</v>
      </c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118">
        <v>42565.0</v>
      </c>
      <c r="B412" s="9">
        <f t="shared" si="1"/>
        <v>3</v>
      </c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118">
        <v>43121.0</v>
      </c>
      <c r="B413" s="9">
        <f t="shared" si="1"/>
        <v>1</v>
      </c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118">
        <v>43185.0</v>
      </c>
      <c r="B414" s="9">
        <f t="shared" si="1"/>
        <v>1</v>
      </c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118">
        <v>43112.0</v>
      </c>
      <c r="B415" s="9">
        <f t="shared" si="1"/>
        <v>1</v>
      </c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118">
        <v>43467.0</v>
      </c>
      <c r="B416" s="9">
        <f t="shared" si="1"/>
        <v>1</v>
      </c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118">
        <v>42513.0</v>
      </c>
      <c r="B417" s="9">
        <f t="shared" si="1"/>
        <v>2</v>
      </c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118">
        <v>43365.0</v>
      </c>
      <c r="B418" s="9">
        <f t="shared" si="1"/>
        <v>3</v>
      </c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118">
        <v>42791.0</v>
      </c>
      <c r="B419" s="9">
        <f t="shared" si="1"/>
        <v>1</v>
      </c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118">
        <v>43336.0</v>
      </c>
      <c r="B420" s="9">
        <f t="shared" si="1"/>
        <v>3</v>
      </c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118">
        <v>42608.0</v>
      </c>
      <c r="B421" s="9">
        <f t="shared" si="1"/>
        <v>3</v>
      </c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118">
        <v>43331.0</v>
      </c>
      <c r="B422" s="9">
        <f t="shared" si="1"/>
        <v>3</v>
      </c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118">
        <v>42429.0</v>
      </c>
      <c r="B423" s="9">
        <f t="shared" si="1"/>
        <v>1</v>
      </c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118">
        <v>42532.0</v>
      </c>
      <c r="B424" s="9">
        <f t="shared" si="1"/>
        <v>2</v>
      </c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118">
        <v>43233.0</v>
      </c>
      <c r="B425" s="9">
        <f t="shared" si="1"/>
        <v>2</v>
      </c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118">
        <v>42999.0</v>
      </c>
      <c r="B426" s="9">
        <f t="shared" si="1"/>
        <v>3</v>
      </c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118">
        <v>42524.0</v>
      </c>
      <c r="B427" s="9">
        <f t="shared" si="1"/>
        <v>2</v>
      </c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118">
        <v>43338.0</v>
      </c>
      <c r="B428" s="9">
        <f t="shared" si="1"/>
        <v>3</v>
      </c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118">
        <v>42974.0</v>
      </c>
      <c r="B429" s="9">
        <f t="shared" si="1"/>
        <v>3</v>
      </c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118">
        <v>42732.0</v>
      </c>
      <c r="B430" s="9">
        <f t="shared" si="1"/>
        <v>4</v>
      </c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118">
        <v>42630.0</v>
      </c>
      <c r="B431" s="9">
        <f t="shared" si="1"/>
        <v>3</v>
      </c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118">
        <v>42752.0</v>
      </c>
      <c r="B432" s="9">
        <f t="shared" si="1"/>
        <v>1</v>
      </c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118">
        <v>42581.0</v>
      </c>
      <c r="B433" s="9">
        <f t="shared" si="1"/>
        <v>3</v>
      </c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118">
        <v>42443.0</v>
      </c>
      <c r="B434" s="9">
        <f t="shared" si="1"/>
        <v>1</v>
      </c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118">
        <v>42484.0</v>
      </c>
      <c r="B435" s="9">
        <f t="shared" si="1"/>
        <v>2</v>
      </c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118">
        <v>42806.0</v>
      </c>
      <c r="B436" s="9">
        <f t="shared" si="1"/>
        <v>1</v>
      </c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118">
        <v>43402.0</v>
      </c>
      <c r="B437" s="9">
        <f t="shared" si="1"/>
        <v>4</v>
      </c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118">
        <v>43295.0</v>
      </c>
      <c r="B438" s="9">
        <f t="shared" si="1"/>
        <v>3</v>
      </c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118">
        <v>43083.0</v>
      </c>
      <c r="B439" s="9">
        <f t="shared" si="1"/>
        <v>4</v>
      </c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118">
        <v>43139.0</v>
      </c>
      <c r="B440" s="9">
        <f t="shared" si="1"/>
        <v>1</v>
      </c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118">
        <v>42556.0</v>
      </c>
      <c r="B441" s="9">
        <f t="shared" si="1"/>
        <v>3</v>
      </c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118">
        <v>42826.0</v>
      </c>
      <c r="B442" s="9">
        <f t="shared" si="1"/>
        <v>2</v>
      </c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118">
        <v>43387.0</v>
      </c>
      <c r="B443" s="9">
        <f t="shared" si="1"/>
        <v>4</v>
      </c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118">
        <v>42662.0</v>
      </c>
      <c r="B444" s="9">
        <f t="shared" si="1"/>
        <v>4</v>
      </c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118">
        <v>42439.0</v>
      </c>
      <c r="B445" s="9">
        <f t="shared" si="1"/>
        <v>1</v>
      </c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118">
        <v>42937.0</v>
      </c>
      <c r="B446" s="9">
        <f t="shared" si="1"/>
        <v>3</v>
      </c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118">
        <v>43384.0</v>
      </c>
      <c r="B447" s="9">
        <f t="shared" si="1"/>
        <v>4</v>
      </c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118">
        <v>42567.0</v>
      </c>
      <c r="B448" s="9">
        <f t="shared" si="1"/>
        <v>3</v>
      </c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118">
        <v>42663.0</v>
      </c>
      <c r="B449" s="9">
        <f t="shared" si="1"/>
        <v>4</v>
      </c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118">
        <v>42950.0</v>
      </c>
      <c r="B450" s="9">
        <f t="shared" si="1"/>
        <v>3</v>
      </c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118">
        <v>43377.0</v>
      </c>
      <c r="B451" s="9">
        <f t="shared" si="1"/>
        <v>4</v>
      </c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118">
        <v>42967.0</v>
      </c>
      <c r="B452" s="9">
        <f t="shared" si="1"/>
        <v>3</v>
      </c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118">
        <v>42774.0</v>
      </c>
      <c r="B453" s="9">
        <f t="shared" si="1"/>
        <v>1</v>
      </c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118">
        <v>42880.0</v>
      </c>
      <c r="B454" s="9">
        <f t="shared" si="1"/>
        <v>2</v>
      </c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118">
        <v>43366.0</v>
      </c>
      <c r="B455" s="9">
        <f t="shared" si="1"/>
        <v>3</v>
      </c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118">
        <v>42952.0</v>
      </c>
      <c r="B456" s="9">
        <f t="shared" si="1"/>
        <v>3</v>
      </c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118">
        <v>43074.0</v>
      </c>
      <c r="B457" s="9">
        <f t="shared" si="1"/>
        <v>4</v>
      </c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118">
        <v>43387.0</v>
      </c>
      <c r="B458" s="9">
        <f t="shared" si="1"/>
        <v>4</v>
      </c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118">
        <v>42701.0</v>
      </c>
      <c r="B459" s="9">
        <f t="shared" si="1"/>
        <v>4</v>
      </c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118">
        <v>42955.0</v>
      </c>
      <c r="B460" s="9">
        <f t="shared" si="1"/>
        <v>3</v>
      </c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118">
        <v>43287.0</v>
      </c>
      <c r="B461" s="9">
        <f t="shared" si="1"/>
        <v>3</v>
      </c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118">
        <v>43458.0</v>
      </c>
      <c r="B462" s="9">
        <f t="shared" si="1"/>
        <v>4</v>
      </c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118">
        <v>42473.0</v>
      </c>
      <c r="B463" s="9">
        <f t="shared" si="1"/>
        <v>2</v>
      </c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118">
        <v>43041.0</v>
      </c>
      <c r="B464" s="9">
        <f t="shared" si="1"/>
        <v>4</v>
      </c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118">
        <v>43468.0</v>
      </c>
      <c r="B465" s="9">
        <f t="shared" si="1"/>
        <v>1</v>
      </c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118">
        <v>42969.0</v>
      </c>
      <c r="B466" s="9">
        <f t="shared" si="1"/>
        <v>3</v>
      </c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118">
        <v>42994.0</v>
      </c>
      <c r="B467" s="9">
        <f t="shared" si="1"/>
        <v>3</v>
      </c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118">
        <v>42625.0</v>
      </c>
      <c r="B468" s="9">
        <f t="shared" si="1"/>
        <v>3</v>
      </c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118">
        <v>43223.0</v>
      </c>
      <c r="B469" s="9">
        <f t="shared" si="1"/>
        <v>2</v>
      </c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118">
        <v>43217.0</v>
      </c>
      <c r="B470" s="9">
        <f t="shared" si="1"/>
        <v>2</v>
      </c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118">
        <v>42720.0</v>
      </c>
      <c r="B471" s="9">
        <f t="shared" si="1"/>
        <v>4</v>
      </c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118">
        <v>43439.0</v>
      </c>
      <c r="B472" s="9">
        <f t="shared" si="1"/>
        <v>4</v>
      </c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118">
        <v>42484.0</v>
      </c>
      <c r="B473" s="9">
        <f t="shared" si="1"/>
        <v>2</v>
      </c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118">
        <v>43137.0</v>
      </c>
      <c r="B474" s="9">
        <f t="shared" si="1"/>
        <v>1</v>
      </c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118">
        <v>43200.0</v>
      </c>
      <c r="B475" s="9">
        <f t="shared" si="1"/>
        <v>2</v>
      </c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118">
        <v>43388.0</v>
      </c>
      <c r="B476" s="9">
        <f t="shared" si="1"/>
        <v>4</v>
      </c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118">
        <v>43259.0</v>
      </c>
      <c r="B477" s="9">
        <f t="shared" si="1"/>
        <v>2</v>
      </c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118">
        <v>43314.0</v>
      </c>
      <c r="B478" s="9">
        <f t="shared" si="1"/>
        <v>3</v>
      </c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118">
        <v>42968.0</v>
      </c>
      <c r="B479" s="9">
        <f t="shared" si="1"/>
        <v>3</v>
      </c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118">
        <v>42551.0</v>
      </c>
      <c r="B480" s="9">
        <f t="shared" si="1"/>
        <v>2</v>
      </c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118">
        <v>43058.0</v>
      </c>
      <c r="B481" s="9">
        <f t="shared" si="1"/>
        <v>4</v>
      </c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118">
        <v>42905.0</v>
      </c>
      <c r="B482" s="9">
        <f t="shared" si="1"/>
        <v>2</v>
      </c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118">
        <v>42745.0</v>
      </c>
      <c r="B483" s="9">
        <f t="shared" si="1"/>
        <v>1</v>
      </c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118">
        <v>43155.0</v>
      </c>
      <c r="B484" s="9">
        <f t="shared" si="1"/>
        <v>1</v>
      </c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118">
        <v>42783.0</v>
      </c>
      <c r="B485" s="9">
        <f t="shared" si="1"/>
        <v>1</v>
      </c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118">
        <v>42651.0</v>
      </c>
      <c r="B486" s="9">
        <f t="shared" si="1"/>
        <v>4</v>
      </c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118">
        <v>42573.0</v>
      </c>
      <c r="B487" s="9">
        <f t="shared" si="1"/>
        <v>3</v>
      </c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118">
        <v>42838.0</v>
      </c>
      <c r="B488" s="9">
        <f t="shared" si="1"/>
        <v>2</v>
      </c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118">
        <v>43368.0</v>
      </c>
      <c r="B489" s="9">
        <f t="shared" si="1"/>
        <v>3</v>
      </c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118">
        <v>42624.0</v>
      </c>
      <c r="B490" s="9">
        <f t="shared" si="1"/>
        <v>3</v>
      </c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118">
        <v>42489.0</v>
      </c>
      <c r="B491" s="9">
        <f t="shared" si="1"/>
        <v>2</v>
      </c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118">
        <v>43061.0</v>
      </c>
      <c r="B492" s="9">
        <f t="shared" si="1"/>
        <v>4</v>
      </c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118">
        <v>43062.0</v>
      </c>
      <c r="B493" s="9">
        <f t="shared" si="1"/>
        <v>4</v>
      </c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118">
        <v>42547.0</v>
      </c>
      <c r="B494" s="9">
        <f t="shared" si="1"/>
        <v>2</v>
      </c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118">
        <v>43185.0</v>
      </c>
      <c r="B495" s="9">
        <f t="shared" si="1"/>
        <v>1</v>
      </c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118">
        <v>42833.0</v>
      </c>
      <c r="B496" s="9">
        <f t="shared" si="1"/>
        <v>2</v>
      </c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118">
        <v>42749.0</v>
      </c>
      <c r="B497" s="9">
        <f t="shared" si="1"/>
        <v>1</v>
      </c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118">
        <v>42750.0</v>
      </c>
      <c r="B498" s="9">
        <f t="shared" si="1"/>
        <v>1</v>
      </c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118">
        <v>42854.0</v>
      </c>
      <c r="B499" s="9">
        <f t="shared" si="1"/>
        <v>2</v>
      </c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118">
        <v>42783.0</v>
      </c>
      <c r="B500" s="9">
        <f t="shared" si="1"/>
        <v>1</v>
      </c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118">
        <v>43237.0</v>
      </c>
      <c r="B501" s="9">
        <f t="shared" si="1"/>
        <v>2</v>
      </c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118">
        <v>42764.0</v>
      </c>
      <c r="B502" s="9">
        <f t="shared" si="1"/>
        <v>1</v>
      </c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118">
        <v>42742.0</v>
      </c>
      <c r="B503" s="9">
        <f t="shared" si="1"/>
        <v>1</v>
      </c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118">
        <v>43306.0</v>
      </c>
      <c r="B504" s="9">
        <f t="shared" si="1"/>
        <v>3</v>
      </c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118">
        <v>42994.0</v>
      </c>
      <c r="B505" s="9">
        <f t="shared" si="1"/>
        <v>3</v>
      </c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118">
        <v>42447.0</v>
      </c>
      <c r="B506" s="9">
        <f t="shared" si="1"/>
        <v>1</v>
      </c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118">
        <v>43109.0</v>
      </c>
      <c r="B507" s="9">
        <f t="shared" si="1"/>
        <v>1</v>
      </c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118">
        <v>43510.0</v>
      </c>
      <c r="B508" s="9">
        <f t="shared" si="1"/>
        <v>1</v>
      </c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118">
        <v>42469.0</v>
      </c>
      <c r="B509" s="9">
        <f t="shared" si="1"/>
        <v>2</v>
      </c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118">
        <v>42929.0</v>
      </c>
      <c r="B510" s="9">
        <f t="shared" si="1"/>
        <v>3</v>
      </c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118">
        <v>43068.0</v>
      </c>
      <c r="B511" s="9">
        <f t="shared" si="1"/>
        <v>4</v>
      </c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118">
        <v>43494.0</v>
      </c>
      <c r="B512" s="9">
        <f t="shared" si="1"/>
        <v>1</v>
      </c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118">
        <v>43365.0</v>
      </c>
      <c r="B513" s="9">
        <f t="shared" si="1"/>
        <v>3</v>
      </c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118">
        <v>43231.0</v>
      </c>
      <c r="B514" s="9">
        <f t="shared" si="1"/>
        <v>2</v>
      </c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118">
        <v>43232.0</v>
      </c>
      <c r="B515" s="9">
        <f t="shared" si="1"/>
        <v>2</v>
      </c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118">
        <v>42782.0</v>
      </c>
      <c r="B516" s="9">
        <f t="shared" si="1"/>
        <v>1</v>
      </c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118">
        <v>42512.0</v>
      </c>
      <c r="B517" s="9">
        <f t="shared" si="1"/>
        <v>2</v>
      </c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118">
        <v>42777.0</v>
      </c>
      <c r="B518" s="9">
        <f t="shared" si="1"/>
        <v>1</v>
      </c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118">
        <v>42580.0</v>
      </c>
      <c r="B519" s="9">
        <f t="shared" si="1"/>
        <v>3</v>
      </c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118">
        <v>42438.0</v>
      </c>
      <c r="B520" s="9">
        <f t="shared" si="1"/>
        <v>1</v>
      </c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118">
        <v>43149.0</v>
      </c>
      <c r="B521" s="9">
        <f t="shared" si="1"/>
        <v>1</v>
      </c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118">
        <v>43293.0</v>
      </c>
      <c r="B522" s="9">
        <f t="shared" si="1"/>
        <v>3</v>
      </c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118">
        <v>42993.0</v>
      </c>
      <c r="B523" s="9">
        <f t="shared" si="1"/>
        <v>3</v>
      </c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118">
        <v>42551.0</v>
      </c>
      <c r="B524" s="9">
        <f t="shared" si="1"/>
        <v>2</v>
      </c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118">
        <v>42942.0</v>
      </c>
      <c r="B525" s="9">
        <f t="shared" si="1"/>
        <v>3</v>
      </c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118">
        <v>43197.0</v>
      </c>
      <c r="B526" s="9">
        <f t="shared" si="1"/>
        <v>2</v>
      </c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118">
        <v>42772.0</v>
      </c>
      <c r="B527" s="9">
        <f t="shared" si="1"/>
        <v>1</v>
      </c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118">
        <v>43388.0</v>
      </c>
      <c r="B528" s="9">
        <f t="shared" si="1"/>
        <v>4</v>
      </c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118">
        <v>42498.0</v>
      </c>
      <c r="B529" s="9">
        <f t="shared" si="1"/>
        <v>2</v>
      </c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118">
        <v>43487.0</v>
      </c>
      <c r="B530" s="9">
        <f t="shared" si="1"/>
        <v>1</v>
      </c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118">
        <v>43435.0</v>
      </c>
      <c r="B531" s="9">
        <f t="shared" si="1"/>
        <v>4</v>
      </c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118">
        <v>42506.0</v>
      </c>
      <c r="B532" s="9">
        <f t="shared" si="1"/>
        <v>2</v>
      </c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118">
        <v>43394.0</v>
      </c>
      <c r="B533" s="9">
        <f t="shared" si="1"/>
        <v>4</v>
      </c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118">
        <v>42883.0</v>
      </c>
      <c r="B534" s="9">
        <f t="shared" si="1"/>
        <v>2</v>
      </c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118">
        <v>42710.0</v>
      </c>
      <c r="B535" s="9">
        <f t="shared" si="1"/>
        <v>4</v>
      </c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118">
        <v>43021.0</v>
      </c>
      <c r="B536" s="9">
        <f t="shared" si="1"/>
        <v>4</v>
      </c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118">
        <v>43251.0</v>
      </c>
      <c r="B537" s="9">
        <f t="shared" si="1"/>
        <v>2</v>
      </c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118">
        <v>42667.0</v>
      </c>
      <c r="B538" s="9">
        <f t="shared" si="1"/>
        <v>4</v>
      </c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118">
        <v>42582.0</v>
      </c>
      <c r="B539" s="9">
        <f t="shared" si="1"/>
        <v>3</v>
      </c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118">
        <v>43063.0</v>
      </c>
      <c r="B540" s="9">
        <f t="shared" si="1"/>
        <v>4</v>
      </c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118">
        <v>42842.0</v>
      </c>
      <c r="B541" s="9">
        <f t="shared" si="1"/>
        <v>2</v>
      </c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118">
        <v>43075.0</v>
      </c>
      <c r="B542" s="9">
        <f t="shared" si="1"/>
        <v>4</v>
      </c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118">
        <v>42671.0</v>
      </c>
      <c r="B543" s="9">
        <f t="shared" si="1"/>
        <v>4</v>
      </c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118">
        <v>43082.0</v>
      </c>
      <c r="B544" s="9">
        <f t="shared" si="1"/>
        <v>4</v>
      </c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118">
        <v>43013.0</v>
      </c>
      <c r="B545" s="9">
        <f t="shared" si="1"/>
        <v>4</v>
      </c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118">
        <v>43372.0</v>
      </c>
      <c r="B546" s="9">
        <f t="shared" si="1"/>
        <v>3</v>
      </c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118">
        <v>42791.0</v>
      </c>
      <c r="B547" s="9">
        <f t="shared" si="1"/>
        <v>1</v>
      </c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118">
        <v>42532.0</v>
      </c>
      <c r="B548" s="9">
        <f t="shared" si="1"/>
        <v>2</v>
      </c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118">
        <v>42776.0</v>
      </c>
      <c r="B549" s="9">
        <f t="shared" si="1"/>
        <v>1</v>
      </c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118">
        <v>43517.0</v>
      </c>
      <c r="B550" s="9">
        <f t="shared" si="1"/>
        <v>1</v>
      </c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118">
        <v>42632.0</v>
      </c>
      <c r="B551" s="9">
        <f t="shared" si="1"/>
        <v>3</v>
      </c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118">
        <v>43367.0</v>
      </c>
      <c r="B552" s="9">
        <f t="shared" si="1"/>
        <v>3</v>
      </c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118">
        <v>42828.0</v>
      </c>
      <c r="B553" s="9">
        <f t="shared" si="1"/>
        <v>2</v>
      </c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118">
        <v>42963.0</v>
      </c>
      <c r="B554" s="9">
        <f t="shared" si="1"/>
        <v>3</v>
      </c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118">
        <v>42824.0</v>
      </c>
      <c r="B555" s="9">
        <f t="shared" si="1"/>
        <v>1</v>
      </c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118">
        <v>42825.0</v>
      </c>
      <c r="B556" s="9">
        <f t="shared" si="1"/>
        <v>1</v>
      </c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118">
        <v>43246.0</v>
      </c>
      <c r="B557" s="9">
        <f t="shared" si="1"/>
        <v>2</v>
      </c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118">
        <v>43272.0</v>
      </c>
      <c r="B558" s="9">
        <f t="shared" si="1"/>
        <v>2</v>
      </c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118">
        <v>43000.0</v>
      </c>
      <c r="B559" s="9">
        <f t="shared" si="1"/>
        <v>3</v>
      </c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118">
        <v>43290.0</v>
      </c>
      <c r="B560" s="9">
        <f t="shared" si="1"/>
        <v>3</v>
      </c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118">
        <v>43190.0</v>
      </c>
      <c r="B561" s="9">
        <f t="shared" si="1"/>
        <v>1</v>
      </c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118">
        <v>42949.0</v>
      </c>
      <c r="B562" s="9">
        <f t="shared" si="1"/>
        <v>3</v>
      </c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118">
        <v>43222.0</v>
      </c>
      <c r="B563" s="9">
        <f t="shared" si="1"/>
        <v>2</v>
      </c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118">
        <v>42788.0</v>
      </c>
      <c r="B564" s="9">
        <f t="shared" si="1"/>
        <v>1</v>
      </c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118">
        <v>42638.0</v>
      </c>
      <c r="B565" s="9">
        <f t="shared" si="1"/>
        <v>3</v>
      </c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118">
        <v>43318.0</v>
      </c>
      <c r="B566" s="9">
        <f t="shared" si="1"/>
        <v>3</v>
      </c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118">
        <v>43072.0</v>
      </c>
      <c r="B567" s="9">
        <f t="shared" si="1"/>
        <v>4</v>
      </c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118">
        <v>43470.0</v>
      </c>
      <c r="B568" s="9">
        <f t="shared" si="1"/>
        <v>1</v>
      </c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118">
        <v>42822.0</v>
      </c>
      <c r="B569" s="9">
        <f t="shared" si="1"/>
        <v>1</v>
      </c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118">
        <v>42580.0</v>
      </c>
      <c r="B570" s="9">
        <f t="shared" si="1"/>
        <v>3</v>
      </c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118">
        <v>43270.0</v>
      </c>
      <c r="B571" s="9">
        <f t="shared" si="1"/>
        <v>2</v>
      </c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118">
        <v>43372.0</v>
      </c>
      <c r="B572" s="9">
        <f t="shared" si="1"/>
        <v>3</v>
      </c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118">
        <v>42538.0</v>
      </c>
      <c r="B573" s="9">
        <f t="shared" si="1"/>
        <v>2</v>
      </c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118">
        <v>43420.0</v>
      </c>
      <c r="B574" s="9">
        <f t="shared" si="1"/>
        <v>4</v>
      </c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118">
        <v>43399.0</v>
      </c>
      <c r="B575" s="9">
        <f t="shared" si="1"/>
        <v>4</v>
      </c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118">
        <v>43369.0</v>
      </c>
      <c r="B576" s="9">
        <f t="shared" si="1"/>
        <v>3</v>
      </c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118">
        <v>42610.0</v>
      </c>
      <c r="B577" s="9">
        <f t="shared" si="1"/>
        <v>3</v>
      </c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118">
        <v>43472.0</v>
      </c>
      <c r="B578" s="9">
        <f t="shared" si="1"/>
        <v>1</v>
      </c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118">
        <v>43485.0</v>
      </c>
      <c r="B579" s="9">
        <f t="shared" si="1"/>
        <v>1</v>
      </c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118">
        <v>43459.0</v>
      </c>
      <c r="B580" s="9">
        <f t="shared" si="1"/>
        <v>4</v>
      </c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118">
        <v>43287.0</v>
      </c>
      <c r="B581" s="9">
        <f t="shared" si="1"/>
        <v>3</v>
      </c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118">
        <v>42950.0</v>
      </c>
      <c r="B582" s="9">
        <f t="shared" si="1"/>
        <v>3</v>
      </c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118">
        <v>43013.0</v>
      </c>
      <c r="B583" s="9">
        <f t="shared" si="1"/>
        <v>4</v>
      </c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118">
        <v>43177.0</v>
      </c>
      <c r="B584" s="9">
        <f t="shared" si="1"/>
        <v>1</v>
      </c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118">
        <v>42671.0</v>
      </c>
      <c r="B585" s="9">
        <f t="shared" si="1"/>
        <v>4</v>
      </c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118">
        <v>42643.0</v>
      </c>
      <c r="B586" s="9">
        <f t="shared" si="1"/>
        <v>3</v>
      </c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118">
        <v>42460.0</v>
      </c>
      <c r="B587" s="9">
        <f t="shared" si="1"/>
        <v>1</v>
      </c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118">
        <v>43458.0</v>
      </c>
      <c r="B588" s="9">
        <f t="shared" si="1"/>
        <v>4</v>
      </c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118">
        <v>43243.0</v>
      </c>
      <c r="B589" s="9">
        <f t="shared" si="1"/>
        <v>2</v>
      </c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118">
        <v>42580.0</v>
      </c>
      <c r="B590" s="9">
        <f t="shared" si="1"/>
        <v>3</v>
      </c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118">
        <v>42730.0</v>
      </c>
      <c r="B591" s="9">
        <f t="shared" si="1"/>
        <v>4</v>
      </c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118">
        <v>43218.0</v>
      </c>
      <c r="B592" s="9">
        <f t="shared" si="1"/>
        <v>2</v>
      </c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118">
        <v>43220.0</v>
      </c>
      <c r="B593" s="9">
        <f t="shared" si="1"/>
        <v>2</v>
      </c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118">
        <v>43135.0</v>
      </c>
      <c r="B594" s="9">
        <f t="shared" si="1"/>
        <v>1</v>
      </c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118">
        <v>42905.0</v>
      </c>
      <c r="B595" s="9">
        <f t="shared" si="1"/>
        <v>2</v>
      </c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118">
        <v>43076.0</v>
      </c>
      <c r="B596" s="9">
        <f t="shared" si="1"/>
        <v>4</v>
      </c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118">
        <v>42441.0</v>
      </c>
      <c r="B597" s="9">
        <f t="shared" si="1"/>
        <v>1</v>
      </c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118">
        <v>43099.0</v>
      </c>
      <c r="B598" s="9">
        <f t="shared" si="1"/>
        <v>4</v>
      </c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118">
        <v>42552.0</v>
      </c>
      <c r="B599" s="9">
        <f t="shared" si="1"/>
        <v>3</v>
      </c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118">
        <v>43216.0</v>
      </c>
      <c r="B600" s="9">
        <f t="shared" si="1"/>
        <v>2</v>
      </c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118">
        <v>43280.0</v>
      </c>
      <c r="B601" s="9">
        <f t="shared" si="1"/>
        <v>2</v>
      </c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118">
        <v>42631.0</v>
      </c>
      <c r="B602" s="9">
        <f t="shared" si="1"/>
        <v>3</v>
      </c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118">
        <v>43290.0</v>
      </c>
      <c r="B603" s="9">
        <f t="shared" si="1"/>
        <v>3</v>
      </c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118">
        <v>43272.0</v>
      </c>
      <c r="B604" s="9">
        <f t="shared" si="1"/>
        <v>2</v>
      </c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118">
        <v>43033.0</v>
      </c>
      <c r="B605" s="9">
        <f t="shared" si="1"/>
        <v>4</v>
      </c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118">
        <v>43187.0</v>
      </c>
      <c r="B606" s="9">
        <f t="shared" si="1"/>
        <v>1</v>
      </c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118">
        <v>42566.0</v>
      </c>
      <c r="B607" s="9">
        <f t="shared" si="1"/>
        <v>3</v>
      </c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118">
        <v>42956.0</v>
      </c>
      <c r="B608" s="9">
        <f t="shared" si="1"/>
        <v>3</v>
      </c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118">
        <v>43513.0</v>
      </c>
      <c r="B609" s="9">
        <f t="shared" si="1"/>
        <v>1</v>
      </c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118">
        <v>43502.0</v>
      </c>
      <c r="B610" s="9">
        <f t="shared" si="1"/>
        <v>1</v>
      </c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118">
        <v>43074.0</v>
      </c>
      <c r="B611" s="9">
        <f t="shared" si="1"/>
        <v>4</v>
      </c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118">
        <v>43461.0</v>
      </c>
      <c r="B612" s="9">
        <f t="shared" si="1"/>
        <v>4</v>
      </c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118">
        <v>42854.0</v>
      </c>
      <c r="B613" s="9">
        <f t="shared" si="1"/>
        <v>2</v>
      </c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118">
        <v>42656.0</v>
      </c>
      <c r="B614" s="9">
        <f t="shared" si="1"/>
        <v>4</v>
      </c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118">
        <v>43310.0</v>
      </c>
      <c r="B615" s="9">
        <f t="shared" si="1"/>
        <v>3</v>
      </c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118">
        <v>43047.0</v>
      </c>
      <c r="B616" s="9">
        <f t="shared" si="1"/>
        <v>4</v>
      </c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118">
        <v>43515.0</v>
      </c>
      <c r="B617" s="9">
        <f t="shared" si="1"/>
        <v>1</v>
      </c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118">
        <v>42978.0</v>
      </c>
      <c r="B618" s="9">
        <f t="shared" si="1"/>
        <v>3</v>
      </c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118">
        <v>42473.0</v>
      </c>
      <c r="B619" s="9">
        <f t="shared" si="1"/>
        <v>2</v>
      </c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118">
        <v>43450.0</v>
      </c>
      <c r="B620" s="9">
        <f t="shared" si="1"/>
        <v>4</v>
      </c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118">
        <v>43066.0</v>
      </c>
      <c r="B621" s="9">
        <f t="shared" si="1"/>
        <v>4</v>
      </c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118">
        <v>42451.0</v>
      </c>
      <c r="B622" s="9">
        <f t="shared" si="1"/>
        <v>1</v>
      </c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118">
        <v>43319.0</v>
      </c>
      <c r="B623" s="9">
        <f t="shared" si="1"/>
        <v>3</v>
      </c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118">
        <v>42460.0</v>
      </c>
      <c r="B624" s="9">
        <f t="shared" si="1"/>
        <v>1</v>
      </c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118">
        <v>43505.0</v>
      </c>
      <c r="B625" s="9">
        <f t="shared" si="1"/>
        <v>1</v>
      </c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118">
        <v>43456.0</v>
      </c>
      <c r="B626" s="9">
        <f t="shared" si="1"/>
        <v>4</v>
      </c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118">
        <v>43221.0</v>
      </c>
      <c r="B627" s="9">
        <f t="shared" si="1"/>
        <v>2</v>
      </c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118">
        <v>43010.0</v>
      </c>
      <c r="B628" s="9">
        <f t="shared" si="1"/>
        <v>4</v>
      </c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118">
        <v>42565.0</v>
      </c>
      <c r="B629" s="9">
        <f t="shared" si="1"/>
        <v>3</v>
      </c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118">
        <v>42988.0</v>
      </c>
      <c r="B630" s="9">
        <f t="shared" si="1"/>
        <v>3</v>
      </c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118">
        <v>42856.0</v>
      </c>
      <c r="B631" s="9">
        <f t="shared" si="1"/>
        <v>2</v>
      </c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118">
        <v>43338.0</v>
      </c>
      <c r="B632" s="9">
        <f t="shared" si="1"/>
        <v>3</v>
      </c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118">
        <v>42938.0</v>
      </c>
      <c r="B633" s="9">
        <f t="shared" si="1"/>
        <v>3</v>
      </c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118">
        <v>42966.0</v>
      </c>
      <c r="B634" s="9">
        <f t="shared" si="1"/>
        <v>3</v>
      </c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118">
        <v>43047.0</v>
      </c>
      <c r="B635" s="9">
        <f t="shared" si="1"/>
        <v>4</v>
      </c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118">
        <v>43270.0</v>
      </c>
      <c r="B636" s="9">
        <f t="shared" si="1"/>
        <v>2</v>
      </c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118">
        <v>42474.0</v>
      </c>
      <c r="B637" s="9">
        <f t="shared" si="1"/>
        <v>2</v>
      </c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118">
        <v>42922.0</v>
      </c>
      <c r="B638" s="9">
        <f t="shared" si="1"/>
        <v>3</v>
      </c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118">
        <v>43041.0</v>
      </c>
      <c r="B639" s="9">
        <f t="shared" si="1"/>
        <v>4</v>
      </c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118">
        <v>43115.0</v>
      </c>
      <c r="B640" s="9">
        <f t="shared" si="1"/>
        <v>1</v>
      </c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118">
        <v>43210.0</v>
      </c>
      <c r="B641" s="9">
        <f t="shared" si="1"/>
        <v>2</v>
      </c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118">
        <v>43432.0</v>
      </c>
      <c r="B642" s="9">
        <f t="shared" si="1"/>
        <v>4</v>
      </c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118">
        <v>42938.0</v>
      </c>
      <c r="B643" s="9">
        <f t="shared" si="1"/>
        <v>3</v>
      </c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118">
        <v>43141.0</v>
      </c>
      <c r="B644" s="9">
        <f t="shared" si="1"/>
        <v>1</v>
      </c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118">
        <v>42436.0</v>
      </c>
      <c r="B645" s="9">
        <f t="shared" si="1"/>
        <v>1</v>
      </c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118">
        <v>43052.0</v>
      </c>
      <c r="B646" s="9">
        <f t="shared" si="1"/>
        <v>4</v>
      </c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118">
        <v>42559.0</v>
      </c>
      <c r="B647" s="9">
        <f t="shared" si="1"/>
        <v>3</v>
      </c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118">
        <v>43250.0</v>
      </c>
      <c r="B648" s="9">
        <f t="shared" si="1"/>
        <v>2</v>
      </c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118">
        <v>43037.0</v>
      </c>
      <c r="B649" s="9">
        <f t="shared" si="1"/>
        <v>4</v>
      </c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118">
        <v>43401.0</v>
      </c>
      <c r="B650" s="9">
        <f t="shared" si="1"/>
        <v>4</v>
      </c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118">
        <v>42743.0</v>
      </c>
      <c r="B651" s="9">
        <f t="shared" si="1"/>
        <v>1</v>
      </c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118">
        <v>42434.0</v>
      </c>
      <c r="B652" s="9">
        <f t="shared" si="1"/>
        <v>1</v>
      </c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118">
        <v>43430.0</v>
      </c>
      <c r="B653" s="9">
        <f t="shared" si="1"/>
        <v>4</v>
      </c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118">
        <v>42556.0</v>
      </c>
      <c r="B654" s="9">
        <f t="shared" si="1"/>
        <v>3</v>
      </c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118">
        <v>43051.0</v>
      </c>
      <c r="B655" s="9">
        <f t="shared" si="1"/>
        <v>4</v>
      </c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118">
        <v>42822.0</v>
      </c>
      <c r="B656" s="9">
        <f t="shared" si="1"/>
        <v>1</v>
      </c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118">
        <v>42524.0</v>
      </c>
      <c r="B657" s="9">
        <f t="shared" si="1"/>
        <v>2</v>
      </c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118">
        <v>43346.0</v>
      </c>
      <c r="B658" s="9">
        <f t="shared" si="1"/>
        <v>3</v>
      </c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118">
        <v>42487.0</v>
      </c>
      <c r="B659" s="9">
        <f t="shared" si="1"/>
        <v>2</v>
      </c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118">
        <v>43237.0</v>
      </c>
      <c r="B660" s="9">
        <f t="shared" si="1"/>
        <v>2</v>
      </c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118">
        <v>43178.0</v>
      </c>
      <c r="B661" s="9">
        <f t="shared" si="1"/>
        <v>1</v>
      </c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118">
        <v>42869.0</v>
      </c>
      <c r="B662" s="9">
        <f t="shared" si="1"/>
        <v>2</v>
      </c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118">
        <v>43212.0</v>
      </c>
      <c r="B663" s="9">
        <f t="shared" si="1"/>
        <v>2</v>
      </c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118">
        <v>42540.0</v>
      </c>
      <c r="B664" s="9">
        <f t="shared" si="1"/>
        <v>2</v>
      </c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118">
        <v>42539.0</v>
      </c>
      <c r="B665" s="9">
        <f t="shared" si="1"/>
        <v>2</v>
      </c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118">
        <v>43259.0</v>
      </c>
      <c r="B666" s="9">
        <f t="shared" si="1"/>
        <v>2</v>
      </c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118">
        <v>43501.0</v>
      </c>
      <c r="B667" s="9">
        <f t="shared" si="1"/>
        <v>1</v>
      </c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118">
        <v>42705.0</v>
      </c>
      <c r="B668" s="9">
        <f t="shared" si="1"/>
        <v>4</v>
      </c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118">
        <v>42631.0</v>
      </c>
      <c r="B669" s="9">
        <f t="shared" si="1"/>
        <v>3</v>
      </c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118">
        <v>43302.0</v>
      </c>
      <c r="B670" s="9">
        <f t="shared" si="1"/>
        <v>3</v>
      </c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118">
        <v>43113.0</v>
      </c>
      <c r="B671" s="9">
        <f t="shared" si="1"/>
        <v>1</v>
      </c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118">
        <v>43082.0</v>
      </c>
      <c r="B672" s="9">
        <f t="shared" si="1"/>
        <v>4</v>
      </c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118">
        <v>43353.0</v>
      </c>
      <c r="B673" s="9">
        <f t="shared" si="1"/>
        <v>3</v>
      </c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118">
        <v>43424.0</v>
      </c>
      <c r="B674" s="9">
        <f t="shared" si="1"/>
        <v>4</v>
      </c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118">
        <v>42808.0</v>
      </c>
      <c r="B675" s="9">
        <f t="shared" si="1"/>
        <v>1</v>
      </c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118">
        <v>43363.0</v>
      </c>
      <c r="B676" s="9">
        <f t="shared" si="1"/>
        <v>3</v>
      </c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118">
        <v>42776.0</v>
      </c>
      <c r="B677" s="9">
        <f t="shared" si="1"/>
        <v>1</v>
      </c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118">
        <v>43327.0</v>
      </c>
      <c r="B678" s="9">
        <f t="shared" si="1"/>
        <v>3</v>
      </c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118">
        <v>43113.0</v>
      </c>
      <c r="B679" s="9">
        <f t="shared" si="1"/>
        <v>1</v>
      </c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118">
        <v>43041.0</v>
      </c>
      <c r="B680" s="9">
        <f t="shared" si="1"/>
        <v>4</v>
      </c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118">
        <v>42898.0</v>
      </c>
      <c r="B681" s="9">
        <f t="shared" si="1"/>
        <v>2</v>
      </c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118">
        <v>42877.0</v>
      </c>
      <c r="B682" s="9">
        <f t="shared" si="1"/>
        <v>2</v>
      </c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118">
        <v>42596.0</v>
      </c>
      <c r="B683" s="9">
        <f t="shared" si="1"/>
        <v>3</v>
      </c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118">
        <v>42972.0</v>
      </c>
      <c r="B684" s="9">
        <f t="shared" si="1"/>
        <v>3</v>
      </c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118">
        <v>42959.0</v>
      </c>
      <c r="B685" s="9">
        <f t="shared" si="1"/>
        <v>3</v>
      </c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118">
        <v>43101.0</v>
      </c>
      <c r="B686" s="9">
        <f t="shared" si="1"/>
        <v>1</v>
      </c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118">
        <v>43211.0</v>
      </c>
      <c r="B687" s="9">
        <f t="shared" si="1"/>
        <v>2</v>
      </c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118">
        <v>43494.0</v>
      </c>
      <c r="B688" s="9">
        <f t="shared" si="1"/>
        <v>1</v>
      </c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118">
        <v>42873.0</v>
      </c>
      <c r="B689" s="9">
        <f t="shared" si="1"/>
        <v>2</v>
      </c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118">
        <v>43125.0</v>
      </c>
      <c r="B690" s="9">
        <f t="shared" si="1"/>
        <v>1</v>
      </c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118">
        <v>43465.0</v>
      </c>
      <c r="B691" s="9">
        <f t="shared" si="1"/>
        <v>4</v>
      </c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118">
        <v>43182.0</v>
      </c>
      <c r="B692" s="9">
        <f t="shared" si="1"/>
        <v>1</v>
      </c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118">
        <v>42858.0</v>
      </c>
      <c r="B693" s="9">
        <f t="shared" si="1"/>
        <v>2</v>
      </c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118">
        <v>43515.0</v>
      </c>
      <c r="B694" s="9">
        <f t="shared" si="1"/>
        <v>1</v>
      </c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118">
        <v>42669.0</v>
      </c>
      <c r="B695" s="9">
        <f t="shared" si="1"/>
        <v>4</v>
      </c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118">
        <v>42561.0</v>
      </c>
      <c r="B696" s="9">
        <f t="shared" si="1"/>
        <v>3</v>
      </c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118">
        <v>43239.0</v>
      </c>
      <c r="B697" s="9">
        <f t="shared" si="1"/>
        <v>2</v>
      </c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118">
        <v>43169.0</v>
      </c>
      <c r="B698" s="9">
        <f t="shared" si="1"/>
        <v>1</v>
      </c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118">
        <v>42588.0</v>
      </c>
      <c r="B699" s="9">
        <f t="shared" si="1"/>
        <v>3</v>
      </c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118">
        <v>43189.0</v>
      </c>
      <c r="B700" s="9">
        <f t="shared" si="1"/>
        <v>1</v>
      </c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118">
        <v>43418.0</v>
      </c>
      <c r="B701" s="9">
        <f t="shared" si="1"/>
        <v>4</v>
      </c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118">
        <v>42713.0</v>
      </c>
      <c r="B702" s="9">
        <f t="shared" si="1"/>
        <v>4</v>
      </c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118">
        <v>42798.0</v>
      </c>
      <c r="B703" s="9">
        <f t="shared" si="1"/>
        <v>1</v>
      </c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118">
        <v>43307.0</v>
      </c>
      <c r="B704" s="9">
        <f t="shared" si="1"/>
        <v>3</v>
      </c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118">
        <v>42958.0</v>
      </c>
      <c r="B705" s="9">
        <f t="shared" si="1"/>
        <v>3</v>
      </c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118">
        <v>43283.0</v>
      </c>
      <c r="B706" s="9">
        <f t="shared" si="1"/>
        <v>3</v>
      </c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118">
        <v>43043.0</v>
      </c>
      <c r="B707" s="9">
        <f t="shared" si="1"/>
        <v>4</v>
      </c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118">
        <v>43074.0</v>
      </c>
      <c r="B708" s="9">
        <f t="shared" si="1"/>
        <v>4</v>
      </c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118">
        <v>42896.0</v>
      </c>
      <c r="B709" s="9">
        <f t="shared" si="1"/>
        <v>2</v>
      </c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118">
        <v>43382.0</v>
      </c>
      <c r="B710" s="9">
        <f t="shared" si="1"/>
        <v>4</v>
      </c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118">
        <v>43155.0</v>
      </c>
      <c r="B711" s="9">
        <f t="shared" si="1"/>
        <v>1</v>
      </c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118">
        <v>43421.0</v>
      </c>
      <c r="B712" s="9">
        <f t="shared" si="1"/>
        <v>4</v>
      </c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118">
        <v>43182.0</v>
      </c>
      <c r="B713" s="9">
        <f t="shared" si="1"/>
        <v>1</v>
      </c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118">
        <v>43227.0</v>
      </c>
      <c r="B714" s="9">
        <f t="shared" si="1"/>
        <v>2</v>
      </c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118">
        <v>42451.0</v>
      </c>
      <c r="B715" s="9">
        <f t="shared" si="1"/>
        <v>1</v>
      </c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118">
        <v>43398.0</v>
      </c>
      <c r="B716" s="9">
        <f t="shared" si="1"/>
        <v>4</v>
      </c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118">
        <v>42722.0</v>
      </c>
      <c r="B717" s="9">
        <f t="shared" si="1"/>
        <v>4</v>
      </c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118">
        <v>43268.0</v>
      </c>
      <c r="B718" s="9">
        <f t="shared" si="1"/>
        <v>2</v>
      </c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118">
        <v>42517.0</v>
      </c>
      <c r="B719" s="9">
        <f t="shared" si="1"/>
        <v>2</v>
      </c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118">
        <v>42819.0</v>
      </c>
      <c r="B720" s="9">
        <f t="shared" si="1"/>
        <v>1</v>
      </c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118">
        <v>43496.0</v>
      </c>
      <c r="B721" s="9">
        <f t="shared" si="1"/>
        <v>1</v>
      </c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118">
        <v>43025.0</v>
      </c>
      <c r="B722" s="9">
        <f t="shared" si="1"/>
        <v>4</v>
      </c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118">
        <v>43495.0</v>
      </c>
      <c r="B723" s="9">
        <f t="shared" si="1"/>
        <v>1</v>
      </c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118">
        <v>42555.0</v>
      </c>
      <c r="B724" s="9">
        <f t="shared" si="1"/>
        <v>3</v>
      </c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118">
        <v>42654.0</v>
      </c>
      <c r="B725" s="9">
        <f t="shared" si="1"/>
        <v>4</v>
      </c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118">
        <v>42907.0</v>
      </c>
      <c r="B726" s="9">
        <f t="shared" si="1"/>
        <v>2</v>
      </c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118">
        <v>43459.0</v>
      </c>
      <c r="B727" s="9">
        <f t="shared" si="1"/>
        <v>4</v>
      </c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118">
        <v>43303.0</v>
      </c>
      <c r="B728" s="9">
        <f t="shared" si="1"/>
        <v>3</v>
      </c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118">
        <v>43212.0</v>
      </c>
      <c r="B729" s="9">
        <f t="shared" si="1"/>
        <v>2</v>
      </c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118">
        <v>43347.0</v>
      </c>
      <c r="B730" s="9">
        <f t="shared" si="1"/>
        <v>3</v>
      </c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118">
        <v>43158.0</v>
      </c>
      <c r="B731" s="9">
        <f t="shared" si="1"/>
        <v>1</v>
      </c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118">
        <v>42534.0</v>
      </c>
      <c r="B732" s="9">
        <f t="shared" si="1"/>
        <v>2</v>
      </c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118">
        <v>43249.0</v>
      </c>
      <c r="B733" s="9">
        <f t="shared" si="1"/>
        <v>2</v>
      </c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118">
        <v>43099.0</v>
      </c>
      <c r="B734" s="9">
        <f t="shared" si="1"/>
        <v>4</v>
      </c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118">
        <v>43476.0</v>
      </c>
      <c r="B735" s="9">
        <f t="shared" si="1"/>
        <v>1</v>
      </c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118">
        <v>43081.0</v>
      </c>
      <c r="B736" s="9">
        <f t="shared" si="1"/>
        <v>4</v>
      </c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118">
        <v>42927.0</v>
      </c>
      <c r="B737" s="9">
        <f t="shared" si="1"/>
        <v>3</v>
      </c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118">
        <v>43195.0</v>
      </c>
      <c r="B738" s="9">
        <f t="shared" si="1"/>
        <v>2</v>
      </c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118">
        <v>42941.0</v>
      </c>
      <c r="B739" s="9">
        <f t="shared" si="1"/>
        <v>3</v>
      </c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118">
        <v>43191.0</v>
      </c>
      <c r="B740" s="9">
        <f t="shared" si="1"/>
        <v>2</v>
      </c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118">
        <v>43420.0</v>
      </c>
      <c r="B741" s="9">
        <f t="shared" si="1"/>
        <v>4</v>
      </c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118">
        <v>43476.0</v>
      </c>
      <c r="B742" s="9">
        <f t="shared" si="1"/>
        <v>1</v>
      </c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118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118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118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118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118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118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118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118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118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118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118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118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118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118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118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118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118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118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118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118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118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118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118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118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118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118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118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118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118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118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118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118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118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118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118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118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118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118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118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118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118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118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118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118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118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118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118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118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118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118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118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118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118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118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118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118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118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118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118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118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118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118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118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118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118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118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118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118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118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118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118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118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118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118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118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118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118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118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118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118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118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118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118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118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118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118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118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118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118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118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118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118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118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118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118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118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118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118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118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118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118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118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118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118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118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118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118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118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118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118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118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118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118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118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118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118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118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118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118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118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118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118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118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118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118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118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118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118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118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118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118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118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118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118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118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118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118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118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118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118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118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118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118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118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118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118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118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118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118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118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118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118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118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118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118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118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118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118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118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118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118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118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118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118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118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118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118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118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118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118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118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118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118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118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118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118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118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118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118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118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118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118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118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118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118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118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118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118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118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118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118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118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118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118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118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118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118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118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118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118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118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118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118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118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118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118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118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118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118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118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118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118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118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118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118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118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118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118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118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118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118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118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118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118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118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118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118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118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118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118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118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118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118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118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118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118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118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118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118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118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118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118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118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118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118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118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118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118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118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118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118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118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118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118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118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118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118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118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1.0" footer="0.0" header="0.0" left="0.75" right="0.75" top="1.0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75"/>
  <cols>
    <col customWidth="1" min="1" max="1" width="11.14"/>
    <col customWidth="1" min="2" max="2" width="3.0"/>
    <col customWidth="1" min="3" max="3" width="2.71"/>
    <col customWidth="1" min="4" max="4" width="17.43"/>
    <col customWidth="1" min="5" max="5" width="11.14"/>
    <col customWidth="1" min="6" max="6" width="14.29"/>
    <col customWidth="1" min="7" max="7" width="23.0"/>
    <col customWidth="1" min="8" max="8" width="2.86"/>
    <col customWidth="1" min="9" max="9" width="2.0"/>
    <col customWidth="1" min="10" max="10" width="11.86"/>
    <col customWidth="1" min="11" max="11" width="7.86"/>
    <col customWidth="1" min="12" max="12" width="47.43"/>
    <col customWidth="1" min="13" max="13" width="6.71"/>
    <col customWidth="1" min="14" max="14" width="6.14"/>
    <col customWidth="1" min="15" max="15" width="3.29"/>
    <col customWidth="1" min="16" max="16" width="2.0"/>
    <col customWidth="1" min="17" max="17" width="5.86"/>
    <col customWidth="1" min="18" max="18" width="5.43"/>
    <col customWidth="1" min="19" max="19" width="11.14"/>
    <col customWidth="1" min="20" max="30" width="8.86"/>
  </cols>
  <sheetData>
    <row r="1">
      <c r="A1" s="100" t="s">
        <v>1885</v>
      </c>
      <c r="B1" s="101"/>
      <c r="C1" s="41"/>
      <c r="D1" s="102" t="s">
        <v>903</v>
      </c>
      <c r="E1" s="102" t="s">
        <v>1589</v>
      </c>
      <c r="F1" s="102" t="s">
        <v>1886</v>
      </c>
      <c r="J1" s="121" t="s">
        <v>1388</v>
      </c>
      <c r="K1" s="123" t="s">
        <v>2654</v>
      </c>
      <c r="L1" s="124" t="s">
        <v>2655</v>
      </c>
      <c r="M1" s="124"/>
      <c r="N1" s="124"/>
      <c r="O1" s="124"/>
      <c r="Q1" s="125" t="s">
        <v>2656</v>
      </c>
      <c r="R1" s="126" t="s">
        <v>2657</v>
      </c>
      <c r="S1" s="41" t="s">
        <v>2658</v>
      </c>
    </row>
    <row r="2">
      <c r="A2" s="106" t="s">
        <v>1887</v>
      </c>
      <c r="B2" s="107">
        <v>99.0</v>
      </c>
      <c r="C2" s="9"/>
      <c r="D2" s="108" t="s">
        <v>1410</v>
      </c>
      <c r="E2" s="9" t="s">
        <v>1891</v>
      </c>
      <c r="F2" s="9">
        <f t="shared" ref="F2:F18" si="1">VLOOKUP(E2,A:B,2,0)</f>
        <v>71</v>
      </c>
      <c r="J2" s="118">
        <v>42712.0</v>
      </c>
      <c r="K2" s="29">
        <f t="shared" ref="K2:K258" si="2">CHOOSE(MONTH(J2),1,1,1,2,2,2,3,3,3,4,4,4)</f>
        <v>4</v>
      </c>
      <c r="L2" s="29">
        <f t="array" ref="L2">SWITCH(MONTH(J2),1,1,2,1,3,1,4,2,5,2,6,2,7,3,8,3,9,3,4)</f>
        <v>4</v>
      </c>
      <c r="N2" s="127">
        <v>4.0</v>
      </c>
      <c r="O2" s="29" t="s">
        <v>2659</v>
      </c>
      <c r="Q2" s="29">
        <v>68087.0</v>
      </c>
      <c r="R2" s="128">
        <v>2.3</v>
      </c>
      <c r="S2" s="29" t="str">
        <f t="array" ref="S2">SWITCH(INT(R2+0.5),4,"A",3,"B",2,"C",1,"D","Fail")</f>
        <v>C</v>
      </c>
      <c r="AD2" s="29" t="s">
        <v>2660</v>
      </c>
    </row>
    <row r="3">
      <c r="A3" s="106" t="s">
        <v>1888</v>
      </c>
      <c r="B3" s="107">
        <v>92.0</v>
      </c>
      <c r="C3" s="9"/>
      <c r="D3" s="108" t="s">
        <v>1894</v>
      </c>
      <c r="E3" s="9" t="s">
        <v>1890</v>
      </c>
      <c r="F3" s="9">
        <f t="shared" si="1"/>
        <v>78</v>
      </c>
      <c r="J3" s="118">
        <v>43240.0</v>
      </c>
      <c r="K3" s="29">
        <f t="shared" si="2"/>
        <v>2</v>
      </c>
      <c r="L3" s="29">
        <f t="array" ref="L3">SWITCH(MONTH(J3),1,1,2,1,3,1,4,2,5,2,6,2,7,3,8,3,9,3,4)</f>
        <v>2</v>
      </c>
      <c r="N3" s="127">
        <v>3.5</v>
      </c>
      <c r="O3" s="29" t="s">
        <v>2659</v>
      </c>
      <c r="Q3" s="29">
        <v>63384.0</v>
      </c>
      <c r="R3" s="128">
        <v>3.0</v>
      </c>
    </row>
    <row r="4">
      <c r="A4" s="106" t="s">
        <v>1889</v>
      </c>
      <c r="B4" s="107">
        <v>85.0</v>
      </c>
      <c r="C4" s="9"/>
      <c r="D4" s="108" t="s">
        <v>1895</v>
      </c>
      <c r="E4" s="9" t="s">
        <v>1890</v>
      </c>
      <c r="F4" s="9">
        <f t="shared" si="1"/>
        <v>78</v>
      </c>
      <c r="J4" s="118">
        <v>42925.0</v>
      </c>
      <c r="K4" s="29">
        <f t="shared" si="2"/>
        <v>3</v>
      </c>
      <c r="L4" s="29">
        <f t="array" ref="L4">SWITCH(MONTH(J4),1,1,2,1,3,1,4,2,5,2,6,2,7,3,8,3,9,3,4)</f>
        <v>3</v>
      </c>
      <c r="N4" s="127">
        <v>3.0</v>
      </c>
      <c r="O4" s="29" t="s">
        <v>2661</v>
      </c>
      <c r="Q4" s="29">
        <v>73499.0</v>
      </c>
      <c r="R4" s="128">
        <v>1.9</v>
      </c>
    </row>
    <row r="5">
      <c r="A5" s="106" t="s">
        <v>1890</v>
      </c>
      <c r="B5" s="107">
        <v>78.0</v>
      </c>
      <c r="C5" s="9"/>
      <c r="D5" s="108" t="s">
        <v>1896</v>
      </c>
      <c r="E5" s="9" t="s">
        <v>1889</v>
      </c>
      <c r="F5" s="9">
        <f t="shared" si="1"/>
        <v>85</v>
      </c>
      <c r="J5" s="118">
        <v>43412.0</v>
      </c>
      <c r="K5" s="29">
        <f t="shared" si="2"/>
        <v>4</v>
      </c>
      <c r="L5" s="29">
        <f t="array" ref="L5">SWITCH(MONTH(J5),1,1,2,1,3,1,4,2,5,2,6,2,7,3,8,3,9,3,4)</f>
        <v>4</v>
      </c>
      <c r="N5" s="127">
        <v>2.5</v>
      </c>
      <c r="O5" s="29" t="s">
        <v>2661</v>
      </c>
      <c r="Q5" s="29">
        <v>46242.0</v>
      </c>
      <c r="R5" s="128">
        <v>3.3</v>
      </c>
    </row>
    <row r="6">
      <c r="A6" s="106" t="s">
        <v>1891</v>
      </c>
      <c r="B6" s="107">
        <v>71.0</v>
      </c>
      <c r="C6" s="9"/>
      <c r="D6" s="108" t="s">
        <v>1461</v>
      </c>
      <c r="E6" s="9" t="s">
        <v>1892</v>
      </c>
      <c r="F6" s="9">
        <f t="shared" si="1"/>
        <v>65</v>
      </c>
      <c r="J6" s="118">
        <v>42912.0</v>
      </c>
      <c r="K6" s="29">
        <f t="shared" si="2"/>
        <v>2</v>
      </c>
      <c r="L6" s="29">
        <f t="array" ref="L6">SWITCH(MONTH(J6),1,1,2,1,3,1,4,2,5,2,6,2,7,3,8,3,9,3,4)</f>
        <v>2</v>
      </c>
      <c r="N6" s="127">
        <v>2.0</v>
      </c>
      <c r="O6" s="29" t="s">
        <v>2662</v>
      </c>
      <c r="Q6" s="29">
        <v>89935.0</v>
      </c>
      <c r="R6" s="128">
        <v>0.1</v>
      </c>
    </row>
    <row r="7">
      <c r="A7" s="106" t="s">
        <v>1892</v>
      </c>
      <c r="B7" s="107">
        <v>65.0</v>
      </c>
      <c r="C7" s="9"/>
      <c r="D7" s="108" t="s">
        <v>1540</v>
      </c>
      <c r="E7" s="9" t="s">
        <v>1890</v>
      </c>
      <c r="F7" s="9">
        <f t="shared" si="1"/>
        <v>78</v>
      </c>
      <c r="J7" s="118">
        <v>43209.0</v>
      </c>
      <c r="K7" s="29">
        <f t="shared" si="2"/>
        <v>2</v>
      </c>
      <c r="L7" s="29">
        <f t="array" ref="L7">SWITCH(MONTH(J7),1,1,2,1,3,1,4,2,5,2,6,2,7,3,8,3,9,3,4)</f>
        <v>2</v>
      </c>
      <c r="N7" s="127">
        <v>1.5</v>
      </c>
      <c r="O7" s="29" t="s">
        <v>2662</v>
      </c>
      <c r="Q7" s="29">
        <v>42421.0</v>
      </c>
      <c r="R7" s="128">
        <v>2.5</v>
      </c>
    </row>
    <row r="8">
      <c r="A8" s="112" t="s">
        <v>1893</v>
      </c>
      <c r="B8" s="113">
        <v>50.0</v>
      </c>
      <c r="C8" s="9"/>
      <c r="D8" s="108" t="s">
        <v>1897</v>
      </c>
      <c r="E8" s="9" t="s">
        <v>1888</v>
      </c>
      <c r="F8" s="9">
        <f t="shared" si="1"/>
        <v>92</v>
      </c>
      <c r="J8" s="118">
        <v>42948.0</v>
      </c>
      <c r="K8" s="29">
        <f t="shared" si="2"/>
        <v>3</v>
      </c>
      <c r="L8" s="29">
        <f t="array" ref="L8">SWITCH(MONTH(J8),1,1,2,1,3,1,4,2,5,2,6,2,7,3,8,3,9,3,4)</f>
        <v>3</v>
      </c>
      <c r="N8" s="127">
        <v>1.0</v>
      </c>
      <c r="O8" s="29" t="s">
        <v>2663</v>
      </c>
      <c r="Q8" s="29">
        <v>51545.0</v>
      </c>
      <c r="R8" s="128">
        <v>3.9</v>
      </c>
    </row>
    <row r="9">
      <c r="A9" s="9"/>
      <c r="B9" s="9"/>
      <c r="C9" s="9"/>
      <c r="D9" s="108" t="s">
        <v>1898</v>
      </c>
      <c r="E9" s="9" t="s">
        <v>1892</v>
      </c>
      <c r="F9" s="9">
        <f t="shared" si="1"/>
        <v>65</v>
      </c>
      <c r="J9" s="118">
        <v>43112.0</v>
      </c>
      <c r="K9" s="29">
        <f t="shared" si="2"/>
        <v>1</v>
      </c>
      <c r="L9" s="29">
        <f t="array" ref="L9">SWITCH(MONTH(J9),1,1,2,1,3,1,4,2,5,2,6,2,7,3,8,3,9,3,4)</f>
        <v>1</v>
      </c>
      <c r="N9" s="127">
        <v>0.5</v>
      </c>
      <c r="O9" s="29" t="s">
        <v>2663</v>
      </c>
      <c r="Q9" s="29">
        <v>92791.0</v>
      </c>
      <c r="R9" s="128">
        <v>0.3</v>
      </c>
    </row>
    <row r="10">
      <c r="A10" s="9"/>
      <c r="B10" s="9"/>
      <c r="C10" s="9"/>
      <c r="D10" s="108" t="s">
        <v>1416</v>
      </c>
      <c r="E10" s="9" t="s">
        <v>1888</v>
      </c>
      <c r="F10" s="9">
        <f t="shared" si="1"/>
        <v>92</v>
      </c>
      <c r="J10" s="118">
        <v>43012.0</v>
      </c>
      <c r="K10" s="29">
        <f t="shared" si="2"/>
        <v>4</v>
      </c>
      <c r="L10" s="29">
        <f t="array" ref="L10">SWITCH(MONTH(J10),1,1,2,1,3,1,4,2,5,2,6,2,7,3,8,3,9,3,4)</f>
        <v>4</v>
      </c>
      <c r="Q10" s="29">
        <v>28635.0</v>
      </c>
      <c r="R10" s="128">
        <v>0.7</v>
      </c>
      <c r="U10" s="127"/>
    </row>
    <row r="11">
      <c r="A11" s="9"/>
      <c r="B11" s="9"/>
      <c r="C11" s="9"/>
      <c r="D11" s="108" t="s">
        <v>1411</v>
      </c>
      <c r="E11" s="9" t="s">
        <v>1888</v>
      </c>
      <c r="F11" s="9">
        <f t="shared" si="1"/>
        <v>92</v>
      </c>
      <c r="J11" s="118">
        <v>43213.0</v>
      </c>
      <c r="K11" s="29">
        <f t="shared" si="2"/>
        <v>2</v>
      </c>
      <c r="L11" s="29">
        <f t="array" ref="L11">SWITCH(MONTH(J11),1,1,2,1,3,1,4,2,5,2,6,2,7,3,8,3,9,3,4)</f>
        <v>2</v>
      </c>
      <c r="Q11" s="29">
        <v>87566.0</v>
      </c>
      <c r="R11" s="128">
        <v>2.9</v>
      </c>
    </row>
    <row r="12">
      <c r="A12" s="9"/>
      <c r="B12" s="9"/>
      <c r="C12" s="9"/>
      <c r="D12" s="108" t="s">
        <v>1899</v>
      </c>
      <c r="E12" s="9" t="s">
        <v>1887</v>
      </c>
      <c r="F12" s="9">
        <f t="shared" si="1"/>
        <v>99</v>
      </c>
      <c r="J12" s="118">
        <v>42652.0</v>
      </c>
      <c r="K12" s="29">
        <f t="shared" si="2"/>
        <v>4</v>
      </c>
      <c r="L12" s="29">
        <f t="array" ref="L12">SWITCH(MONTH(J12),1,1,2,1,3,1,4,2,5,2,6,2,7,3,8,3,9,3,4)</f>
        <v>4</v>
      </c>
      <c r="Q12" s="29">
        <v>98412.0</v>
      </c>
      <c r="R12" s="128">
        <v>3.5</v>
      </c>
    </row>
    <row r="13">
      <c r="A13" s="9"/>
      <c r="B13" s="9"/>
      <c r="C13" s="9"/>
      <c r="D13" s="108" t="s">
        <v>1900</v>
      </c>
      <c r="E13" s="9" t="s">
        <v>1892</v>
      </c>
      <c r="F13" s="9">
        <f t="shared" si="1"/>
        <v>65</v>
      </c>
      <c r="J13" s="118">
        <v>42469.0</v>
      </c>
      <c r="K13" s="29">
        <f t="shared" si="2"/>
        <v>2</v>
      </c>
      <c r="L13" s="29">
        <f t="array" ref="L13">SWITCH(MONTH(J13),1,1,2,1,3,1,4,2,5,2,6,2,7,3,8,3,9,3,4)</f>
        <v>2</v>
      </c>
      <c r="Q13" s="29">
        <v>87599.0</v>
      </c>
      <c r="R13" s="128">
        <v>0.9</v>
      </c>
    </row>
    <row r="14">
      <c r="A14" s="9"/>
      <c r="B14" s="9"/>
      <c r="C14" s="9"/>
      <c r="D14" s="9" t="s">
        <v>247</v>
      </c>
      <c r="E14" s="9" t="s">
        <v>1890</v>
      </c>
      <c r="F14" s="9">
        <f t="shared" si="1"/>
        <v>78</v>
      </c>
      <c r="J14" s="118">
        <v>42549.0</v>
      </c>
      <c r="K14" s="29">
        <f t="shared" si="2"/>
        <v>2</v>
      </c>
      <c r="L14" s="29">
        <f t="array" ref="L14">SWITCH(MONTH(J14),1,1,2,1,3,1,4,2,5,2,6,2,7,3,8,3,9,3,4)</f>
        <v>2</v>
      </c>
      <c r="Q14" s="29">
        <v>96690.0</v>
      </c>
      <c r="R14" s="128">
        <v>4.1</v>
      </c>
    </row>
    <row r="15">
      <c r="A15" s="9"/>
      <c r="B15" s="9"/>
      <c r="C15" s="9"/>
      <c r="D15" s="9" t="s">
        <v>1369</v>
      </c>
      <c r="E15" s="9" t="s">
        <v>1889</v>
      </c>
      <c r="F15" s="9">
        <f t="shared" si="1"/>
        <v>85</v>
      </c>
      <c r="J15" s="118">
        <v>42837.0</v>
      </c>
      <c r="K15" s="29">
        <f t="shared" si="2"/>
        <v>2</v>
      </c>
      <c r="L15" s="29">
        <f t="array" ref="L15">SWITCH(MONTH(J15),1,1,2,1,3,1,4,2,5,2,6,2,7,3,8,3,9,3,4)</f>
        <v>2</v>
      </c>
      <c r="Q15" s="29">
        <v>91013.0</v>
      </c>
      <c r="R15" s="128">
        <v>3.4</v>
      </c>
    </row>
    <row r="16">
      <c r="A16" s="9"/>
      <c r="B16" s="9"/>
      <c r="C16" s="9"/>
      <c r="D16" s="9" t="s">
        <v>1474</v>
      </c>
      <c r="E16" s="9" t="s">
        <v>1891</v>
      </c>
      <c r="F16" s="9">
        <f t="shared" si="1"/>
        <v>71</v>
      </c>
      <c r="J16" s="118">
        <v>42875.0</v>
      </c>
      <c r="K16" s="29">
        <f t="shared" si="2"/>
        <v>2</v>
      </c>
      <c r="L16" s="29">
        <f t="array" ref="L16">SWITCH(MONTH(J16),1,1,2,1,3,1,4,2,5,2,6,2,7,3,8,3,9,3,4)</f>
        <v>2</v>
      </c>
      <c r="Q16" s="29">
        <v>91641.0</v>
      </c>
      <c r="R16" s="128">
        <v>1.3</v>
      </c>
    </row>
    <row r="17">
      <c r="A17" s="9"/>
      <c r="B17" s="9"/>
      <c r="C17" s="9"/>
      <c r="D17" s="9" t="s">
        <v>1230</v>
      </c>
      <c r="E17" s="9" t="s">
        <v>1887</v>
      </c>
      <c r="F17" s="9">
        <f t="shared" si="1"/>
        <v>99</v>
      </c>
      <c r="J17" s="118">
        <v>43086.0</v>
      </c>
      <c r="K17" s="29">
        <f t="shared" si="2"/>
        <v>4</v>
      </c>
      <c r="L17" s="29">
        <f t="array" ref="L17">SWITCH(MONTH(J17),1,1,2,1,3,1,4,2,5,2,6,2,7,3,8,3,9,3,4)</f>
        <v>4</v>
      </c>
      <c r="Q17" s="29">
        <v>80266.0</v>
      </c>
      <c r="R17" s="128">
        <v>1.7</v>
      </c>
    </row>
    <row r="18">
      <c r="A18" s="9"/>
      <c r="B18" s="9"/>
      <c r="C18" s="9"/>
      <c r="D18" s="9" t="s">
        <v>1309</v>
      </c>
      <c r="E18" s="9" t="s">
        <v>1893</v>
      </c>
      <c r="F18" s="9">
        <f t="shared" si="1"/>
        <v>50</v>
      </c>
      <c r="J18" s="118">
        <v>43111.0</v>
      </c>
      <c r="K18" s="29">
        <f t="shared" si="2"/>
        <v>1</v>
      </c>
      <c r="L18" s="29">
        <f t="array" ref="L18">SWITCH(MONTH(J18),1,1,2,1,3,1,4,2,5,2,6,2,7,3,8,3,9,3,4)</f>
        <v>1</v>
      </c>
      <c r="Q18" s="29">
        <v>78128.0</v>
      </c>
      <c r="R18" s="128">
        <v>3.3</v>
      </c>
    </row>
    <row r="19">
      <c r="J19" s="118">
        <v>42442.0</v>
      </c>
      <c r="K19" s="29">
        <f t="shared" si="2"/>
        <v>1</v>
      </c>
      <c r="L19" s="29">
        <f t="array" ref="L19">SWITCH(MONTH(J19),1,1,2,1,3,1,4,2,5,2,6,2,7,3,8,3,9,3,4)</f>
        <v>1</v>
      </c>
      <c r="Q19" s="29">
        <v>15531.0</v>
      </c>
      <c r="R19" s="128">
        <v>1.9</v>
      </c>
    </row>
    <row r="20">
      <c r="J20" s="118">
        <v>42634.0</v>
      </c>
      <c r="K20" s="29">
        <f t="shared" si="2"/>
        <v>3</v>
      </c>
      <c r="L20" s="29">
        <f t="array" ref="L20">SWITCH(MONTH(J20),1,1,2,1,3,1,4,2,5,2,6,2,7,3,8,3,9,3,4)</f>
        <v>3</v>
      </c>
      <c r="Q20" s="29">
        <v>39447.0</v>
      </c>
      <c r="R20" s="128">
        <v>2.1</v>
      </c>
    </row>
    <row r="21">
      <c r="J21" s="118">
        <v>42550.0</v>
      </c>
      <c r="K21" s="29">
        <f t="shared" si="2"/>
        <v>2</v>
      </c>
      <c r="L21" s="29">
        <f t="array" ref="L21">SWITCH(MONTH(J21),1,1,2,1,3,1,4,2,5,2,6,2,7,3,8,3,9,3,4)</f>
        <v>2</v>
      </c>
      <c r="Q21" s="29">
        <v>51026.0</v>
      </c>
      <c r="R21" s="128">
        <v>3.1</v>
      </c>
    </row>
    <row r="22">
      <c r="J22" s="118">
        <v>42623.0</v>
      </c>
      <c r="K22" s="29">
        <f t="shared" si="2"/>
        <v>3</v>
      </c>
      <c r="L22" s="29">
        <f t="array" ref="L22">SWITCH(MONTH(J22),1,1,2,1,3,1,4,2,5,2,6,2,7,3,8,3,9,3,4)</f>
        <v>3</v>
      </c>
      <c r="Q22" s="29">
        <v>24501.0</v>
      </c>
      <c r="R22" s="128">
        <v>3.7</v>
      </c>
    </row>
    <row r="23">
      <c r="J23" s="118">
        <v>42539.0</v>
      </c>
      <c r="K23" s="29">
        <f t="shared" si="2"/>
        <v>2</v>
      </c>
      <c r="L23" s="29">
        <f t="array" ref="L23">SWITCH(MONTH(J23),1,1,2,1,3,1,4,2,5,2,6,2,7,3,8,3,9,3,4)</f>
        <v>2</v>
      </c>
      <c r="R23" s="128"/>
    </row>
    <row r="24">
      <c r="J24" s="118">
        <v>42801.0</v>
      </c>
      <c r="K24" s="29">
        <f t="shared" si="2"/>
        <v>1</v>
      </c>
      <c r="L24" s="29">
        <f t="array" ref="L24">SWITCH(MONTH(J24),1,1,2,1,3,1,4,2,5,2,6,2,7,3,8,3,9,3,4)</f>
        <v>1</v>
      </c>
      <c r="R24" s="128"/>
    </row>
    <row r="25">
      <c r="J25" s="118">
        <v>43261.0</v>
      </c>
      <c r="K25" s="29">
        <f t="shared" si="2"/>
        <v>2</v>
      </c>
      <c r="L25" s="29">
        <f t="array" ref="L25">SWITCH(MONTH(J25),1,1,2,1,3,1,4,2,5,2,6,2,7,3,8,3,9,3,4)</f>
        <v>2</v>
      </c>
      <c r="R25" s="128"/>
    </row>
    <row r="26">
      <c r="J26" s="118">
        <v>43351.0</v>
      </c>
      <c r="K26" s="29">
        <f t="shared" si="2"/>
        <v>3</v>
      </c>
      <c r="L26" s="29">
        <f t="array" ref="L26">SWITCH(MONTH(J26),1,1,2,1,3,1,4,2,5,2,6,2,7,3,8,3,9,3,4)</f>
        <v>3</v>
      </c>
      <c r="R26" s="128"/>
    </row>
    <row r="27">
      <c r="J27" s="118">
        <v>42851.0</v>
      </c>
      <c r="K27" s="29">
        <f t="shared" si="2"/>
        <v>2</v>
      </c>
      <c r="L27" s="29">
        <f t="array" ref="L27">SWITCH(MONTH(J27),1,1,2,1,3,1,4,2,5,2,6,2,7,3,8,3,9,3,4)</f>
        <v>2</v>
      </c>
      <c r="R27" s="128"/>
    </row>
    <row r="28">
      <c r="J28" s="118">
        <v>43311.0</v>
      </c>
      <c r="K28" s="29">
        <f t="shared" si="2"/>
        <v>3</v>
      </c>
      <c r="L28" s="29">
        <f t="array" ref="L28">SWITCH(MONTH(J28),1,1,2,1,3,1,4,2,5,2,6,2,7,3,8,3,9,3,4)</f>
        <v>3</v>
      </c>
      <c r="R28" s="128"/>
    </row>
    <row r="29">
      <c r="J29" s="118">
        <v>43238.0</v>
      </c>
      <c r="K29" s="29">
        <f t="shared" si="2"/>
        <v>2</v>
      </c>
      <c r="L29" s="29">
        <f t="array" ref="L29">SWITCH(MONTH(J29),1,1,2,1,3,1,4,2,5,2,6,2,7,3,8,3,9,3,4)</f>
        <v>2</v>
      </c>
      <c r="R29" s="128"/>
    </row>
    <row r="30">
      <c r="J30" s="118">
        <v>42807.0</v>
      </c>
      <c r="K30" s="29">
        <f t="shared" si="2"/>
        <v>1</v>
      </c>
      <c r="L30" s="29">
        <f t="array" ref="L30">SWITCH(MONTH(J30),1,1,2,1,3,1,4,2,5,2,6,2,7,3,8,3,9,3,4)</f>
        <v>1</v>
      </c>
      <c r="R30" s="128"/>
    </row>
    <row r="31">
      <c r="J31" s="118">
        <v>43139.0</v>
      </c>
      <c r="K31" s="29">
        <f t="shared" si="2"/>
        <v>1</v>
      </c>
      <c r="L31" s="29">
        <f t="array" ref="L31">SWITCH(MONTH(J31),1,1,2,1,3,1,4,2,5,2,6,2,7,3,8,3,9,3,4)</f>
        <v>1</v>
      </c>
      <c r="R31" s="128"/>
    </row>
    <row r="32">
      <c r="J32" s="118">
        <v>42981.0</v>
      </c>
      <c r="K32" s="29">
        <f t="shared" si="2"/>
        <v>3</v>
      </c>
      <c r="L32" s="29">
        <f t="array" ref="L32">SWITCH(MONTH(J32),1,1,2,1,3,1,4,2,5,2,6,2,7,3,8,3,9,3,4)</f>
        <v>3</v>
      </c>
      <c r="R32" s="128"/>
    </row>
    <row r="33">
      <c r="J33" s="118">
        <v>42745.0</v>
      </c>
      <c r="K33" s="29">
        <f t="shared" si="2"/>
        <v>1</v>
      </c>
      <c r="L33" s="29">
        <f t="array" ref="L33">SWITCH(MONTH(J33),1,1,2,1,3,1,4,2,5,2,6,2,7,3,8,3,9,3,4)</f>
        <v>1</v>
      </c>
      <c r="R33" s="128"/>
    </row>
    <row r="34">
      <c r="J34" s="118">
        <v>42930.0</v>
      </c>
      <c r="K34" s="29">
        <f t="shared" si="2"/>
        <v>3</v>
      </c>
      <c r="L34" s="29">
        <f t="array" ref="L34">SWITCH(MONTH(J34),1,1,2,1,3,1,4,2,5,2,6,2,7,3,8,3,9,3,4)</f>
        <v>3</v>
      </c>
      <c r="R34" s="128"/>
    </row>
    <row r="35">
      <c r="J35" s="118">
        <v>43191.0</v>
      </c>
      <c r="K35" s="29">
        <f t="shared" si="2"/>
        <v>2</v>
      </c>
      <c r="L35" s="29">
        <f t="array" ref="L35">SWITCH(MONTH(J35),1,1,2,1,3,1,4,2,5,2,6,2,7,3,8,3,9,3,4)</f>
        <v>2</v>
      </c>
      <c r="R35" s="128"/>
    </row>
    <row r="36">
      <c r="J36" s="118">
        <v>43372.0</v>
      </c>
      <c r="K36" s="29">
        <f t="shared" si="2"/>
        <v>3</v>
      </c>
      <c r="L36" s="29">
        <f t="array" ref="L36">SWITCH(MONTH(J36),1,1,2,1,3,1,4,2,5,2,6,2,7,3,8,3,9,3,4)</f>
        <v>3</v>
      </c>
      <c r="R36" s="128"/>
    </row>
    <row r="37">
      <c r="J37" s="118">
        <v>43232.0</v>
      </c>
      <c r="K37" s="29">
        <f t="shared" si="2"/>
        <v>2</v>
      </c>
      <c r="L37" s="29">
        <f t="array" ref="L37">SWITCH(MONTH(J37),1,1,2,1,3,1,4,2,5,2,6,2,7,3,8,3,9,3,4)</f>
        <v>2</v>
      </c>
      <c r="R37" s="128"/>
    </row>
    <row r="38">
      <c r="J38" s="118">
        <v>42955.0</v>
      </c>
      <c r="K38" s="29">
        <f t="shared" si="2"/>
        <v>3</v>
      </c>
      <c r="L38" s="29">
        <f t="array" ref="L38">SWITCH(MONTH(J38),1,1,2,1,3,1,4,2,5,2,6,2,7,3,8,3,9,3,4)</f>
        <v>3</v>
      </c>
      <c r="R38" s="128"/>
    </row>
    <row r="39">
      <c r="J39" s="118">
        <v>43263.0</v>
      </c>
      <c r="K39" s="29">
        <f t="shared" si="2"/>
        <v>2</v>
      </c>
      <c r="L39" s="29">
        <f t="array" ref="L39">SWITCH(MONTH(J39),1,1,2,1,3,1,4,2,5,2,6,2,7,3,8,3,9,3,4)</f>
        <v>2</v>
      </c>
      <c r="R39" s="128"/>
    </row>
    <row r="40">
      <c r="J40" s="118">
        <v>42592.0</v>
      </c>
      <c r="K40" s="29">
        <f t="shared" si="2"/>
        <v>3</v>
      </c>
      <c r="L40" s="29">
        <f t="array" ref="L40">SWITCH(MONTH(J40),1,1,2,1,3,1,4,2,5,2,6,2,7,3,8,3,9,3,4)</f>
        <v>3</v>
      </c>
      <c r="R40" s="128"/>
    </row>
    <row r="41">
      <c r="J41" s="118">
        <v>42884.0</v>
      </c>
      <c r="K41" s="29">
        <f t="shared" si="2"/>
        <v>2</v>
      </c>
      <c r="L41" s="29">
        <f t="array" ref="L41">SWITCH(MONTH(J41),1,1,2,1,3,1,4,2,5,2,6,2,7,3,8,3,9,3,4)</f>
        <v>2</v>
      </c>
      <c r="R41" s="128"/>
    </row>
    <row r="42">
      <c r="J42" s="118">
        <v>42605.0</v>
      </c>
      <c r="K42" s="29">
        <f t="shared" si="2"/>
        <v>3</v>
      </c>
      <c r="L42" s="29">
        <f t="array" ref="L42">SWITCH(MONTH(J42),1,1,2,1,3,1,4,2,5,2,6,2,7,3,8,3,9,3,4)</f>
        <v>3</v>
      </c>
      <c r="R42" s="128"/>
    </row>
    <row r="43">
      <c r="J43" s="118">
        <v>42757.0</v>
      </c>
      <c r="K43" s="29">
        <f t="shared" si="2"/>
        <v>1</v>
      </c>
      <c r="L43" s="29">
        <f t="array" ref="L43">SWITCH(MONTH(J43),1,1,2,1,3,1,4,2,5,2,6,2,7,3,8,3,9,3,4)</f>
        <v>1</v>
      </c>
      <c r="R43" s="128"/>
    </row>
    <row r="44">
      <c r="J44" s="118">
        <v>42815.0</v>
      </c>
      <c r="K44" s="29">
        <f t="shared" si="2"/>
        <v>1</v>
      </c>
      <c r="L44" s="29">
        <f t="array" ref="L44">SWITCH(MONTH(J44),1,1,2,1,3,1,4,2,5,2,6,2,7,3,8,3,9,3,4)</f>
        <v>1</v>
      </c>
      <c r="R44" s="128"/>
    </row>
    <row r="45">
      <c r="J45" s="118">
        <v>42504.0</v>
      </c>
      <c r="K45" s="29">
        <f t="shared" si="2"/>
        <v>2</v>
      </c>
      <c r="L45" s="29">
        <f t="array" ref="L45">SWITCH(MONTH(J45),1,1,2,1,3,1,4,2,5,2,6,2,7,3,8,3,9,3,4)</f>
        <v>2</v>
      </c>
      <c r="R45" s="128"/>
    </row>
    <row r="46">
      <c r="J46" s="118">
        <v>42550.0</v>
      </c>
      <c r="K46" s="29">
        <f t="shared" si="2"/>
        <v>2</v>
      </c>
      <c r="L46" s="29">
        <f t="array" ref="L46">SWITCH(MONTH(J46),1,1,2,1,3,1,4,2,5,2,6,2,7,3,8,3,9,3,4)</f>
        <v>2</v>
      </c>
      <c r="R46" s="128"/>
    </row>
    <row r="47">
      <c r="J47" s="118">
        <v>42827.0</v>
      </c>
      <c r="K47" s="29">
        <f t="shared" si="2"/>
        <v>2</v>
      </c>
      <c r="L47" s="29">
        <f t="array" ref="L47">SWITCH(MONTH(J47),1,1,2,1,3,1,4,2,5,2,6,2,7,3,8,3,9,3,4)</f>
        <v>2</v>
      </c>
      <c r="R47" s="128"/>
    </row>
    <row r="48">
      <c r="J48" s="118">
        <v>43029.0</v>
      </c>
      <c r="K48" s="29">
        <f t="shared" si="2"/>
        <v>4</v>
      </c>
      <c r="L48" s="29">
        <f t="array" ref="L48">SWITCH(MONTH(J48),1,1,2,1,3,1,4,2,5,2,6,2,7,3,8,3,9,3,4)</f>
        <v>4</v>
      </c>
      <c r="R48" s="128"/>
    </row>
    <row r="49">
      <c r="J49" s="118">
        <v>43505.0</v>
      </c>
      <c r="K49" s="29">
        <f t="shared" si="2"/>
        <v>1</v>
      </c>
      <c r="L49" s="29">
        <f t="array" ref="L49">SWITCH(MONTH(J49),1,1,2,1,3,1,4,2,5,2,6,2,7,3,8,3,9,3,4)</f>
        <v>1</v>
      </c>
      <c r="R49" s="128"/>
    </row>
    <row r="50">
      <c r="J50" s="118">
        <v>42681.0</v>
      </c>
      <c r="K50" s="29">
        <f t="shared" si="2"/>
        <v>4</v>
      </c>
      <c r="L50" s="29">
        <f t="array" ref="L50">SWITCH(MONTH(J50),1,1,2,1,3,1,4,2,5,2,6,2,7,3,8,3,9,3,4)</f>
        <v>4</v>
      </c>
      <c r="R50" s="128"/>
    </row>
    <row r="51">
      <c r="J51" s="118">
        <v>43444.0</v>
      </c>
      <c r="K51" s="29">
        <f t="shared" si="2"/>
        <v>4</v>
      </c>
      <c r="L51" s="29">
        <f t="array" ref="L51">SWITCH(MONTH(J51),1,1,2,1,3,1,4,2,5,2,6,2,7,3,8,3,9,3,4)</f>
        <v>4</v>
      </c>
      <c r="R51" s="128"/>
    </row>
    <row r="52">
      <c r="J52" s="118">
        <v>42992.0</v>
      </c>
      <c r="K52" s="29">
        <f t="shared" si="2"/>
        <v>3</v>
      </c>
      <c r="L52" s="29">
        <f t="array" ref="L52">SWITCH(MONTH(J52),1,1,2,1,3,1,4,2,5,2,6,2,7,3,8,3,9,3,4)</f>
        <v>3</v>
      </c>
      <c r="R52" s="128"/>
    </row>
    <row r="53">
      <c r="J53" s="118">
        <v>43439.0</v>
      </c>
      <c r="K53" s="29">
        <f t="shared" si="2"/>
        <v>4</v>
      </c>
      <c r="L53" s="29">
        <f t="array" ref="L53">SWITCH(MONTH(J53),1,1,2,1,3,1,4,2,5,2,6,2,7,3,8,3,9,3,4)</f>
        <v>4</v>
      </c>
      <c r="R53" s="128"/>
    </row>
    <row r="54">
      <c r="J54" s="118">
        <v>43369.0</v>
      </c>
      <c r="K54" s="29">
        <f t="shared" si="2"/>
        <v>3</v>
      </c>
      <c r="L54" s="29">
        <f t="array" ref="L54">SWITCH(MONTH(J54),1,1,2,1,3,1,4,2,5,2,6,2,7,3,8,3,9,3,4)</f>
        <v>3</v>
      </c>
      <c r="R54" s="128"/>
    </row>
    <row r="55">
      <c r="J55" s="118">
        <v>42650.0</v>
      </c>
      <c r="K55" s="29">
        <f t="shared" si="2"/>
        <v>4</v>
      </c>
      <c r="L55" s="29">
        <f t="array" ref="L55">SWITCH(MONTH(J55),1,1,2,1,3,1,4,2,5,2,6,2,7,3,8,3,9,3,4)</f>
        <v>4</v>
      </c>
      <c r="R55" s="128"/>
    </row>
    <row r="56">
      <c r="J56" s="118">
        <v>42484.0</v>
      </c>
      <c r="K56" s="29">
        <f t="shared" si="2"/>
        <v>2</v>
      </c>
      <c r="L56" s="29">
        <f t="array" ref="L56">SWITCH(MONTH(J56),1,1,2,1,3,1,4,2,5,2,6,2,7,3,8,3,9,3,4)</f>
        <v>2</v>
      </c>
      <c r="R56" s="128"/>
    </row>
    <row r="57">
      <c r="J57" s="118">
        <v>42974.0</v>
      </c>
      <c r="K57" s="29">
        <f t="shared" si="2"/>
        <v>3</v>
      </c>
      <c r="L57" s="29">
        <f t="array" ref="L57">SWITCH(MONTH(J57),1,1,2,1,3,1,4,2,5,2,6,2,7,3,8,3,9,3,4)</f>
        <v>3</v>
      </c>
      <c r="R57" s="128"/>
    </row>
    <row r="58">
      <c r="J58" s="118">
        <v>42894.0</v>
      </c>
      <c r="K58" s="29">
        <f t="shared" si="2"/>
        <v>2</v>
      </c>
      <c r="L58" s="29">
        <f t="array" ref="L58">SWITCH(MONTH(J58),1,1,2,1,3,1,4,2,5,2,6,2,7,3,8,3,9,3,4)</f>
        <v>2</v>
      </c>
      <c r="R58" s="128"/>
    </row>
    <row r="59">
      <c r="J59" s="118">
        <v>42667.0</v>
      </c>
      <c r="K59" s="29">
        <f t="shared" si="2"/>
        <v>4</v>
      </c>
      <c r="L59" s="29">
        <f t="array" ref="L59">SWITCH(MONTH(J59),1,1,2,1,3,1,4,2,5,2,6,2,7,3,8,3,9,3,4)</f>
        <v>4</v>
      </c>
      <c r="R59" s="128"/>
    </row>
    <row r="60">
      <c r="J60" s="118">
        <v>43458.0</v>
      </c>
      <c r="K60" s="29">
        <f t="shared" si="2"/>
        <v>4</v>
      </c>
      <c r="L60" s="29">
        <f t="array" ref="L60">SWITCH(MONTH(J60),1,1,2,1,3,1,4,2,5,2,6,2,7,3,8,3,9,3,4)</f>
        <v>4</v>
      </c>
      <c r="R60" s="128"/>
    </row>
    <row r="61">
      <c r="J61" s="118">
        <v>43494.0</v>
      </c>
      <c r="K61" s="29">
        <f t="shared" si="2"/>
        <v>1</v>
      </c>
      <c r="L61" s="29">
        <f t="array" ref="L61">SWITCH(MONTH(J61),1,1,2,1,3,1,4,2,5,2,6,2,7,3,8,3,9,3,4)</f>
        <v>1</v>
      </c>
      <c r="R61" s="128"/>
    </row>
    <row r="62">
      <c r="J62" s="118">
        <v>42704.0</v>
      </c>
      <c r="K62" s="29">
        <f t="shared" si="2"/>
        <v>4</v>
      </c>
      <c r="L62" s="29">
        <f t="array" ref="L62">SWITCH(MONTH(J62),1,1,2,1,3,1,4,2,5,2,6,2,7,3,8,3,9,3,4)</f>
        <v>4</v>
      </c>
      <c r="R62" s="128"/>
    </row>
    <row r="63">
      <c r="J63" s="118">
        <v>42871.0</v>
      </c>
      <c r="K63" s="29">
        <f t="shared" si="2"/>
        <v>2</v>
      </c>
      <c r="L63" s="29">
        <f t="array" ref="L63">SWITCH(MONTH(J63),1,1,2,1,3,1,4,2,5,2,6,2,7,3,8,3,9,3,4)</f>
        <v>2</v>
      </c>
      <c r="R63" s="128"/>
    </row>
    <row r="64">
      <c r="J64" s="118">
        <v>42965.0</v>
      </c>
      <c r="K64" s="29">
        <f t="shared" si="2"/>
        <v>3</v>
      </c>
      <c r="L64" s="29">
        <f t="array" ref="L64">SWITCH(MONTH(J64),1,1,2,1,3,1,4,2,5,2,6,2,7,3,8,3,9,3,4)</f>
        <v>3</v>
      </c>
      <c r="R64" s="128"/>
    </row>
    <row r="65">
      <c r="J65" s="118">
        <v>43069.0</v>
      </c>
      <c r="K65" s="29">
        <f t="shared" si="2"/>
        <v>4</v>
      </c>
      <c r="L65" s="29">
        <f t="array" ref="L65">SWITCH(MONTH(J65),1,1,2,1,3,1,4,2,5,2,6,2,7,3,8,3,9,3,4)</f>
        <v>4</v>
      </c>
      <c r="R65" s="128"/>
    </row>
    <row r="66">
      <c r="J66" s="118">
        <v>42517.0</v>
      </c>
      <c r="K66" s="29">
        <f t="shared" si="2"/>
        <v>2</v>
      </c>
      <c r="L66" s="29">
        <f t="array" ref="L66">SWITCH(MONTH(J66),1,1,2,1,3,1,4,2,5,2,6,2,7,3,8,3,9,3,4)</f>
        <v>2</v>
      </c>
      <c r="R66" s="128"/>
    </row>
    <row r="67">
      <c r="J67" s="118">
        <v>42885.0</v>
      </c>
      <c r="K67" s="29">
        <f t="shared" si="2"/>
        <v>2</v>
      </c>
      <c r="L67" s="29">
        <f t="array" ref="L67">SWITCH(MONTH(J67),1,1,2,1,3,1,4,2,5,2,6,2,7,3,8,3,9,3,4)</f>
        <v>2</v>
      </c>
      <c r="R67" s="128"/>
    </row>
    <row r="68">
      <c r="J68" s="118">
        <v>42481.0</v>
      </c>
      <c r="K68" s="29">
        <f t="shared" si="2"/>
        <v>2</v>
      </c>
      <c r="L68" s="29">
        <f t="array" ref="L68">SWITCH(MONTH(J68),1,1,2,1,3,1,4,2,5,2,6,2,7,3,8,3,9,3,4)</f>
        <v>2</v>
      </c>
      <c r="R68" s="128"/>
    </row>
    <row r="69">
      <c r="J69" s="118">
        <v>43189.0</v>
      </c>
      <c r="K69" s="29">
        <f t="shared" si="2"/>
        <v>1</v>
      </c>
      <c r="L69" s="29">
        <f t="array" ref="L69">SWITCH(MONTH(J69),1,1,2,1,3,1,4,2,5,2,6,2,7,3,8,3,9,3,4)</f>
        <v>1</v>
      </c>
      <c r="R69" s="128"/>
    </row>
    <row r="70">
      <c r="J70" s="118">
        <v>42458.0</v>
      </c>
      <c r="K70" s="29">
        <f t="shared" si="2"/>
        <v>1</v>
      </c>
      <c r="L70" s="29">
        <f t="array" ref="L70">SWITCH(MONTH(J70),1,1,2,1,3,1,4,2,5,2,6,2,7,3,8,3,9,3,4)</f>
        <v>1</v>
      </c>
      <c r="R70" s="128"/>
    </row>
    <row r="71">
      <c r="J71" s="118">
        <v>43054.0</v>
      </c>
      <c r="K71" s="29">
        <f t="shared" si="2"/>
        <v>4</v>
      </c>
      <c r="L71" s="29">
        <f t="array" ref="L71">SWITCH(MONTH(J71),1,1,2,1,3,1,4,2,5,2,6,2,7,3,8,3,9,3,4)</f>
        <v>4</v>
      </c>
      <c r="R71" s="128"/>
    </row>
    <row r="72">
      <c r="J72" s="118">
        <v>42652.0</v>
      </c>
      <c r="K72" s="29">
        <f t="shared" si="2"/>
        <v>4</v>
      </c>
      <c r="L72" s="29">
        <f t="array" ref="L72">SWITCH(MONTH(J72),1,1,2,1,3,1,4,2,5,2,6,2,7,3,8,3,9,3,4)</f>
        <v>4</v>
      </c>
      <c r="R72" s="128"/>
    </row>
    <row r="73">
      <c r="J73" s="118">
        <v>43048.0</v>
      </c>
      <c r="K73" s="29">
        <f t="shared" si="2"/>
        <v>4</v>
      </c>
      <c r="L73" s="29">
        <f t="array" ref="L73">SWITCH(MONTH(J73),1,1,2,1,3,1,4,2,5,2,6,2,7,3,8,3,9,3,4)</f>
        <v>4</v>
      </c>
      <c r="R73" s="128"/>
    </row>
    <row r="74">
      <c r="J74" s="118">
        <v>42879.0</v>
      </c>
      <c r="K74" s="29">
        <f t="shared" si="2"/>
        <v>2</v>
      </c>
      <c r="L74" s="29">
        <f t="array" ref="L74">SWITCH(MONTH(J74),1,1,2,1,3,1,4,2,5,2,6,2,7,3,8,3,9,3,4)</f>
        <v>2</v>
      </c>
      <c r="R74" s="128"/>
    </row>
    <row r="75">
      <c r="J75" s="118">
        <v>43249.0</v>
      </c>
      <c r="K75" s="29">
        <f t="shared" si="2"/>
        <v>2</v>
      </c>
      <c r="L75" s="29">
        <f t="array" ref="L75">SWITCH(MONTH(J75),1,1,2,1,3,1,4,2,5,2,6,2,7,3,8,3,9,3,4)</f>
        <v>2</v>
      </c>
      <c r="R75" s="128"/>
    </row>
    <row r="76">
      <c r="J76" s="118">
        <v>42576.0</v>
      </c>
      <c r="K76" s="29">
        <f t="shared" si="2"/>
        <v>3</v>
      </c>
      <c r="L76" s="29">
        <f t="array" ref="L76">SWITCH(MONTH(J76),1,1,2,1,3,1,4,2,5,2,6,2,7,3,8,3,9,3,4)</f>
        <v>3</v>
      </c>
      <c r="R76" s="128"/>
    </row>
    <row r="77">
      <c r="J77" s="118">
        <v>42501.0</v>
      </c>
      <c r="K77" s="29">
        <f t="shared" si="2"/>
        <v>2</v>
      </c>
      <c r="L77" s="29">
        <f t="array" ref="L77">SWITCH(MONTH(J77),1,1,2,1,3,1,4,2,5,2,6,2,7,3,8,3,9,3,4)</f>
        <v>2</v>
      </c>
      <c r="R77" s="128"/>
    </row>
    <row r="78">
      <c r="J78" s="118">
        <v>42571.0</v>
      </c>
      <c r="K78" s="29">
        <f t="shared" si="2"/>
        <v>3</v>
      </c>
      <c r="L78" s="29">
        <f t="array" ref="L78">SWITCH(MONTH(J78),1,1,2,1,3,1,4,2,5,2,6,2,7,3,8,3,9,3,4)</f>
        <v>3</v>
      </c>
      <c r="R78" s="128"/>
    </row>
    <row r="79">
      <c r="J79" s="118">
        <v>42937.0</v>
      </c>
      <c r="K79" s="29">
        <f t="shared" si="2"/>
        <v>3</v>
      </c>
      <c r="L79" s="29">
        <f t="array" ref="L79">SWITCH(MONTH(J79),1,1,2,1,3,1,4,2,5,2,6,2,7,3,8,3,9,3,4)</f>
        <v>3</v>
      </c>
      <c r="R79" s="128"/>
    </row>
    <row r="80">
      <c r="J80" s="118">
        <v>42709.0</v>
      </c>
      <c r="K80" s="29">
        <f t="shared" si="2"/>
        <v>4</v>
      </c>
      <c r="L80" s="29">
        <f t="array" ref="L80">SWITCH(MONTH(J80),1,1,2,1,3,1,4,2,5,2,6,2,7,3,8,3,9,3,4)</f>
        <v>4</v>
      </c>
      <c r="R80" s="128"/>
    </row>
    <row r="81">
      <c r="J81" s="118">
        <v>43056.0</v>
      </c>
      <c r="K81" s="29">
        <f t="shared" si="2"/>
        <v>4</v>
      </c>
      <c r="L81" s="29">
        <f t="array" ref="L81">SWITCH(MONTH(J81),1,1,2,1,3,1,4,2,5,2,6,2,7,3,8,3,9,3,4)</f>
        <v>4</v>
      </c>
      <c r="R81" s="128"/>
    </row>
    <row r="82">
      <c r="J82" s="118">
        <v>42719.0</v>
      </c>
      <c r="K82" s="29">
        <f t="shared" si="2"/>
        <v>4</v>
      </c>
      <c r="L82" s="29">
        <f t="array" ref="L82">SWITCH(MONTH(J82),1,1,2,1,3,1,4,2,5,2,6,2,7,3,8,3,9,3,4)</f>
        <v>4</v>
      </c>
      <c r="R82" s="128"/>
    </row>
    <row r="83">
      <c r="J83" s="118">
        <v>43015.0</v>
      </c>
      <c r="K83" s="29">
        <f t="shared" si="2"/>
        <v>4</v>
      </c>
      <c r="L83" s="29">
        <f t="array" ref="L83">SWITCH(MONTH(J83),1,1,2,1,3,1,4,2,5,2,6,2,7,3,8,3,9,3,4)</f>
        <v>4</v>
      </c>
      <c r="R83" s="128"/>
    </row>
    <row r="84">
      <c r="J84" s="118">
        <v>43149.0</v>
      </c>
      <c r="K84" s="29">
        <f t="shared" si="2"/>
        <v>1</v>
      </c>
      <c r="L84" s="29">
        <f t="array" ref="L84">SWITCH(MONTH(J84),1,1,2,1,3,1,4,2,5,2,6,2,7,3,8,3,9,3,4)</f>
        <v>1</v>
      </c>
      <c r="R84" s="128"/>
    </row>
    <row r="85">
      <c r="J85" s="118">
        <v>42943.0</v>
      </c>
      <c r="K85" s="29">
        <f t="shared" si="2"/>
        <v>3</v>
      </c>
      <c r="L85" s="29">
        <f t="array" ref="L85">SWITCH(MONTH(J85),1,1,2,1,3,1,4,2,5,2,6,2,7,3,8,3,9,3,4)</f>
        <v>3</v>
      </c>
      <c r="R85" s="128"/>
    </row>
    <row r="86">
      <c r="J86" s="118">
        <v>43095.0</v>
      </c>
      <c r="K86" s="29">
        <f t="shared" si="2"/>
        <v>4</v>
      </c>
      <c r="L86" s="29">
        <f t="array" ref="L86">SWITCH(MONTH(J86),1,1,2,1,3,1,4,2,5,2,6,2,7,3,8,3,9,3,4)</f>
        <v>4</v>
      </c>
      <c r="R86" s="128"/>
    </row>
    <row r="87">
      <c r="J87" s="118">
        <v>42923.0</v>
      </c>
      <c r="K87" s="29">
        <f t="shared" si="2"/>
        <v>3</v>
      </c>
      <c r="L87" s="29">
        <f t="array" ref="L87">SWITCH(MONTH(J87),1,1,2,1,3,1,4,2,5,2,6,2,7,3,8,3,9,3,4)</f>
        <v>3</v>
      </c>
      <c r="R87" s="128"/>
    </row>
    <row r="88">
      <c r="J88" s="118">
        <v>43412.0</v>
      </c>
      <c r="K88" s="29">
        <f t="shared" si="2"/>
        <v>4</v>
      </c>
      <c r="L88" s="29">
        <f t="array" ref="L88">SWITCH(MONTH(J88),1,1,2,1,3,1,4,2,5,2,6,2,7,3,8,3,9,3,4)</f>
        <v>4</v>
      </c>
      <c r="R88" s="128"/>
    </row>
    <row r="89">
      <c r="J89" s="118">
        <v>43070.0</v>
      </c>
      <c r="K89" s="29">
        <f t="shared" si="2"/>
        <v>4</v>
      </c>
      <c r="L89" s="29">
        <f t="array" ref="L89">SWITCH(MONTH(J89),1,1,2,1,3,1,4,2,5,2,6,2,7,3,8,3,9,3,4)</f>
        <v>4</v>
      </c>
      <c r="R89" s="128"/>
    </row>
    <row r="90">
      <c r="J90" s="118">
        <v>43043.0</v>
      </c>
      <c r="K90" s="29">
        <f t="shared" si="2"/>
        <v>4</v>
      </c>
      <c r="L90" s="29">
        <f t="array" ref="L90">SWITCH(MONTH(J90),1,1,2,1,3,1,4,2,5,2,6,2,7,3,8,3,9,3,4)</f>
        <v>4</v>
      </c>
      <c r="R90" s="128"/>
    </row>
    <row r="91">
      <c r="J91" s="118">
        <v>43021.0</v>
      </c>
      <c r="K91" s="29">
        <f t="shared" si="2"/>
        <v>4</v>
      </c>
      <c r="L91" s="29">
        <f t="array" ref="L91">SWITCH(MONTH(J91),1,1,2,1,3,1,4,2,5,2,6,2,7,3,8,3,9,3,4)</f>
        <v>4</v>
      </c>
      <c r="R91" s="128"/>
    </row>
    <row r="92">
      <c r="J92" s="118">
        <v>43110.0</v>
      </c>
      <c r="K92" s="29">
        <f t="shared" si="2"/>
        <v>1</v>
      </c>
      <c r="L92" s="29">
        <f t="array" ref="L92">SWITCH(MONTH(J92),1,1,2,1,3,1,4,2,5,2,6,2,7,3,8,3,9,3,4)</f>
        <v>1</v>
      </c>
      <c r="R92" s="128"/>
    </row>
    <row r="93">
      <c r="J93" s="118">
        <v>43349.0</v>
      </c>
      <c r="K93" s="29">
        <f t="shared" si="2"/>
        <v>3</v>
      </c>
      <c r="L93" s="29">
        <f t="array" ref="L93">SWITCH(MONTH(J93),1,1,2,1,3,1,4,2,5,2,6,2,7,3,8,3,9,3,4)</f>
        <v>3</v>
      </c>
      <c r="R93" s="128"/>
    </row>
    <row r="94">
      <c r="J94" s="118">
        <v>42710.0</v>
      </c>
      <c r="K94" s="29">
        <f t="shared" si="2"/>
        <v>4</v>
      </c>
      <c r="L94" s="29">
        <f t="array" ref="L94">SWITCH(MONTH(J94),1,1,2,1,3,1,4,2,5,2,6,2,7,3,8,3,9,3,4)</f>
        <v>4</v>
      </c>
      <c r="R94" s="128"/>
    </row>
    <row r="95">
      <c r="J95" s="118">
        <v>42991.0</v>
      </c>
      <c r="K95" s="29">
        <f t="shared" si="2"/>
        <v>3</v>
      </c>
      <c r="L95" s="29">
        <f t="array" ref="L95">SWITCH(MONTH(J95),1,1,2,1,3,1,4,2,5,2,6,2,7,3,8,3,9,3,4)</f>
        <v>3</v>
      </c>
      <c r="R95" s="128"/>
    </row>
    <row r="96">
      <c r="J96" s="118">
        <v>43290.0</v>
      </c>
      <c r="K96" s="29">
        <f t="shared" si="2"/>
        <v>3</v>
      </c>
      <c r="L96" s="29">
        <f t="array" ref="L96">SWITCH(MONTH(J96),1,1,2,1,3,1,4,2,5,2,6,2,7,3,8,3,9,3,4)</f>
        <v>3</v>
      </c>
      <c r="R96" s="128"/>
    </row>
    <row r="97">
      <c r="J97" s="118">
        <v>43271.0</v>
      </c>
      <c r="K97" s="29">
        <f t="shared" si="2"/>
        <v>2</v>
      </c>
      <c r="L97" s="29">
        <f t="array" ref="L97">SWITCH(MONTH(J97),1,1,2,1,3,1,4,2,5,2,6,2,7,3,8,3,9,3,4)</f>
        <v>2</v>
      </c>
      <c r="R97" s="128"/>
    </row>
    <row r="98">
      <c r="J98" s="118">
        <v>42762.0</v>
      </c>
      <c r="K98" s="29">
        <f t="shared" si="2"/>
        <v>1</v>
      </c>
      <c r="L98" s="29">
        <f t="array" ref="L98">SWITCH(MONTH(J98),1,1,2,1,3,1,4,2,5,2,6,2,7,3,8,3,9,3,4)</f>
        <v>1</v>
      </c>
      <c r="R98" s="128"/>
    </row>
    <row r="99">
      <c r="J99" s="118">
        <v>43156.0</v>
      </c>
      <c r="K99" s="29">
        <f t="shared" si="2"/>
        <v>1</v>
      </c>
      <c r="L99" s="29">
        <f t="array" ref="L99">SWITCH(MONTH(J99),1,1,2,1,3,1,4,2,5,2,6,2,7,3,8,3,9,3,4)</f>
        <v>1</v>
      </c>
      <c r="R99" s="128"/>
    </row>
    <row r="100">
      <c r="J100" s="118">
        <v>43326.0</v>
      </c>
      <c r="K100" s="29">
        <f t="shared" si="2"/>
        <v>3</v>
      </c>
      <c r="L100" s="29">
        <f t="array" ref="L100">SWITCH(MONTH(J100),1,1,2,1,3,1,4,2,5,2,6,2,7,3,8,3,9,3,4)</f>
        <v>3</v>
      </c>
      <c r="R100" s="128"/>
    </row>
    <row r="101">
      <c r="J101" s="118">
        <v>42487.0</v>
      </c>
      <c r="K101" s="29">
        <f t="shared" si="2"/>
        <v>2</v>
      </c>
      <c r="L101" s="29">
        <f t="array" ref="L101">SWITCH(MONTH(J101),1,1,2,1,3,1,4,2,5,2,6,2,7,3,8,3,9,3,4)</f>
        <v>2</v>
      </c>
      <c r="R101" s="128"/>
    </row>
    <row r="102">
      <c r="J102" s="118">
        <v>42792.0</v>
      </c>
      <c r="K102" s="29">
        <f t="shared" si="2"/>
        <v>1</v>
      </c>
      <c r="L102" s="29">
        <f t="array" ref="L102">SWITCH(MONTH(J102),1,1,2,1,3,1,4,2,5,2,6,2,7,3,8,3,9,3,4)</f>
        <v>1</v>
      </c>
      <c r="R102" s="128"/>
    </row>
    <row r="103">
      <c r="J103" s="118">
        <v>43420.0</v>
      </c>
      <c r="K103" s="29">
        <f t="shared" si="2"/>
        <v>4</v>
      </c>
      <c r="L103" s="29">
        <f t="array" ref="L103">SWITCH(MONTH(J103),1,1,2,1,3,1,4,2,5,2,6,2,7,3,8,3,9,3,4)</f>
        <v>4</v>
      </c>
      <c r="R103" s="128"/>
    </row>
    <row r="104">
      <c r="J104" s="118">
        <v>42427.0</v>
      </c>
      <c r="K104" s="29">
        <f t="shared" si="2"/>
        <v>1</v>
      </c>
      <c r="L104" s="29">
        <f t="array" ref="L104">SWITCH(MONTH(J104),1,1,2,1,3,1,4,2,5,2,6,2,7,3,8,3,9,3,4)</f>
        <v>1</v>
      </c>
      <c r="R104" s="128"/>
    </row>
    <row r="105">
      <c r="J105" s="118">
        <v>42506.0</v>
      </c>
      <c r="K105" s="29">
        <f t="shared" si="2"/>
        <v>2</v>
      </c>
      <c r="L105" s="29">
        <f t="array" ref="L105">SWITCH(MONTH(J105),1,1,2,1,3,1,4,2,5,2,6,2,7,3,8,3,9,3,4)</f>
        <v>2</v>
      </c>
      <c r="R105" s="128"/>
    </row>
    <row r="106">
      <c r="J106" s="118">
        <v>43378.0</v>
      </c>
      <c r="K106" s="29">
        <f t="shared" si="2"/>
        <v>4</v>
      </c>
      <c r="L106" s="29">
        <f t="array" ref="L106">SWITCH(MONTH(J106),1,1,2,1,3,1,4,2,5,2,6,2,7,3,8,3,9,3,4)</f>
        <v>4</v>
      </c>
      <c r="R106" s="128"/>
    </row>
    <row r="107">
      <c r="J107" s="118">
        <v>42496.0</v>
      </c>
      <c r="K107" s="29">
        <f t="shared" si="2"/>
        <v>2</v>
      </c>
      <c r="L107" s="29">
        <f t="array" ref="L107">SWITCH(MONTH(J107),1,1,2,1,3,1,4,2,5,2,6,2,7,3,8,3,9,3,4)</f>
        <v>2</v>
      </c>
      <c r="R107" s="128"/>
    </row>
    <row r="108">
      <c r="J108" s="118">
        <v>42557.0</v>
      </c>
      <c r="K108" s="29">
        <f t="shared" si="2"/>
        <v>3</v>
      </c>
      <c r="L108" s="29">
        <f t="array" ref="L108">SWITCH(MONTH(J108),1,1,2,1,3,1,4,2,5,2,6,2,7,3,8,3,9,3,4)</f>
        <v>3</v>
      </c>
      <c r="R108" s="128"/>
    </row>
    <row r="109">
      <c r="J109" s="118">
        <v>43299.0</v>
      </c>
      <c r="K109" s="29">
        <f t="shared" si="2"/>
        <v>3</v>
      </c>
      <c r="L109" s="29">
        <f t="array" ref="L109">SWITCH(MONTH(J109),1,1,2,1,3,1,4,2,5,2,6,2,7,3,8,3,9,3,4)</f>
        <v>3</v>
      </c>
      <c r="R109" s="128"/>
    </row>
    <row r="110">
      <c r="J110" s="118">
        <v>43390.0</v>
      </c>
      <c r="K110" s="29">
        <f t="shared" si="2"/>
        <v>4</v>
      </c>
      <c r="L110" s="29">
        <f t="array" ref="L110">SWITCH(MONTH(J110),1,1,2,1,3,1,4,2,5,2,6,2,7,3,8,3,9,3,4)</f>
        <v>4</v>
      </c>
      <c r="R110" s="128"/>
    </row>
    <row r="111">
      <c r="J111" s="118">
        <v>43456.0</v>
      </c>
      <c r="K111" s="29">
        <f t="shared" si="2"/>
        <v>4</v>
      </c>
      <c r="L111" s="29">
        <f t="array" ref="L111">SWITCH(MONTH(J111),1,1,2,1,3,1,4,2,5,2,6,2,7,3,8,3,9,3,4)</f>
        <v>4</v>
      </c>
      <c r="R111" s="128"/>
    </row>
    <row r="112">
      <c r="J112" s="118">
        <v>42619.0</v>
      </c>
      <c r="K112" s="29">
        <f t="shared" si="2"/>
        <v>3</v>
      </c>
      <c r="L112" s="29">
        <f t="array" ref="L112">SWITCH(MONTH(J112),1,1,2,1,3,1,4,2,5,2,6,2,7,3,8,3,9,3,4)</f>
        <v>3</v>
      </c>
      <c r="R112" s="128"/>
    </row>
    <row r="113">
      <c r="J113" s="118">
        <v>43148.0</v>
      </c>
      <c r="K113" s="29">
        <f t="shared" si="2"/>
        <v>1</v>
      </c>
      <c r="L113" s="29">
        <f t="array" ref="L113">SWITCH(MONTH(J113),1,1,2,1,3,1,4,2,5,2,6,2,7,3,8,3,9,3,4)</f>
        <v>1</v>
      </c>
      <c r="R113" s="128"/>
    </row>
    <row r="114">
      <c r="J114" s="118">
        <v>43347.0</v>
      </c>
      <c r="K114" s="29">
        <f t="shared" si="2"/>
        <v>3</v>
      </c>
      <c r="L114" s="29">
        <f t="array" ref="L114">SWITCH(MONTH(J114),1,1,2,1,3,1,4,2,5,2,6,2,7,3,8,3,9,3,4)</f>
        <v>3</v>
      </c>
      <c r="R114" s="128"/>
    </row>
    <row r="115">
      <c r="J115" s="118">
        <v>43193.0</v>
      </c>
      <c r="K115" s="29">
        <f t="shared" si="2"/>
        <v>2</v>
      </c>
      <c r="L115" s="29">
        <f t="array" ref="L115">SWITCH(MONTH(J115),1,1,2,1,3,1,4,2,5,2,6,2,7,3,8,3,9,3,4)</f>
        <v>2</v>
      </c>
      <c r="R115" s="128"/>
    </row>
    <row r="116">
      <c r="J116" s="118">
        <v>42896.0</v>
      </c>
      <c r="K116" s="29">
        <f t="shared" si="2"/>
        <v>2</v>
      </c>
      <c r="L116" s="29">
        <f t="array" ref="L116">SWITCH(MONTH(J116),1,1,2,1,3,1,4,2,5,2,6,2,7,3,8,3,9,3,4)</f>
        <v>2</v>
      </c>
      <c r="R116" s="128"/>
    </row>
    <row r="117">
      <c r="J117" s="118">
        <v>43158.0</v>
      </c>
      <c r="K117" s="29">
        <f t="shared" si="2"/>
        <v>1</v>
      </c>
      <c r="L117" s="29">
        <f t="array" ref="L117">SWITCH(MONTH(J117),1,1,2,1,3,1,4,2,5,2,6,2,7,3,8,3,9,3,4)</f>
        <v>1</v>
      </c>
      <c r="R117" s="128"/>
    </row>
    <row r="118">
      <c r="J118" s="118">
        <v>43071.0</v>
      </c>
      <c r="K118" s="29">
        <f t="shared" si="2"/>
        <v>4</v>
      </c>
      <c r="L118" s="29">
        <f t="array" ref="L118">SWITCH(MONTH(J118),1,1,2,1,3,1,4,2,5,2,6,2,7,3,8,3,9,3,4)</f>
        <v>4</v>
      </c>
      <c r="R118" s="128"/>
    </row>
    <row r="119">
      <c r="J119" s="118">
        <v>42688.0</v>
      </c>
      <c r="K119" s="29">
        <f t="shared" si="2"/>
        <v>4</v>
      </c>
      <c r="L119" s="29">
        <f t="array" ref="L119">SWITCH(MONTH(J119),1,1,2,1,3,1,4,2,5,2,6,2,7,3,8,3,9,3,4)</f>
        <v>4</v>
      </c>
      <c r="R119" s="128"/>
    </row>
    <row r="120">
      <c r="J120" s="118">
        <v>43300.0</v>
      </c>
      <c r="K120" s="29">
        <f t="shared" si="2"/>
        <v>3</v>
      </c>
      <c r="L120" s="29">
        <f t="array" ref="L120">SWITCH(MONTH(J120),1,1,2,1,3,1,4,2,5,2,6,2,7,3,8,3,9,3,4)</f>
        <v>3</v>
      </c>
      <c r="R120" s="128"/>
    </row>
    <row r="121">
      <c r="J121" s="118">
        <v>43129.0</v>
      </c>
      <c r="K121" s="29">
        <f t="shared" si="2"/>
        <v>1</v>
      </c>
      <c r="L121" s="29">
        <f t="array" ref="L121">SWITCH(MONTH(J121),1,1,2,1,3,1,4,2,5,2,6,2,7,3,8,3,9,3,4)</f>
        <v>1</v>
      </c>
      <c r="R121" s="128"/>
    </row>
    <row r="122">
      <c r="J122" s="118">
        <v>42618.0</v>
      </c>
      <c r="K122" s="29">
        <f t="shared" si="2"/>
        <v>3</v>
      </c>
      <c r="L122" s="29">
        <f t="array" ref="L122">SWITCH(MONTH(J122),1,1,2,1,3,1,4,2,5,2,6,2,7,3,8,3,9,3,4)</f>
        <v>3</v>
      </c>
      <c r="R122" s="128"/>
    </row>
    <row r="123">
      <c r="J123" s="118">
        <v>42749.0</v>
      </c>
      <c r="K123" s="29">
        <f t="shared" si="2"/>
        <v>1</v>
      </c>
      <c r="L123" s="29">
        <f t="array" ref="L123">SWITCH(MONTH(J123),1,1,2,1,3,1,4,2,5,2,6,2,7,3,8,3,9,3,4)</f>
        <v>1</v>
      </c>
      <c r="R123" s="128"/>
    </row>
    <row r="124">
      <c r="J124" s="118">
        <v>42425.0</v>
      </c>
      <c r="K124" s="29">
        <f t="shared" si="2"/>
        <v>1</v>
      </c>
      <c r="L124" s="29">
        <f t="array" ref="L124">SWITCH(MONTH(J124),1,1,2,1,3,1,4,2,5,2,6,2,7,3,8,3,9,3,4)</f>
        <v>1</v>
      </c>
      <c r="R124" s="128"/>
    </row>
    <row r="125">
      <c r="J125" s="118">
        <v>43446.0</v>
      </c>
      <c r="K125" s="29">
        <f t="shared" si="2"/>
        <v>4</v>
      </c>
      <c r="L125" s="29">
        <f t="array" ref="L125">SWITCH(MONTH(J125),1,1,2,1,3,1,4,2,5,2,6,2,7,3,8,3,9,3,4)</f>
        <v>4</v>
      </c>
      <c r="R125" s="128"/>
    </row>
    <row r="126">
      <c r="J126" s="118">
        <v>43026.0</v>
      </c>
      <c r="K126" s="29">
        <f t="shared" si="2"/>
        <v>4</v>
      </c>
      <c r="L126" s="29">
        <f t="array" ref="L126">SWITCH(MONTH(J126),1,1,2,1,3,1,4,2,5,2,6,2,7,3,8,3,9,3,4)</f>
        <v>4</v>
      </c>
      <c r="R126" s="128"/>
    </row>
    <row r="127">
      <c r="J127" s="118">
        <v>42909.0</v>
      </c>
      <c r="K127" s="29">
        <f t="shared" si="2"/>
        <v>2</v>
      </c>
      <c r="L127" s="29">
        <f t="array" ref="L127">SWITCH(MONTH(J127),1,1,2,1,3,1,4,2,5,2,6,2,7,3,8,3,9,3,4)</f>
        <v>2</v>
      </c>
      <c r="R127" s="128"/>
    </row>
    <row r="128">
      <c r="J128" s="118">
        <v>43269.0</v>
      </c>
      <c r="K128" s="29">
        <f t="shared" si="2"/>
        <v>2</v>
      </c>
      <c r="L128" s="29">
        <f t="array" ref="L128">SWITCH(MONTH(J128),1,1,2,1,3,1,4,2,5,2,6,2,7,3,8,3,9,3,4)</f>
        <v>2</v>
      </c>
      <c r="R128" s="128"/>
    </row>
    <row r="129">
      <c r="J129" s="118">
        <v>42532.0</v>
      </c>
      <c r="K129" s="29">
        <f t="shared" si="2"/>
        <v>2</v>
      </c>
      <c r="L129" s="29">
        <f t="array" ref="L129">SWITCH(MONTH(J129),1,1,2,1,3,1,4,2,5,2,6,2,7,3,8,3,9,3,4)</f>
        <v>2</v>
      </c>
      <c r="R129" s="128"/>
    </row>
    <row r="130">
      <c r="J130" s="118">
        <v>43489.0</v>
      </c>
      <c r="K130" s="29">
        <f t="shared" si="2"/>
        <v>1</v>
      </c>
      <c r="L130" s="29">
        <f t="array" ref="L130">SWITCH(MONTH(J130),1,1,2,1,3,1,4,2,5,2,6,2,7,3,8,3,9,3,4)</f>
        <v>1</v>
      </c>
      <c r="R130" s="128"/>
    </row>
    <row r="131">
      <c r="J131" s="118">
        <v>43165.0</v>
      </c>
      <c r="K131" s="29">
        <f t="shared" si="2"/>
        <v>1</v>
      </c>
      <c r="L131" s="29">
        <f t="array" ref="L131">SWITCH(MONTH(J131),1,1,2,1,3,1,4,2,5,2,6,2,7,3,8,3,9,3,4)</f>
        <v>1</v>
      </c>
      <c r="R131" s="128"/>
    </row>
    <row r="132">
      <c r="J132" s="118">
        <v>43011.0</v>
      </c>
      <c r="K132" s="29">
        <f t="shared" si="2"/>
        <v>4</v>
      </c>
      <c r="L132" s="29">
        <f t="array" ref="L132">SWITCH(MONTH(J132),1,1,2,1,3,1,4,2,5,2,6,2,7,3,8,3,9,3,4)</f>
        <v>4</v>
      </c>
      <c r="R132" s="128"/>
    </row>
    <row r="133">
      <c r="J133" s="118">
        <v>43348.0</v>
      </c>
      <c r="K133" s="29">
        <f t="shared" si="2"/>
        <v>3</v>
      </c>
      <c r="L133" s="29">
        <f t="array" ref="L133">SWITCH(MONTH(J133),1,1,2,1,3,1,4,2,5,2,6,2,7,3,8,3,9,3,4)</f>
        <v>3</v>
      </c>
      <c r="R133" s="128"/>
    </row>
    <row r="134">
      <c r="J134" s="118">
        <v>42454.0</v>
      </c>
      <c r="K134" s="29">
        <f t="shared" si="2"/>
        <v>1</v>
      </c>
      <c r="L134" s="29">
        <f t="array" ref="L134">SWITCH(MONTH(J134),1,1,2,1,3,1,4,2,5,2,6,2,7,3,8,3,9,3,4)</f>
        <v>1</v>
      </c>
      <c r="R134" s="128"/>
    </row>
    <row r="135">
      <c r="J135" s="118">
        <v>42967.0</v>
      </c>
      <c r="K135" s="29">
        <f t="shared" si="2"/>
        <v>3</v>
      </c>
      <c r="L135" s="29">
        <f t="array" ref="L135">SWITCH(MONTH(J135),1,1,2,1,3,1,4,2,5,2,6,2,7,3,8,3,9,3,4)</f>
        <v>3</v>
      </c>
      <c r="R135" s="128"/>
    </row>
    <row r="136">
      <c r="J136" s="118">
        <v>43219.0</v>
      </c>
      <c r="K136" s="29">
        <f t="shared" si="2"/>
        <v>2</v>
      </c>
      <c r="L136" s="29">
        <f t="array" ref="L136">SWITCH(MONTH(J136),1,1,2,1,3,1,4,2,5,2,6,2,7,3,8,3,9,3,4)</f>
        <v>2</v>
      </c>
      <c r="R136" s="128"/>
    </row>
    <row r="137">
      <c r="J137" s="118">
        <v>43463.0</v>
      </c>
      <c r="K137" s="29">
        <f t="shared" si="2"/>
        <v>4</v>
      </c>
      <c r="L137" s="29">
        <f t="array" ref="L137">SWITCH(MONTH(J137),1,1,2,1,3,1,4,2,5,2,6,2,7,3,8,3,9,3,4)</f>
        <v>4</v>
      </c>
      <c r="R137" s="128"/>
    </row>
    <row r="138">
      <c r="J138" s="118">
        <v>42992.0</v>
      </c>
      <c r="K138" s="29">
        <f t="shared" si="2"/>
        <v>3</v>
      </c>
      <c r="L138" s="29">
        <f t="array" ref="L138">SWITCH(MONTH(J138),1,1,2,1,3,1,4,2,5,2,6,2,7,3,8,3,9,3,4)</f>
        <v>3</v>
      </c>
      <c r="R138" s="128"/>
    </row>
    <row r="139">
      <c r="J139" s="118">
        <v>43142.0</v>
      </c>
      <c r="K139" s="29">
        <f t="shared" si="2"/>
        <v>1</v>
      </c>
      <c r="L139" s="29">
        <f t="array" ref="L139">SWITCH(MONTH(J139),1,1,2,1,3,1,4,2,5,2,6,2,7,3,8,3,9,3,4)</f>
        <v>1</v>
      </c>
      <c r="R139" s="128"/>
    </row>
    <row r="140">
      <c r="J140" s="118">
        <v>43435.0</v>
      </c>
      <c r="K140" s="29">
        <f t="shared" si="2"/>
        <v>4</v>
      </c>
      <c r="L140" s="29">
        <f t="array" ref="L140">SWITCH(MONTH(J140),1,1,2,1,3,1,4,2,5,2,6,2,7,3,8,3,9,3,4)</f>
        <v>4</v>
      </c>
      <c r="R140" s="128"/>
    </row>
    <row r="141">
      <c r="J141" s="118">
        <v>42933.0</v>
      </c>
      <c r="K141" s="29">
        <f t="shared" si="2"/>
        <v>3</v>
      </c>
      <c r="L141" s="29">
        <f t="array" ref="L141">SWITCH(MONTH(J141),1,1,2,1,3,1,4,2,5,2,6,2,7,3,8,3,9,3,4)</f>
        <v>3</v>
      </c>
      <c r="R141" s="128"/>
    </row>
    <row r="142">
      <c r="J142" s="118">
        <v>42818.0</v>
      </c>
      <c r="K142" s="29">
        <f t="shared" si="2"/>
        <v>1</v>
      </c>
      <c r="L142" s="29">
        <f t="array" ref="L142">SWITCH(MONTH(J142),1,1,2,1,3,1,4,2,5,2,6,2,7,3,8,3,9,3,4)</f>
        <v>1</v>
      </c>
      <c r="R142" s="128"/>
    </row>
    <row r="143">
      <c r="J143" s="118">
        <v>43449.0</v>
      </c>
      <c r="K143" s="29">
        <f t="shared" si="2"/>
        <v>4</v>
      </c>
      <c r="L143" s="29">
        <f t="array" ref="L143">SWITCH(MONTH(J143),1,1,2,1,3,1,4,2,5,2,6,2,7,3,8,3,9,3,4)</f>
        <v>4</v>
      </c>
      <c r="R143" s="128"/>
    </row>
    <row r="144">
      <c r="J144" s="118">
        <v>43119.0</v>
      </c>
      <c r="K144" s="29">
        <f t="shared" si="2"/>
        <v>1</v>
      </c>
      <c r="L144" s="29">
        <f t="array" ref="L144">SWITCH(MONTH(J144),1,1,2,1,3,1,4,2,5,2,6,2,7,3,8,3,9,3,4)</f>
        <v>1</v>
      </c>
      <c r="R144" s="128"/>
    </row>
    <row r="145">
      <c r="J145" s="118">
        <v>43060.0</v>
      </c>
      <c r="K145" s="29">
        <f t="shared" si="2"/>
        <v>4</v>
      </c>
      <c r="L145" s="29">
        <f t="array" ref="L145">SWITCH(MONTH(J145),1,1,2,1,3,1,4,2,5,2,6,2,7,3,8,3,9,3,4)</f>
        <v>4</v>
      </c>
      <c r="R145" s="128"/>
    </row>
    <row r="146">
      <c r="J146" s="118">
        <v>42797.0</v>
      </c>
      <c r="K146" s="29">
        <f t="shared" si="2"/>
        <v>1</v>
      </c>
      <c r="L146" s="29">
        <f t="array" ref="L146">SWITCH(MONTH(J146),1,1,2,1,3,1,4,2,5,2,6,2,7,3,8,3,9,3,4)</f>
        <v>1</v>
      </c>
      <c r="R146" s="128"/>
    </row>
    <row r="147">
      <c r="J147" s="118">
        <v>42735.0</v>
      </c>
      <c r="K147" s="29">
        <f t="shared" si="2"/>
        <v>4</v>
      </c>
      <c r="L147" s="29">
        <f t="array" ref="L147">SWITCH(MONTH(J147),1,1,2,1,3,1,4,2,5,2,6,2,7,3,8,3,9,3,4)</f>
        <v>4</v>
      </c>
      <c r="R147" s="128"/>
    </row>
    <row r="148">
      <c r="J148" s="118">
        <v>43397.0</v>
      </c>
      <c r="K148" s="29">
        <f t="shared" si="2"/>
        <v>4</v>
      </c>
      <c r="L148" s="29">
        <f t="array" ref="L148">SWITCH(MONTH(J148),1,1,2,1,3,1,4,2,5,2,6,2,7,3,8,3,9,3,4)</f>
        <v>4</v>
      </c>
      <c r="R148" s="128"/>
    </row>
    <row r="149">
      <c r="J149" s="118">
        <v>42743.0</v>
      </c>
      <c r="K149" s="29">
        <f t="shared" si="2"/>
        <v>1</v>
      </c>
      <c r="L149" s="29">
        <f t="array" ref="L149">SWITCH(MONTH(J149),1,1,2,1,3,1,4,2,5,2,6,2,7,3,8,3,9,3,4)</f>
        <v>1</v>
      </c>
      <c r="R149" s="128"/>
    </row>
    <row r="150">
      <c r="J150" s="118">
        <v>42787.0</v>
      </c>
      <c r="K150" s="29">
        <f t="shared" si="2"/>
        <v>1</v>
      </c>
      <c r="L150" s="29">
        <f t="array" ref="L150">SWITCH(MONTH(J150),1,1,2,1,3,1,4,2,5,2,6,2,7,3,8,3,9,3,4)</f>
        <v>1</v>
      </c>
      <c r="R150" s="128"/>
    </row>
    <row r="151">
      <c r="J151" s="118">
        <v>42604.0</v>
      </c>
      <c r="K151" s="29">
        <f t="shared" si="2"/>
        <v>3</v>
      </c>
      <c r="L151" s="29">
        <f t="array" ref="L151">SWITCH(MONTH(J151),1,1,2,1,3,1,4,2,5,2,6,2,7,3,8,3,9,3,4)</f>
        <v>3</v>
      </c>
      <c r="R151" s="128"/>
    </row>
    <row r="152">
      <c r="J152" s="118">
        <v>42855.0</v>
      </c>
      <c r="K152" s="29">
        <f t="shared" si="2"/>
        <v>2</v>
      </c>
      <c r="L152" s="29">
        <f t="array" ref="L152">SWITCH(MONTH(J152),1,1,2,1,3,1,4,2,5,2,6,2,7,3,8,3,9,3,4)</f>
        <v>2</v>
      </c>
      <c r="R152" s="128"/>
    </row>
    <row r="153">
      <c r="J153" s="118">
        <v>42711.0</v>
      </c>
      <c r="K153" s="29">
        <f t="shared" si="2"/>
        <v>4</v>
      </c>
      <c r="L153" s="29">
        <f t="array" ref="L153">SWITCH(MONTH(J153),1,1,2,1,3,1,4,2,5,2,6,2,7,3,8,3,9,3,4)</f>
        <v>4</v>
      </c>
      <c r="R153" s="128"/>
    </row>
    <row r="154">
      <c r="J154" s="118">
        <v>42888.0</v>
      </c>
      <c r="K154" s="29">
        <f t="shared" si="2"/>
        <v>2</v>
      </c>
      <c r="L154" s="29">
        <f t="array" ref="L154">SWITCH(MONTH(J154),1,1,2,1,3,1,4,2,5,2,6,2,7,3,8,3,9,3,4)</f>
        <v>2</v>
      </c>
      <c r="R154" s="128"/>
    </row>
    <row r="155">
      <c r="J155" s="118">
        <v>42895.0</v>
      </c>
      <c r="K155" s="29">
        <f t="shared" si="2"/>
        <v>2</v>
      </c>
      <c r="L155" s="29">
        <f t="array" ref="L155">SWITCH(MONTH(J155),1,1,2,1,3,1,4,2,5,2,6,2,7,3,8,3,9,3,4)</f>
        <v>2</v>
      </c>
      <c r="R155" s="128"/>
    </row>
    <row r="156">
      <c r="J156" s="118">
        <v>42917.0</v>
      </c>
      <c r="K156" s="29">
        <f t="shared" si="2"/>
        <v>3</v>
      </c>
      <c r="L156" s="29">
        <f t="array" ref="L156">SWITCH(MONTH(J156),1,1,2,1,3,1,4,2,5,2,6,2,7,3,8,3,9,3,4)</f>
        <v>3</v>
      </c>
      <c r="R156" s="128"/>
    </row>
    <row r="157">
      <c r="J157" s="118">
        <v>42847.0</v>
      </c>
      <c r="K157" s="29">
        <f t="shared" si="2"/>
        <v>2</v>
      </c>
      <c r="L157" s="29">
        <f t="array" ref="L157">SWITCH(MONTH(J157),1,1,2,1,3,1,4,2,5,2,6,2,7,3,8,3,9,3,4)</f>
        <v>2</v>
      </c>
      <c r="R157" s="128"/>
    </row>
    <row r="158">
      <c r="J158" s="118">
        <v>42647.0</v>
      </c>
      <c r="K158" s="29">
        <f t="shared" si="2"/>
        <v>4</v>
      </c>
      <c r="L158" s="29">
        <f t="array" ref="L158">SWITCH(MONTH(J158),1,1,2,1,3,1,4,2,5,2,6,2,7,3,8,3,9,3,4)</f>
        <v>4</v>
      </c>
      <c r="R158" s="128"/>
    </row>
    <row r="159">
      <c r="J159" s="118">
        <v>42583.0</v>
      </c>
      <c r="K159" s="29">
        <f t="shared" si="2"/>
        <v>3</v>
      </c>
      <c r="L159" s="29">
        <f t="array" ref="L159">SWITCH(MONTH(J159),1,1,2,1,3,1,4,2,5,2,6,2,7,3,8,3,9,3,4)</f>
        <v>3</v>
      </c>
      <c r="R159" s="128"/>
    </row>
    <row r="160">
      <c r="J160" s="118">
        <v>43485.0</v>
      </c>
      <c r="K160" s="29">
        <f t="shared" si="2"/>
        <v>1</v>
      </c>
      <c r="L160" s="29">
        <f t="array" ref="L160">SWITCH(MONTH(J160),1,1,2,1,3,1,4,2,5,2,6,2,7,3,8,3,9,3,4)</f>
        <v>1</v>
      </c>
      <c r="R160" s="128"/>
    </row>
    <row r="161">
      <c r="J161" s="118">
        <v>43090.0</v>
      </c>
      <c r="K161" s="29">
        <f t="shared" si="2"/>
        <v>4</v>
      </c>
      <c r="L161" s="29">
        <f t="array" ref="L161">SWITCH(MONTH(J161),1,1,2,1,3,1,4,2,5,2,6,2,7,3,8,3,9,3,4)</f>
        <v>4</v>
      </c>
      <c r="R161" s="128"/>
    </row>
    <row r="162">
      <c r="J162" s="118">
        <v>42924.0</v>
      </c>
      <c r="K162" s="29">
        <f t="shared" si="2"/>
        <v>3</v>
      </c>
      <c r="L162" s="29">
        <f t="array" ref="L162">SWITCH(MONTH(J162),1,1,2,1,3,1,4,2,5,2,6,2,7,3,8,3,9,3,4)</f>
        <v>3</v>
      </c>
      <c r="R162" s="128"/>
    </row>
    <row r="163">
      <c r="J163" s="118">
        <v>43132.0</v>
      </c>
      <c r="K163" s="29">
        <f t="shared" si="2"/>
        <v>1</v>
      </c>
      <c r="L163" s="29">
        <f t="array" ref="L163">SWITCH(MONTH(J163),1,1,2,1,3,1,4,2,5,2,6,2,7,3,8,3,9,3,4)</f>
        <v>1</v>
      </c>
      <c r="R163" s="128"/>
    </row>
    <row r="164">
      <c r="J164" s="118">
        <v>42852.0</v>
      </c>
      <c r="K164" s="29">
        <f t="shared" si="2"/>
        <v>2</v>
      </c>
      <c r="L164" s="29">
        <f t="array" ref="L164">SWITCH(MONTH(J164),1,1,2,1,3,1,4,2,5,2,6,2,7,3,8,3,9,3,4)</f>
        <v>2</v>
      </c>
      <c r="R164" s="128"/>
    </row>
    <row r="165">
      <c r="J165" s="118">
        <v>43420.0</v>
      </c>
      <c r="K165" s="29">
        <f t="shared" si="2"/>
        <v>4</v>
      </c>
      <c r="L165" s="29">
        <f t="array" ref="L165">SWITCH(MONTH(J165),1,1,2,1,3,1,4,2,5,2,6,2,7,3,8,3,9,3,4)</f>
        <v>4</v>
      </c>
      <c r="R165" s="128"/>
    </row>
    <row r="166">
      <c r="J166" s="118">
        <v>43138.0</v>
      </c>
      <c r="K166" s="29">
        <f t="shared" si="2"/>
        <v>1</v>
      </c>
      <c r="L166" s="29">
        <f t="array" ref="L166">SWITCH(MONTH(J166),1,1,2,1,3,1,4,2,5,2,6,2,7,3,8,3,9,3,4)</f>
        <v>1</v>
      </c>
      <c r="R166" s="128"/>
    </row>
    <row r="167">
      <c r="J167" s="118">
        <v>43229.0</v>
      </c>
      <c r="K167" s="29">
        <f t="shared" si="2"/>
        <v>2</v>
      </c>
      <c r="L167" s="29">
        <f t="array" ref="L167">SWITCH(MONTH(J167),1,1,2,1,3,1,4,2,5,2,6,2,7,3,8,3,9,3,4)</f>
        <v>2</v>
      </c>
      <c r="R167" s="128"/>
    </row>
    <row r="168">
      <c r="J168" s="118">
        <v>42931.0</v>
      </c>
      <c r="K168" s="29">
        <f t="shared" si="2"/>
        <v>3</v>
      </c>
      <c r="L168" s="29">
        <f t="array" ref="L168">SWITCH(MONTH(J168),1,1,2,1,3,1,4,2,5,2,6,2,7,3,8,3,9,3,4)</f>
        <v>3</v>
      </c>
      <c r="R168" s="128"/>
    </row>
    <row r="169">
      <c r="J169" s="118">
        <v>42539.0</v>
      </c>
      <c r="K169" s="29">
        <f t="shared" si="2"/>
        <v>2</v>
      </c>
      <c r="L169" s="29">
        <f t="array" ref="L169">SWITCH(MONTH(J169),1,1,2,1,3,1,4,2,5,2,6,2,7,3,8,3,9,3,4)</f>
        <v>2</v>
      </c>
      <c r="R169" s="128"/>
    </row>
    <row r="170">
      <c r="J170" s="118">
        <v>42998.0</v>
      </c>
      <c r="K170" s="29">
        <f t="shared" si="2"/>
        <v>3</v>
      </c>
      <c r="L170" s="29">
        <f t="array" ref="L170">SWITCH(MONTH(J170),1,1,2,1,3,1,4,2,5,2,6,2,7,3,8,3,9,3,4)</f>
        <v>3</v>
      </c>
      <c r="R170" s="128"/>
    </row>
    <row r="171">
      <c r="J171" s="118">
        <v>42501.0</v>
      </c>
      <c r="K171" s="29">
        <f t="shared" si="2"/>
        <v>2</v>
      </c>
      <c r="L171" s="29">
        <f t="array" ref="L171">SWITCH(MONTH(J171),1,1,2,1,3,1,4,2,5,2,6,2,7,3,8,3,9,3,4)</f>
        <v>2</v>
      </c>
      <c r="R171" s="128"/>
    </row>
    <row r="172">
      <c r="J172" s="118">
        <v>42631.0</v>
      </c>
      <c r="K172" s="29">
        <f t="shared" si="2"/>
        <v>3</v>
      </c>
      <c r="L172" s="29">
        <f t="array" ref="L172">SWITCH(MONTH(J172),1,1,2,1,3,1,4,2,5,2,6,2,7,3,8,3,9,3,4)</f>
        <v>3</v>
      </c>
      <c r="R172" s="128"/>
    </row>
    <row r="173">
      <c r="J173" s="118">
        <v>43461.0</v>
      </c>
      <c r="K173" s="29">
        <f t="shared" si="2"/>
        <v>4</v>
      </c>
      <c r="L173" s="29">
        <f t="array" ref="L173">SWITCH(MONTH(J173),1,1,2,1,3,1,4,2,5,2,6,2,7,3,8,3,9,3,4)</f>
        <v>4</v>
      </c>
      <c r="R173" s="128"/>
    </row>
    <row r="174">
      <c r="J174" s="118">
        <v>43051.0</v>
      </c>
      <c r="K174" s="29">
        <f t="shared" si="2"/>
        <v>4</v>
      </c>
      <c r="L174" s="29">
        <f t="array" ref="L174">SWITCH(MONTH(J174),1,1,2,1,3,1,4,2,5,2,6,2,7,3,8,3,9,3,4)</f>
        <v>4</v>
      </c>
      <c r="R174" s="128"/>
    </row>
    <row r="175">
      <c r="J175" s="118">
        <v>42658.0</v>
      </c>
      <c r="K175" s="29">
        <f t="shared" si="2"/>
        <v>4</v>
      </c>
      <c r="L175" s="29">
        <f t="array" ref="L175">SWITCH(MONTH(J175),1,1,2,1,3,1,4,2,5,2,6,2,7,3,8,3,9,3,4)</f>
        <v>4</v>
      </c>
      <c r="R175" s="128"/>
    </row>
    <row r="176">
      <c r="J176" s="118">
        <v>42682.0</v>
      </c>
      <c r="K176" s="29">
        <f t="shared" si="2"/>
        <v>4</v>
      </c>
      <c r="L176" s="29">
        <f t="array" ref="L176">SWITCH(MONTH(J176),1,1,2,1,3,1,4,2,5,2,6,2,7,3,8,3,9,3,4)</f>
        <v>4</v>
      </c>
      <c r="R176" s="128"/>
    </row>
    <row r="177">
      <c r="J177" s="118">
        <v>43131.0</v>
      </c>
      <c r="K177" s="29">
        <f t="shared" si="2"/>
        <v>1</v>
      </c>
      <c r="L177" s="29">
        <f t="array" ref="L177">SWITCH(MONTH(J177),1,1,2,1,3,1,4,2,5,2,6,2,7,3,8,3,9,3,4)</f>
        <v>1</v>
      </c>
      <c r="R177" s="128"/>
    </row>
    <row r="178">
      <c r="J178" s="118">
        <v>43171.0</v>
      </c>
      <c r="K178" s="29">
        <f t="shared" si="2"/>
        <v>1</v>
      </c>
      <c r="L178" s="29">
        <f t="array" ref="L178">SWITCH(MONTH(J178),1,1,2,1,3,1,4,2,5,2,6,2,7,3,8,3,9,3,4)</f>
        <v>1</v>
      </c>
      <c r="R178" s="128"/>
    </row>
    <row r="179">
      <c r="J179" s="118">
        <v>43286.0</v>
      </c>
      <c r="K179" s="29">
        <f t="shared" si="2"/>
        <v>3</v>
      </c>
      <c r="L179" s="29">
        <f t="array" ref="L179">SWITCH(MONTH(J179),1,1,2,1,3,1,4,2,5,2,6,2,7,3,8,3,9,3,4)</f>
        <v>3</v>
      </c>
      <c r="R179" s="128"/>
    </row>
    <row r="180">
      <c r="J180" s="118">
        <v>43219.0</v>
      </c>
      <c r="K180" s="29">
        <f t="shared" si="2"/>
        <v>2</v>
      </c>
      <c r="L180" s="29">
        <f t="array" ref="L180">SWITCH(MONTH(J180),1,1,2,1,3,1,4,2,5,2,6,2,7,3,8,3,9,3,4)</f>
        <v>2</v>
      </c>
      <c r="R180" s="128"/>
    </row>
    <row r="181">
      <c r="J181" s="118">
        <v>42909.0</v>
      </c>
      <c r="K181" s="29">
        <f t="shared" si="2"/>
        <v>2</v>
      </c>
      <c r="L181" s="29">
        <f t="array" ref="L181">SWITCH(MONTH(J181),1,1,2,1,3,1,4,2,5,2,6,2,7,3,8,3,9,3,4)</f>
        <v>2</v>
      </c>
      <c r="R181" s="128"/>
    </row>
    <row r="182">
      <c r="J182" s="118">
        <v>42569.0</v>
      </c>
      <c r="K182" s="29">
        <f t="shared" si="2"/>
        <v>3</v>
      </c>
      <c r="L182" s="29">
        <f t="array" ref="L182">SWITCH(MONTH(J182),1,1,2,1,3,1,4,2,5,2,6,2,7,3,8,3,9,3,4)</f>
        <v>3</v>
      </c>
      <c r="R182" s="128"/>
    </row>
    <row r="183">
      <c r="J183" s="118">
        <v>43242.0</v>
      </c>
      <c r="K183" s="29">
        <f t="shared" si="2"/>
        <v>2</v>
      </c>
      <c r="L183" s="29">
        <f t="array" ref="L183">SWITCH(MONTH(J183),1,1,2,1,3,1,4,2,5,2,6,2,7,3,8,3,9,3,4)</f>
        <v>2</v>
      </c>
      <c r="R183" s="128"/>
    </row>
    <row r="184">
      <c r="J184" s="118">
        <v>42951.0</v>
      </c>
      <c r="K184" s="29">
        <f t="shared" si="2"/>
        <v>3</v>
      </c>
      <c r="L184" s="29">
        <f t="array" ref="L184">SWITCH(MONTH(J184),1,1,2,1,3,1,4,2,5,2,6,2,7,3,8,3,9,3,4)</f>
        <v>3</v>
      </c>
      <c r="R184" s="128"/>
    </row>
    <row r="185">
      <c r="J185" s="118">
        <v>42625.0</v>
      </c>
      <c r="K185" s="29">
        <f t="shared" si="2"/>
        <v>3</v>
      </c>
      <c r="L185" s="29">
        <f t="array" ref="L185">SWITCH(MONTH(J185),1,1,2,1,3,1,4,2,5,2,6,2,7,3,8,3,9,3,4)</f>
        <v>3</v>
      </c>
      <c r="R185" s="128"/>
    </row>
    <row r="186">
      <c r="J186" s="118">
        <v>42976.0</v>
      </c>
      <c r="K186" s="29">
        <f t="shared" si="2"/>
        <v>3</v>
      </c>
      <c r="L186" s="29">
        <f t="array" ref="L186">SWITCH(MONTH(J186),1,1,2,1,3,1,4,2,5,2,6,2,7,3,8,3,9,3,4)</f>
        <v>3</v>
      </c>
      <c r="R186" s="128"/>
    </row>
    <row r="187">
      <c r="J187" s="118">
        <v>43225.0</v>
      </c>
      <c r="K187" s="29">
        <f t="shared" si="2"/>
        <v>2</v>
      </c>
      <c r="L187" s="29">
        <f t="array" ref="L187">SWITCH(MONTH(J187),1,1,2,1,3,1,4,2,5,2,6,2,7,3,8,3,9,3,4)</f>
        <v>2</v>
      </c>
      <c r="R187" s="128"/>
    </row>
    <row r="188">
      <c r="J188" s="118">
        <v>42776.0</v>
      </c>
      <c r="K188" s="29">
        <f t="shared" si="2"/>
        <v>1</v>
      </c>
      <c r="L188" s="29">
        <f t="array" ref="L188">SWITCH(MONTH(J188),1,1,2,1,3,1,4,2,5,2,6,2,7,3,8,3,9,3,4)</f>
        <v>1</v>
      </c>
      <c r="R188" s="128"/>
    </row>
    <row r="189">
      <c r="J189" s="118">
        <v>43305.0</v>
      </c>
      <c r="K189" s="29">
        <f t="shared" si="2"/>
        <v>3</v>
      </c>
      <c r="L189" s="29">
        <f t="array" ref="L189">SWITCH(MONTH(J189),1,1,2,1,3,1,4,2,5,2,6,2,7,3,8,3,9,3,4)</f>
        <v>3</v>
      </c>
      <c r="R189" s="128"/>
    </row>
    <row r="190">
      <c r="J190" s="118">
        <v>43062.0</v>
      </c>
      <c r="K190" s="29">
        <f t="shared" si="2"/>
        <v>4</v>
      </c>
      <c r="L190" s="29">
        <f t="array" ref="L190">SWITCH(MONTH(J190),1,1,2,1,3,1,4,2,5,2,6,2,7,3,8,3,9,3,4)</f>
        <v>4</v>
      </c>
      <c r="R190" s="128"/>
    </row>
    <row r="191">
      <c r="J191" s="118">
        <v>42424.0</v>
      </c>
      <c r="K191" s="29">
        <f t="shared" si="2"/>
        <v>1</v>
      </c>
      <c r="L191" s="29">
        <f t="array" ref="L191">SWITCH(MONTH(J191),1,1,2,1,3,1,4,2,5,2,6,2,7,3,8,3,9,3,4)</f>
        <v>1</v>
      </c>
      <c r="R191" s="128"/>
    </row>
    <row r="192">
      <c r="J192" s="118">
        <v>42937.0</v>
      </c>
      <c r="K192" s="29">
        <f t="shared" si="2"/>
        <v>3</v>
      </c>
      <c r="L192" s="29">
        <f t="array" ref="L192">SWITCH(MONTH(J192),1,1,2,1,3,1,4,2,5,2,6,2,7,3,8,3,9,3,4)</f>
        <v>3</v>
      </c>
      <c r="R192" s="128"/>
    </row>
    <row r="193">
      <c r="J193" s="118">
        <v>42853.0</v>
      </c>
      <c r="K193" s="29">
        <f t="shared" si="2"/>
        <v>2</v>
      </c>
      <c r="L193" s="29">
        <f t="array" ref="L193">SWITCH(MONTH(J193),1,1,2,1,3,1,4,2,5,2,6,2,7,3,8,3,9,3,4)</f>
        <v>2</v>
      </c>
      <c r="R193" s="128"/>
    </row>
    <row r="194">
      <c r="J194" s="118">
        <v>42602.0</v>
      </c>
      <c r="K194" s="29">
        <f t="shared" si="2"/>
        <v>3</v>
      </c>
      <c r="L194" s="29">
        <f t="array" ref="L194">SWITCH(MONTH(J194),1,1,2,1,3,1,4,2,5,2,6,2,7,3,8,3,9,3,4)</f>
        <v>3</v>
      </c>
      <c r="R194" s="128"/>
    </row>
    <row r="195">
      <c r="J195" s="118">
        <v>43225.0</v>
      </c>
      <c r="K195" s="29">
        <f t="shared" si="2"/>
        <v>2</v>
      </c>
      <c r="L195" s="29">
        <f t="array" ref="L195">SWITCH(MONTH(J195),1,1,2,1,3,1,4,2,5,2,6,2,7,3,8,3,9,3,4)</f>
        <v>2</v>
      </c>
      <c r="R195" s="128"/>
    </row>
    <row r="196">
      <c r="J196" s="118">
        <v>43470.0</v>
      </c>
      <c r="K196" s="29">
        <f t="shared" si="2"/>
        <v>1</v>
      </c>
      <c r="L196" s="29">
        <f t="array" ref="L196">SWITCH(MONTH(J196),1,1,2,1,3,1,4,2,5,2,6,2,7,3,8,3,9,3,4)</f>
        <v>1</v>
      </c>
      <c r="R196" s="128"/>
    </row>
    <row r="197">
      <c r="J197" s="118">
        <v>42488.0</v>
      </c>
      <c r="K197" s="29">
        <f t="shared" si="2"/>
        <v>2</v>
      </c>
      <c r="L197" s="29">
        <f t="array" ref="L197">SWITCH(MONTH(J197),1,1,2,1,3,1,4,2,5,2,6,2,7,3,8,3,9,3,4)</f>
        <v>2</v>
      </c>
      <c r="R197" s="128"/>
    </row>
    <row r="198">
      <c r="J198" s="118">
        <v>42600.0</v>
      </c>
      <c r="K198" s="29">
        <f t="shared" si="2"/>
        <v>3</v>
      </c>
      <c r="L198" s="29">
        <f t="array" ref="L198">SWITCH(MONTH(J198),1,1,2,1,3,1,4,2,5,2,6,2,7,3,8,3,9,3,4)</f>
        <v>3</v>
      </c>
      <c r="R198" s="128"/>
    </row>
    <row r="199">
      <c r="J199" s="118">
        <v>42963.0</v>
      </c>
      <c r="K199" s="29">
        <f t="shared" si="2"/>
        <v>3</v>
      </c>
      <c r="L199" s="29">
        <f t="array" ref="L199">SWITCH(MONTH(J199),1,1,2,1,3,1,4,2,5,2,6,2,7,3,8,3,9,3,4)</f>
        <v>3</v>
      </c>
      <c r="R199" s="128"/>
    </row>
    <row r="200">
      <c r="J200" s="118">
        <v>43446.0</v>
      </c>
      <c r="K200" s="29">
        <f t="shared" si="2"/>
        <v>4</v>
      </c>
      <c r="L200" s="29">
        <f t="array" ref="L200">SWITCH(MONTH(J200),1,1,2,1,3,1,4,2,5,2,6,2,7,3,8,3,9,3,4)</f>
        <v>4</v>
      </c>
      <c r="R200" s="128"/>
    </row>
    <row r="201">
      <c r="J201" s="118">
        <v>42724.0</v>
      </c>
      <c r="K201" s="29">
        <f t="shared" si="2"/>
        <v>4</v>
      </c>
      <c r="L201" s="29">
        <f t="array" ref="L201">SWITCH(MONTH(J201),1,1,2,1,3,1,4,2,5,2,6,2,7,3,8,3,9,3,4)</f>
        <v>4</v>
      </c>
      <c r="R201" s="128"/>
    </row>
    <row r="202">
      <c r="J202" s="118">
        <v>43426.0</v>
      </c>
      <c r="K202" s="29">
        <f t="shared" si="2"/>
        <v>4</v>
      </c>
      <c r="L202" s="29">
        <f t="array" ref="L202">SWITCH(MONTH(J202),1,1,2,1,3,1,4,2,5,2,6,2,7,3,8,3,9,3,4)</f>
        <v>4</v>
      </c>
      <c r="R202" s="128"/>
    </row>
    <row r="203">
      <c r="J203" s="118">
        <v>42704.0</v>
      </c>
      <c r="K203" s="29">
        <f t="shared" si="2"/>
        <v>4</v>
      </c>
      <c r="L203" s="29">
        <f t="array" ref="L203">SWITCH(MONTH(J203),1,1,2,1,3,1,4,2,5,2,6,2,7,3,8,3,9,3,4)</f>
        <v>4</v>
      </c>
      <c r="R203" s="128"/>
    </row>
    <row r="204">
      <c r="J204" s="118">
        <v>43067.0</v>
      </c>
      <c r="K204" s="29">
        <f t="shared" si="2"/>
        <v>4</v>
      </c>
      <c r="L204" s="29">
        <f t="array" ref="L204">SWITCH(MONTH(J204),1,1,2,1,3,1,4,2,5,2,6,2,7,3,8,3,9,3,4)</f>
        <v>4</v>
      </c>
      <c r="R204" s="128"/>
    </row>
    <row r="205">
      <c r="J205" s="118">
        <v>42703.0</v>
      </c>
      <c r="K205" s="29">
        <f t="shared" si="2"/>
        <v>4</v>
      </c>
      <c r="L205" s="29">
        <f t="array" ref="L205">SWITCH(MONTH(J205),1,1,2,1,3,1,4,2,5,2,6,2,7,3,8,3,9,3,4)</f>
        <v>4</v>
      </c>
      <c r="R205" s="128"/>
    </row>
    <row r="206">
      <c r="J206" s="118">
        <v>42665.0</v>
      </c>
      <c r="K206" s="29">
        <f t="shared" si="2"/>
        <v>4</v>
      </c>
      <c r="L206" s="29">
        <f t="array" ref="L206">SWITCH(MONTH(J206),1,1,2,1,3,1,4,2,5,2,6,2,7,3,8,3,9,3,4)</f>
        <v>4</v>
      </c>
      <c r="R206" s="128"/>
    </row>
    <row r="207">
      <c r="J207" s="118">
        <v>42485.0</v>
      </c>
      <c r="K207" s="29">
        <f t="shared" si="2"/>
        <v>2</v>
      </c>
      <c r="L207" s="29">
        <f t="array" ref="L207">SWITCH(MONTH(J207),1,1,2,1,3,1,4,2,5,2,6,2,7,3,8,3,9,3,4)</f>
        <v>2</v>
      </c>
      <c r="R207" s="128"/>
    </row>
    <row r="208">
      <c r="J208" s="118">
        <v>43413.0</v>
      </c>
      <c r="K208" s="29">
        <f t="shared" si="2"/>
        <v>4</v>
      </c>
      <c r="L208" s="29">
        <f t="array" ref="L208">SWITCH(MONTH(J208),1,1,2,1,3,1,4,2,5,2,6,2,7,3,8,3,9,3,4)</f>
        <v>4</v>
      </c>
      <c r="R208" s="128"/>
    </row>
    <row r="209">
      <c r="J209" s="118">
        <v>42874.0</v>
      </c>
      <c r="K209" s="29">
        <f t="shared" si="2"/>
        <v>2</v>
      </c>
      <c r="L209" s="29">
        <f t="array" ref="L209">SWITCH(MONTH(J209),1,1,2,1,3,1,4,2,5,2,6,2,7,3,8,3,9,3,4)</f>
        <v>2</v>
      </c>
      <c r="R209" s="128"/>
    </row>
    <row r="210">
      <c r="J210" s="118">
        <v>42928.0</v>
      </c>
      <c r="K210" s="29">
        <f t="shared" si="2"/>
        <v>3</v>
      </c>
      <c r="L210" s="29">
        <f t="array" ref="L210">SWITCH(MONTH(J210),1,1,2,1,3,1,4,2,5,2,6,2,7,3,8,3,9,3,4)</f>
        <v>3</v>
      </c>
      <c r="R210" s="128"/>
    </row>
    <row r="211">
      <c r="J211" s="118">
        <v>43135.0</v>
      </c>
      <c r="K211" s="29">
        <f t="shared" si="2"/>
        <v>1</v>
      </c>
      <c r="L211" s="29">
        <f t="array" ref="L211">SWITCH(MONTH(J211),1,1,2,1,3,1,4,2,5,2,6,2,7,3,8,3,9,3,4)</f>
        <v>1</v>
      </c>
      <c r="R211" s="128"/>
    </row>
    <row r="212">
      <c r="J212" s="118">
        <v>42709.0</v>
      </c>
      <c r="K212" s="29">
        <f t="shared" si="2"/>
        <v>4</v>
      </c>
      <c r="L212" s="29">
        <f t="array" ref="L212">SWITCH(MONTH(J212),1,1,2,1,3,1,4,2,5,2,6,2,7,3,8,3,9,3,4)</f>
        <v>4</v>
      </c>
      <c r="R212" s="128"/>
    </row>
    <row r="213">
      <c r="J213" s="118">
        <v>43058.0</v>
      </c>
      <c r="K213" s="29">
        <f t="shared" si="2"/>
        <v>4</v>
      </c>
      <c r="L213" s="29">
        <f t="array" ref="L213">SWITCH(MONTH(J213),1,1,2,1,3,1,4,2,5,2,6,2,7,3,8,3,9,3,4)</f>
        <v>4</v>
      </c>
      <c r="R213" s="128"/>
    </row>
    <row r="214">
      <c r="J214" s="118">
        <v>43337.0</v>
      </c>
      <c r="K214" s="29">
        <f t="shared" si="2"/>
        <v>3</v>
      </c>
      <c r="L214" s="29">
        <f t="array" ref="L214">SWITCH(MONTH(J214),1,1,2,1,3,1,4,2,5,2,6,2,7,3,8,3,9,3,4)</f>
        <v>3</v>
      </c>
      <c r="R214" s="128"/>
    </row>
    <row r="215">
      <c r="J215" s="118">
        <v>42771.0</v>
      </c>
      <c r="K215" s="29">
        <f t="shared" si="2"/>
        <v>1</v>
      </c>
      <c r="L215" s="29">
        <f t="array" ref="L215">SWITCH(MONTH(J215),1,1,2,1,3,1,4,2,5,2,6,2,7,3,8,3,9,3,4)</f>
        <v>1</v>
      </c>
      <c r="R215" s="128"/>
    </row>
    <row r="216">
      <c r="J216" s="118">
        <v>42575.0</v>
      </c>
      <c r="K216" s="29">
        <f t="shared" si="2"/>
        <v>3</v>
      </c>
      <c r="L216" s="29">
        <f t="array" ref="L216">SWITCH(MONTH(J216),1,1,2,1,3,1,4,2,5,2,6,2,7,3,8,3,9,3,4)</f>
        <v>3</v>
      </c>
      <c r="R216" s="128"/>
    </row>
    <row r="217">
      <c r="J217" s="118">
        <v>42855.0</v>
      </c>
      <c r="K217" s="29">
        <f t="shared" si="2"/>
        <v>2</v>
      </c>
      <c r="L217" s="29">
        <f t="array" ref="L217">SWITCH(MONTH(J217),1,1,2,1,3,1,4,2,5,2,6,2,7,3,8,3,9,3,4)</f>
        <v>2</v>
      </c>
      <c r="R217" s="128"/>
    </row>
    <row r="218">
      <c r="J218" s="118">
        <v>42812.0</v>
      </c>
      <c r="K218" s="29">
        <f t="shared" si="2"/>
        <v>1</v>
      </c>
      <c r="L218" s="29">
        <f t="array" ref="L218">SWITCH(MONTH(J218),1,1,2,1,3,1,4,2,5,2,6,2,7,3,8,3,9,3,4)</f>
        <v>1</v>
      </c>
      <c r="R218" s="128"/>
    </row>
    <row r="219">
      <c r="J219" s="118">
        <v>42757.0</v>
      </c>
      <c r="K219" s="29">
        <f t="shared" si="2"/>
        <v>1</v>
      </c>
      <c r="L219" s="29">
        <f t="array" ref="L219">SWITCH(MONTH(J219),1,1,2,1,3,1,4,2,5,2,6,2,7,3,8,3,9,3,4)</f>
        <v>1</v>
      </c>
      <c r="R219" s="128"/>
    </row>
    <row r="220">
      <c r="J220" s="118">
        <v>42804.0</v>
      </c>
      <c r="K220" s="29">
        <f t="shared" si="2"/>
        <v>1</v>
      </c>
      <c r="L220" s="29">
        <f t="array" ref="L220">SWITCH(MONTH(J220),1,1,2,1,3,1,4,2,5,2,6,2,7,3,8,3,9,3,4)</f>
        <v>1</v>
      </c>
      <c r="R220" s="128"/>
    </row>
    <row r="221">
      <c r="J221" s="118">
        <v>43177.0</v>
      </c>
      <c r="K221" s="29">
        <f t="shared" si="2"/>
        <v>1</v>
      </c>
      <c r="L221" s="29">
        <f t="array" ref="L221">SWITCH(MONTH(J221),1,1,2,1,3,1,4,2,5,2,6,2,7,3,8,3,9,3,4)</f>
        <v>1</v>
      </c>
      <c r="R221" s="128"/>
    </row>
    <row r="222">
      <c r="J222" s="118">
        <v>43016.0</v>
      </c>
      <c r="K222" s="29">
        <f t="shared" si="2"/>
        <v>4</v>
      </c>
      <c r="L222" s="29">
        <f t="array" ref="L222">SWITCH(MONTH(J222),1,1,2,1,3,1,4,2,5,2,6,2,7,3,8,3,9,3,4)</f>
        <v>4</v>
      </c>
      <c r="R222" s="128"/>
    </row>
    <row r="223">
      <c r="J223" s="118">
        <v>43188.0</v>
      </c>
      <c r="K223" s="29">
        <f t="shared" si="2"/>
        <v>1</v>
      </c>
      <c r="L223" s="29">
        <f t="array" ref="L223">SWITCH(MONTH(J223),1,1,2,1,3,1,4,2,5,2,6,2,7,3,8,3,9,3,4)</f>
        <v>1</v>
      </c>
      <c r="R223" s="128"/>
    </row>
    <row r="224">
      <c r="J224" s="118">
        <v>42464.0</v>
      </c>
      <c r="K224" s="29">
        <f t="shared" si="2"/>
        <v>2</v>
      </c>
      <c r="L224" s="29">
        <f t="array" ref="L224">SWITCH(MONTH(J224),1,1,2,1,3,1,4,2,5,2,6,2,7,3,8,3,9,3,4)</f>
        <v>2</v>
      </c>
      <c r="R224" s="128"/>
    </row>
    <row r="225">
      <c r="J225" s="118">
        <v>42922.0</v>
      </c>
      <c r="K225" s="29">
        <f t="shared" si="2"/>
        <v>3</v>
      </c>
      <c r="L225" s="29">
        <f t="array" ref="L225">SWITCH(MONTH(J225),1,1,2,1,3,1,4,2,5,2,6,2,7,3,8,3,9,3,4)</f>
        <v>3</v>
      </c>
      <c r="R225" s="128"/>
    </row>
    <row r="226">
      <c r="J226" s="118">
        <v>42601.0</v>
      </c>
      <c r="K226" s="29">
        <f t="shared" si="2"/>
        <v>3</v>
      </c>
      <c r="L226" s="29">
        <f t="array" ref="L226">SWITCH(MONTH(J226),1,1,2,1,3,1,4,2,5,2,6,2,7,3,8,3,9,3,4)</f>
        <v>3</v>
      </c>
      <c r="R226" s="128"/>
    </row>
    <row r="227">
      <c r="J227" s="118">
        <v>42799.0</v>
      </c>
      <c r="K227" s="29">
        <f t="shared" si="2"/>
        <v>1</v>
      </c>
      <c r="L227" s="29">
        <f t="array" ref="L227">SWITCH(MONTH(J227),1,1,2,1,3,1,4,2,5,2,6,2,7,3,8,3,9,3,4)</f>
        <v>1</v>
      </c>
      <c r="R227" s="128"/>
    </row>
    <row r="228">
      <c r="J228" s="118">
        <v>43323.0</v>
      </c>
      <c r="K228" s="29">
        <f t="shared" si="2"/>
        <v>3</v>
      </c>
      <c r="L228" s="29">
        <f t="array" ref="L228">SWITCH(MONTH(J228),1,1,2,1,3,1,4,2,5,2,6,2,7,3,8,3,9,3,4)</f>
        <v>3</v>
      </c>
      <c r="R228" s="128"/>
    </row>
    <row r="229">
      <c r="J229" s="118">
        <v>43122.0</v>
      </c>
      <c r="K229" s="29">
        <f t="shared" si="2"/>
        <v>1</v>
      </c>
      <c r="L229" s="29">
        <f t="array" ref="L229">SWITCH(MONTH(J229),1,1,2,1,3,1,4,2,5,2,6,2,7,3,8,3,9,3,4)</f>
        <v>1</v>
      </c>
      <c r="R229" s="128"/>
    </row>
    <row r="230">
      <c r="J230" s="118">
        <v>42916.0</v>
      </c>
      <c r="K230" s="29">
        <f t="shared" si="2"/>
        <v>2</v>
      </c>
      <c r="L230" s="29">
        <f t="array" ref="L230">SWITCH(MONTH(J230),1,1,2,1,3,1,4,2,5,2,6,2,7,3,8,3,9,3,4)</f>
        <v>2</v>
      </c>
      <c r="R230" s="128"/>
    </row>
    <row r="231">
      <c r="J231" s="118">
        <v>43385.0</v>
      </c>
      <c r="K231" s="29">
        <f t="shared" si="2"/>
        <v>4</v>
      </c>
      <c r="L231" s="29">
        <f t="array" ref="L231">SWITCH(MONTH(J231),1,1,2,1,3,1,4,2,5,2,6,2,7,3,8,3,9,3,4)</f>
        <v>4</v>
      </c>
      <c r="R231" s="128"/>
    </row>
    <row r="232">
      <c r="J232" s="118">
        <v>42481.0</v>
      </c>
      <c r="K232" s="29">
        <f t="shared" si="2"/>
        <v>2</v>
      </c>
      <c r="L232" s="29">
        <f t="array" ref="L232">SWITCH(MONTH(J232),1,1,2,1,3,1,4,2,5,2,6,2,7,3,8,3,9,3,4)</f>
        <v>2</v>
      </c>
      <c r="R232" s="128"/>
    </row>
    <row r="233">
      <c r="J233" s="118">
        <v>42637.0</v>
      </c>
      <c r="K233" s="29">
        <f t="shared" si="2"/>
        <v>3</v>
      </c>
      <c r="L233" s="29">
        <f t="array" ref="L233">SWITCH(MONTH(J233),1,1,2,1,3,1,4,2,5,2,6,2,7,3,8,3,9,3,4)</f>
        <v>3</v>
      </c>
      <c r="R233" s="128"/>
    </row>
    <row r="234">
      <c r="J234" s="118">
        <v>42887.0</v>
      </c>
      <c r="K234" s="29">
        <f t="shared" si="2"/>
        <v>2</v>
      </c>
      <c r="L234" s="29">
        <f t="array" ref="L234">SWITCH(MONTH(J234),1,1,2,1,3,1,4,2,5,2,6,2,7,3,8,3,9,3,4)</f>
        <v>2</v>
      </c>
      <c r="R234" s="128"/>
    </row>
    <row r="235">
      <c r="J235" s="118">
        <v>43091.0</v>
      </c>
      <c r="K235" s="29">
        <f t="shared" si="2"/>
        <v>4</v>
      </c>
      <c r="L235" s="29">
        <f t="array" ref="L235">SWITCH(MONTH(J235),1,1,2,1,3,1,4,2,5,2,6,2,7,3,8,3,9,3,4)</f>
        <v>4</v>
      </c>
      <c r="R235" s="128"/>
    </row>
    <row r="236">
      <c r="J236" s="118">
        <v>42562.0</v>
      </c>
      <c r="K236" s="29">
        <f t="shared" si="2"/>
        <v>3</v>
      </c>
      <c r="L236" s="29">
        <f t="array" ref="L236">SWITCH(MONTH(J236),1,1,2,1,3,1,4,2,5,2,6,2,7,3,8,3,9,3,4)</f>
        <v>3</v>
      </c>
      <c r="R236" s="128"/>
    </row>
    <row r="237">
      <c r="J237" s="118">
        <v>43294.0</v>
      </c>
      <c r="K237" s="29">
        <f t="shared" si="2"/>
        <v>3</v>
      </c>
      <c r="L237" s="29">
        <f t="array" ref="L237">SWITCH(MONTH(J237),1,1,2,1,3,1,4,2,5,2,6,2,7,3,8,3,9,3,4)</f>
        <v>3</v>
      </c>
      <c r="R237" s="128"/>
    </row>
    <row r="238">
      <c r="J238" s="118">
        <v>42800.0</v>
      </c>
      <c r="K238" s="29">
        <f t="shared" si="2"/>
        <v>1</v>
      </c>
      <c r="L238" s="29">
        <f t="array" ref="L238">SWITCH(MONTH(J238),1,1,2,1,3,1,4,2,5,2,6,2,7,3,8,3,9,3,4)</f>
        <v>1</v>
      </c>
      <c r="R238" s="128"/>
    </row>
    <row r="239">
      <c r="J239" s="118">
        <v>43312.0</v>
      </c>
      <c r="K239" s="29">
        <f t="shared" si="2"/>
        <v>3</v>
      </c>
      <c r="L239" s="29">
        <f t="array" ref="L239">SWITCH(MONTH(J239),1,1,2,1,3,1,4,2,5,2,6,2,7,3,8,3,9,3,4)</f>
        <v>3</v>
      </c>
      <c r="R239" s="128"/>
    </row>
    <row r="240">
      <c r="J240" s="118">
        <v>43206.0</v>
      </c>
      <c r="K240" s="29">
        <f t="shared" si="2"/>
        <v>2</v>
      </c>
      <c r="L240" s="29">
        <f t="array" ref="L240">SWITCH(MONTH(J240),1,1,2,1,3,1,4,2,5,2,6,2,7,3,8,3,9,3,4)</f>
        <v>2</v>
      </c>
      <c r="R240" s="128"/>
    </row>
    <row r="241">
      <c r="J241" s="118">
        <v>43410.0</v>
      </c>
      <c r="K241" s="29">
        <f t="shared" si="2"/>
        <v>4</v>
      </c>
      <c r="L241" s="29">
        <f t="array" ref="L241">SWITCH(MONTH(J241),1,1,2,1,3,1,4,2,5,2,6,2,7,3,8,3,9,3,4)</f>
        <v>4</v>
      </c>
      <c r="R241" s="128"/>
    </row>
    <row r="242">
      <c r="J242" s="118">
        <v>42815.0</v>
      </c>
      <c r="K242" s="29">
        <f t="shared" si="2"/>
        <v>1</v>
      </c>
      <c r="L242" s="29">
        <f t="array" ref="L242">SWITCH(MONTH(J242),1,1,2,1,3,1,4,2,5,2,6,2,7,3,8,3,9,3,4)</f>
        <v>1</v>
      </c>
      <c r="R242" s="128"/>
    </row>
    <row r="243">
      <c r="J243" s="118">
        <v>42490.0</v>
      </c>
      <c r="K243" s="29">
        <f t="shared" si="2"/>
        <v>2</v>
      </c>
      <c r="L243" s="29">
        <f t="array" ref="L243">SWITCH(MONTH(J243),1,1,2,1,3,1,4,2,5,2,6,2,7,3,8,3,9,3,4)</f>
        <v>2</v>
      </c>
      <c r="R243" s="128"/>
    </row>
    <row r="244">
      <c r="J244" s="118">
        <v>43499.0</v>
      </c>
      <c r="K244" s="29">
        <f t="shared" si="2"/>
        <v>1</v>
      </c>
      <c r="L244" s="29">
        <f t="array" ref="L244">SWITCH(MONTH(J244),1,1,2,1,3,1,4,2,5,2,6,2,7,3,8,3,9,3,4)</f>
        <v>1</v>
      </c>
      <c r="R244" s="128"/>
    </row>
    <row r="245">
      <c r="J245" s="118">
        <v>43418.0</v>
      </c>
      <c r="K245" s="29">
        <f t="shared" si="2"/>
        <v>4</v>
      </c>
      <c r="L245" s="29">
        <f t="array" ref="L245">SWITCH(MONTH(J245),1,1,2,1,3,1,4,2,5,2,6,2,7,3,8,3,9,3,4)</f>
        <v>4</v>
      </c>
      <c r="R245" s="128"/>
    </row>
    <row r="246">
      <c r="J246" s="118">
        <v>43498.0</v>
      </c>
      <c r="K246" s="29">
        <f t="shared" si="2"/>
        <v>1</v>
      </c>
      <c r="L246" s="29">
        <f t="array" ref="L246">SWITCH(MONTH(J246),1,1,2,1,3,1,4,2,5,2,6,2,7,3,8,3,9,3,4)</f>
        <v>1</v>
      </c>
      <c r="R246" s="128"/>
    </row>
    <row r="247">
      <c r="J247" s="118">
        <v>42671.0</v>
      </c>
      <c r="K247" s="29">
        <f t="shared" si="2"/>
        <v>4</v>
      </c>
      <c r="L247" s="29">
        <f t="array" ref="L247">SWITCH(MONTH(J247),1,1,2,1,3,1,4,2,5,2,6,2,7,3,8,3,9,3,4)</f>
        <v>4</v>
      </c>
      <c r="R247" s="128"/>
    </row>
    <row r="248">
      <c r="J248" s="118">
        <v>42693.0</v>
      </c>
      <c r="K248" s="29">
        <f t="shared" si="2"/>
        <v>4</v>
      </c>
      <c r="L248" s="29">
        <f t="array" ref="L248">SWITCH(MONTH(J248),1,1,2,1,3,1,4,2,5,2,6,2,7,3,8,3,9,3,4)</f>
        <v>4</v>
      </c>
      <c r="R248" s="128"/>
    </row>
    <row r="249">
      <c r="J249" s="118">
        <v>42953.0</v>
      </c>
      <c r="K249" s="29">
        <f t="shared" si="2"/>
        <v>3</v>
      </c>
      <c r="L249" s="29">
        <f t="array" ref="L249">SWITCH(MONTH(J249),1,1,2,1,3,1,4,2,5,2,6,2,7,3,8,3,9,3,4)</f>
        <v>3</v>
      </c>
      <c r="R249" s="128"/>
    </row>
    <row r="250">
      <c r="J250" s="118">
        <v>42532.0</v>
      </c>
      <c r="K250" s="29">
        <f t="shared" si="2"/>
        <v>2</v>
      </c>
      <c r="L250" s="29">
        <f t="array" ref="L250">SWITCH(MONTH(J250),1,1,2,1,3,1,4,2,5,2,6,2,7,3,8,3,9,3,4)</f>
        <v>2</v>
      </c>
      <c r="R250" s="128"/>
    </row>
    <row r="251">
      <c r="J251" s="118">
        <v>43448.0</v>
      </c>
      <c r="K251" s="29">
        <f t="shared" si="2"/>
        <v>4</v>
      </c>
      <c r="L251" s="29">
        <f t="array" ref="L251">SWITCH(MONTH(J251),1,1,2,1,3,1,4,2,5,2,6,2,7,3,8,3,9,3,4)</f>
        <v>4</v>
      </c>
      <c r="R251" s="128"/>
    </row>
    <row r="252">
      <c r="J252" s="118">
        <v>42473.0</v>
      </c>
      <c r="K252" s="29">
        <f t="shared" si="2"/>
        <v>2</v>
      </c>
      <c r="L252" s="29">
        <f t="array" ref="L252">SWITCH(MONTH(J252),1,1,2,1,3,1,4,2,5,2,6,2,7,3,8,3,9,3,4)</f>
        <v>2</v>
      </c>
      <c r="R252" s="128"/>
    </row>
    <row r="253">
      <c r="J253" s="118">
        <v>43009.0</v>
      </c>
      <c r="K253" s="29">
        <f t="shared" si="2"/>
        <v>4</v>
      </c>
      <c r="L253" s="29">
        <f t="array" ref="L253">SWITCH(MONTH(J253),1,1,2,1,3,1,4,2,5,2,6,2,7,3,8,3,9,3,4)</f>
        <v>4</v>
      </c>
      <c r="R253" s="128"/>
    </row>
    <row r="254">
      <c r="J254" s="118">
        <v>43045.0</v>
      </c>
      <c r="K254" s="29">
        <f t="shared" si="2"/>
        <v>4</v>
      </c>
      <c r="L254" s="29">
        <f t="array" ref="L254">SWITCH(MONTH(J254),1,1,2,1,3,1,4,2,5,2,6,2,7,3,8,3,9,3,4)</f>
        <v>4</v>
      </c>
      <c r="R254" s="128"/>
    </row>
    <row r="255">
      <c r="J255" s="118">
        <v>42443.0</v>
      </c>
      <c r="K255" s="29">
        <f t="shared" si="2"/>
        <v>1</v>
      </c>
      <c r="L255" s="29">
        <f t="array" ref="L255">SWITCH(MONTH(J255),1,1,2,1,3,1,4,2,5,2,6,2,7,3,8,3,9,3,4)</f>
        <v>1</v>
      </c>
      <c r="R255" s="128"/>
    </row>
    <row r="256">
      <c r="J256" s="118">
        <v>42959.0</v>
      </c>
      <c r="K256" s="29">
        <f t="shared" si="2"/>
        <v>3</v>
      </c>
      <c r="L256" s="29">
        <f t="array" ref="L256">SWITCH(MONTH(J256),1,1,2,1,3,1,4,2,5,2,6,2,7,3,8,3,9,3,4)</f>
        <v>3</v>
      </c>
      <c r="R256" s="128"/>
    </row>
    <row r="257">
      <c r="J257" s="118">
        <v>42746.0</v>
      </c>
      <c r="K257" s="29">
        <f t="shared" si="2"/>
        <v>1</v>
      </c>
      <c r="L257" s="29">
        <f t="array" ref="L257">SWITCH(MONTH(J257),1,1,2,1,3,1,4,2,5,2,6,2,7,3,8,3,9,3,4)</f>
        <v>1</v>
      </c>
      <c r="R257" s="128"/>
    </row>
    <row r="258">
      <c r="J258" s="118">
        <v>43423.0</v>
      </c>
      <c r="K258" s="29">
        <f t="shared" si="2"/>
        <v>4</v>
      </c>
      <c r="L258" s="29">
        <f t="array" ref="L258">SWITCH(MONTH(J258),1,1,2,1,3,1,4,2,5,2,6,2,7,3,8,3,9,3,4)</f>
        <v>4</v>
      </c>
      <c r="R258" s="128"/>
    </row>
    <row r="259">
      <c r="R259" s="128"/>
    </row>
    <row r="260">
      <c r="R260" s="128"/>
    </row>
    <row r="261">
      <c r="R261" s="128"/>
    </row>
    <row r="262">
      <c r="R262" s="128"/>
    </row>
    <row r="263">
      <c r="R263" s="128"/>
    </row>
    <row r="264">
      <c r="R264" s="128"/>
    </row>
    <row r="265">
      <c r="R265" s="128"/>
    </row>
    <row r="266">
      <c r="R266" s="128"/>
    </row>
    <row r="267">
      <c r="R267" s="128"/>
    </row>
    <row r="268">
      <c r="R268" s="128"/>
    </row>
    <row r="269">
      <c r="R269" s="128"/>
    </row>
    <row r="270">
      <c r="R270" s="128"/>
    </row>
    <row r="271">
      <c r="R271" s="128"/>
    </row>
    <row r="272">
      <c r="R272" s="128"/>
    </row>
    <row r="273">
      <c r="R273" s="128"/>
    </row>
    <row r="274">
      <c r="R274" s="128"/>
    </row>
    <row r="275">
      <c r="R275" s="128"/>
    </row>
    <row r="276">
      <c r="R276" s="128"/>
    </row>
    <row r="277">
      <c r="R277" s="128"/>
    </row>
    <row r="278">
      <c r="R278" s="128"/>
    </row>
    <row r="279">
      <c r="R279" s="128"/>
    </row>
    <row r="280">
      <c r="R280" s="128"/>
    </row>
    <row r="281">
      <c r="R281" s="128"/>
    </row>
    <row r="282">
      <c r="R282" s="128"/>
    </row>
    <row r="283">
      <c r="R283" s="128"/>
    </row>
    <row r="284">
      <c r="R284" s="128"/>
    </row>
    <row r="285">
      <c r="R285" s="128"/>
    </row>
    <row r="286">
      <c r="R286" s="128"/>
    </row>
    <row r="287">
      <c r="R287" s="128"/>
    </row>
    <row r="288">
      <c r="R288" s="128"/>
    </row>
    <row r="289">
      <c r="R289" s="128"/>
    </row>
    <row r="290">
      <c r="R290" s="128"/>
    </row>
    <row r="291">
      <c r="R291" s="128"/>
    </row>
    <row r="292">
      <c r="R292" s="128"/>
    </row>
    <row r="293">
      <c r="R293" s="128"/>
    </row>
    <row r="294">
      <c r="R294" s="128"/>
    </row>
    <row r="295">
      <c r="R295" s="128"/>
    </row>
    <row r="296">
      <c r="R296" s="128"/>
    </row>
    <row r="297">
      <c r="R297" s="128"/>
    </row>
    <row r="298">
      <c r="R298" s="128"/>
    </row>
    <row r="299">
      <c r="R299" s="128"/>
    </row>
    <row r="300">
      <c r="R300" s="128"/>
    </row>
    <row r="301">
      <c r="R301" s="128"/>
    </row>
    <row r="302">
      <c r="R302" s="128"/>
    </row>
    <row r="303">
      <c r="R303" s="128"/>
    </row>
    <row r="304">
      <c r="R304" s="128"/>
    </row>
    <row r="305">
      <c r="R305" s="128"/>
    </row>
    <row r="306">
      <c r="R306" s="128"/>
    </row>
    <row r="307">
      <c r="R307" s="128"/>
    </row>
    <row r="308">
      <c r="R308" s="128"/>
    </row>
    <row r="309">
      <c r="R309" s="128"/>
    </row>
    <row r="310">
      <c r="R310" s="128"/>
    </row>
    <row r="311">
      <c r="R311" s="128"/>
    </row>
    <row r="312">
      <c r="R312" s="128"/>
    </row>
    <row r="313">
      <c r="R313" s="128"/>
    </row>
    <row r="314">
      <c r="R314" s="128"/>
    </row>
    <row r="315">
      <c r="R315" s="128"/>
    </row>
    <row r="316">
      <c r="R316" s="128"/>
    </row>
    <row r="317">
      <c r="R317" s="128"/>
    </row>
    <row r="318">
      <c r="R318" s="128"/>
    </row>
    <row r="319">
      <c r="R319" s="128"/>
    </row>
    <row r="320">
      <c r="R320" s="128"/>
    </row>
    <row r="321">
      <c r="R321" s="128"/>
    </row>
    <row r="322">
      <c r="R322" s="128"/>
    </row>
    <row r="323">
      <c r="R323" s="128"/>
    </row>
    <row r="324">
      <c r="R324" s="128"/>
    </row>
    <row r="325">
      <c r="R325" s="128"/>
    </row>
    <row r="326">
      <c r="R326" s="128"/>
    </row>
    <row r="327">
      <c r="R327" s="128"/>
    </row>
    <row r="328">
      <c r="R328" s="128"/>
    </row>
    <row r="329">
      <c r="R329" s="128"/>
    </row>
    <row r="330">
      <c r="R330" s="128"/>
    </row>
    <row r="331">
      <c r="R331" s="128"/>
    </row>
    <row r="332">
      <c r="R332" s="128"/>
    </row>
    <row r="333">
      <c r="R333" s="128"/>
    </row>
    <row r="334">
      <c r="R334" s="128"/>
    </row>
    <row r="335">
      <c r="R335" s="128"/>
    </row>
    <row r="336">
      <c r="R336" s="128"/>
    </row>
    <row r="337">
      <c r="R337" s="128"/>
    </row>
    <row r="338">
      <c r="R338" s="128"/>
    </row>
    <row r="339">
      <c r="R339" s="128"/>
    </row>
    <row r="340">
      <c r="R340" s="128"/>
    </row>
    <row r="341">
      <c r="R341" s="128"/>
    </row>
    <row r="342">
      <c r="R342" s="128"/>
    </row>
    <row r="343">
      <c r="R343" s="128"/>
    </row>
    <row r="344">
      <c r="R344" s="128"/>
    </row>
    <row r="345">
      <c r="R345" s="128"/>
    </row>
    <row r="346">
      <c r="R346" s="128"/>
    </row>
    <row r="347">
      <c r="R347" s="128"/>
    </row>
    <row r="348">
      <c r="R348" s="128"/>
    </row>
    <row r="349">
      <c r="R349" s="128"/>
    </row>
    <row r="350">
      <c r="R350" s="128"/>
    </row>
    <row r="351">
      <c r="R351" s="128"/>
    </row>
    <row r="352">
      <c r="R352" s="128"/>
    </row>
    <row r="353">
      <c r="R353" s="128"/>
    </row>
    <row r="354">
      <c r="R354" s="128"/>
    </row>
    <row r="355">
      <c r="R355" s="128"/>
    </row>
    <row r="356">
      <c r="R356" s="128"/>
    </row>
    <row r="357">
      <c r="R357" s="128"/>
    </row>
    <row r="358">
      <c r="R358" s="128"/>
    </row>
    <row r="359">
      <c r="R359" s="128"/>
    </row>
    <row r="360">
      <c r="R360" s="128"/>
    </row>
    <row r="361">
      <c r="R361" s="128"/>
    </row>
    <row r="362">
      <c r="R362" s="128"/>
    </row>
    <row r="363">
      <c r="R363" s="128"/>
    </row>
    <row r="364">
      <c r="R364" s="128"/>
    </row>
    <row r="365">
      <c r="R365" s="128"/>
    </row>
    <row r="366">
      <c r="R366" s="128"/>
    </row>
    <row r="367">
      <c r="R367" s="128"/>
    </row>
    <row r="368">
      <c r="R368" s="128"/>
    </row>
    <row r="369">
      <c r="R369" s="128"/>
    </row>
    <row r="370">
      <c r="R370" s="128"/>
    </row>
    <row r="371">
      <c r="R371" s="128"/>
    </row>
    <row r="372">
      <c r="R372" s="128"/>
    </row>
    <row r="373">
      <c r="R373" s="128"/>
    </row>
    <row r="374">
      <c r="R374" s="128"/>
    </row>
    <row r="375">
      <c r="R375" s="128"/>
    </row>
    <row r="376">
      <c r="R376" s="128"/>
    </row>
    <row r="377">
      <c r="R377" s="128"/>
    </row>
    <row r="378">
      <c r="R378" s="128"/>
    </row>
    <row r="379">
      <c r="R379" s="128"/>
    </row>
    <row r="380">
      <c r="R380" s="128"/>
    </row>
    <row r="381">
      <c r="R381" s="128"/>
    </row>
    <row r="382">
      <c r="R382" s="128"/>
    </row>
    <row r="383">
      <c r="R383" s="128"/>
    </row>
    <row r="384">
      <c r="R384" s="128"/>
    </row>
    <row r="385">
      <c r="R385" s="128"/>
    </row>
    <row r="386">
      <c r="R386" s="128"/>
    </row>
    <row r="387">
      <c r="R387" s="128"/>
    </row>
    <row r="388">
      <c r="R388" s="128"/>
    </row>
    <row r="389">
      <c r="R389" s="128"/>
    </row>
    <row r="390">
      <c r="R390" s="128"/>
    </row>
    <row r="391">
      <c r="R391" s="128"/>
    </row>
    <row r="392">
      <c r="R392" s="128"/>
    </row>
    <row r="393">
      <c r="R393" s="128"/>
    </row>
    <row r="394">
      <c r="R394" s="128"/>
    </row>
    <row r="395">
      <c r="R395" s="128"/>
    </row>
    <row r="396">
      <c r="R396" s="128"/>
    </row>
    <row r="397">
      <c r="R397" s="128"/>
    </row>
    <row r="398">
      <c r="R398" s="128"/>
    </row>
    <row r="399">
      <c r="R399" s="128"/>
    </row>
    <row r="400">
      <c r="R400" s="128"/>
    </row>
    <row r="401">
      <c r="R401" s="128"/>
    </row>
    <row r="402">
      <c r="R402" s="128"/>
    </row>
    <row r="403">
      <c r="R403" s="128"/>
    </row>
    <row r="404">
      <c r="R404" s="128"/>
    </row>
    <row r="405">
      <c r="R405" s="128"/>
    </row>
    <row r="406">
      <c r="R406" s="128"/>
    </row>
    <row r="407">
      <c r="R407" s="128"/>
    </row>
    <row r="408">
      <c r="R408" s="128"/>
    </row>
    <row r="409">
      <c r="R409" s="128"/>
    </row>
    <row r="410">
      <c r="R410" s="128"/>
    </row>
    <row r="411">
      <c r="R411" s="128"/>
    </row>
    <row r="412">
      <c r="R412" s="128"/>
    </row>
    <row r="413">
      <c r="R413" s="128"/>
    </row>
    <row r="414">
      <c r="R414" s="128"/>
    </row>
    <row r="415">
      <c r="R415" s="128"/>
    </row>
    <row r="416">
      <c r="R416" s="128"/>
    </row>
    <row r="417">
      <c r="R417" s="128"/>
    </row>
    <row r="418">
      <c r="R418" s="128"/>
    </row>
    <row r="419">
      <c r="R419" s="128"/>
    </row>
    <row r="420">
      <c r="R420" s="128"/>
    </row>
    <row r="421">
      <c r="R421" s="128"/>
    </row>
    <row r="422">
      <c r="R422" s="128"/>
    </row>
    <row r="423">
      <c r="R423" s="128"/>
    </row>
    <row r="424">
      <c r="R424" s="128"/>
    </row>
    <row r="425">
      <c r="R425" s="128"/>
    </row>
    <row r="426">
      <c r="R426" s="128"/>
    </row>
    <row r="427">
      <c r="R427" s="128"/>
    </row>
    <row r="428">
      <c r="R428" s="128"/>
    </row>
    <row r="429">
      <c r="R429" s="128"/>
    </row>
    <row r="430">
      <c r="R430" s="128"/>
    </row>
    <row r="431">
      <c r="R431" s="128"/>
    </row>
    <row r="432">
      <c r="R432" s="128"/>
    </row>
    <row r="433">
      <c r="R433" s="128"/>
    </row>
    <row r="434">
      <c r="R434" s="128"/>
    </row>
    <row r="435">
      <c r="R435" s="128"/>
    </row>
    <row r="436">
      <c r="R436" s="128"/>
    </row>
    <row r="437">
      <c r="R437" s="128"/>
    </row>
    <row r="438">
      <c r="R438" s="128"/>
    </row>
    <row r="439">
      <c r="R439" s="128"/>
    </row>
    <row r="440">
      <c r="R440" s="128"/>
    </row>
    <row r="441">
      <c r="R441" s="128"/>
    </row>
    <row r="442">
      <c r="R442" s="128"/>
    </row>
    <row r="443">
      <c r="R443" s="128"/>
    </row>
    <row r="444">
      <c r="R444" s="128"/>
    </row>
    <row r="445">
      <c r="R445" s="128"/>
    </row>
    <row r="446">
      <c r="R446" s="128"/>
    </row>
    <row r="447">
      <c r="R447" s="128"/>
    </row>
    <row r="448">
      <c r="R448" s="128"/>
    </row>
    <row r="449">
      <c r="R449" s="128"/>
    </row>
    <row r="450">
      <c r="R450" s="128"/>
    </row>
    <row r="451">
      <c r="R451" s="128"/>
    </row>
    <row r="452">
      <c r="R452" s="128"/>
    </row>
    <row r="453">
      <c r="R453" s="128"/>
    </row>
    <row r="454">
      <c r="R454" s="128"/>
    </row>
    <row r="455">
      <c r="R455" s="128"/>
    </row>
    <row r="456">
      <c r="R456" s="128"/>
    </row>
    <row r="457">
      <c r="R457" s="128"/>
    </row>
    <row r="458">
      <c r="R458" s="128"/>
    </row>
    <row r="459">
      <c r="R459" s="128"/>
    </row>
    <row r="460">
      <c r="R460" s="128"/>
    </row>
    <row r="461">
      <c r="R461" s="128"/>
    </row>
    <row r="462">
      <c r="R462" s="128"/>
    </row>
    <row r="463">
      <c r="R463" s="128"/>
    </row>
    <row r="464">
      <c r="R464" s="128"/>
    </row>
    <row r="465">
      <c r="R465" s="128"/>
    </row>
    <row r="466">
      <c r="R466" s="128"/>
    </row>
    <row r="467">
      <c r="R467" s="128"/>
    </row>
    <row r="468">
      <c r="R468" s="128"/>
    </row>
    <row r="469">
      <c r="R469" s="128"/>
    </row>
    <row r="470">
      <c r="R470" s="128"/>
    </row>
    <row r="471">
      <c r="R471" s="128"/>
    </row>
    <row r="472">
      <c r="R472" s="128"/>
    </row>
    <row r="473">
      <c r="R473" s="128"/>
    </row>
    <row r="474">
      <c r="R474" s="128"/>
    </row>
    <row r="475">
      <c r="R475" s="128"/>
    </row>
    <row r="476">
      <c r="R476" s="128"/>
    </row>
    <row r="477">
      <c r="R477" s="128"/>
    </row>
    <row r="478">
      <c r="R478" s="128"/>
    </row>
    <row r="479">
      <c r="R479" s="128"/>
    </row>
    <row r="480">
      <c r="R480" s="128"/>
    </row>
    <row r="481">
      <c r="R481" s="128"/>
    </row>
    <row r="482">
      <c r="R482" s="128"/>
    </row>
    <row r="483">
      <c r="R483" s="128"/>
    </row>
    <row r="484">
      <c r="R484" s="128"/>
    </row>
    <row r="485">
      <c r="R485" s="128"/>
    </row>
    <row r="486">
      <c r="R486" s="128"/>
    </row>
    <row r="487">
      <c r="R487" s="128"/>
    </row>
    <row r="488">
      <c r="R488" s="128"/>
    </row>
    <row r="489">
      <c r="R489" s="128"/>
    </row>
    <row r="490">
      <c r="R490" s="128"/>
    </row>
    <row r="491">
      <c r="R491" s="128"/>
    </row>
    <row r="492">
      <c r="R492" s="128"/>
    </row>
    <row r="493">
      <c r="R493" s="128"/>
    </row>
    <row r="494">
      <c r="R494" s="128"/>
    </row>
    <row r="495">
      <c r="R495" s="128"/>
    </row>
    <row r="496">
      <c r="R496" s="128"/>
    </row>
    <row r="497">
      <c r="R497" s="128"/>
    </row>
    <row r="498">
      <c r="R498" s="128"/>
    </row>
    <row r="499">
      <c r="R499" s="128"/>
    </row>
    <row r="500">
      <c r="R500" s="128"/>
    </row>
    <row r="501">
      <c r="R501" s="128"/>
    </row>
    <row r="502">
      <c r="R502" s="128"/>
    </row>
    <row r="503">
      <c r="R503" s="128"/>
    </row>
    <row r="504">
      <c r="R504" s="128"/>
    </row>
    <row r="505">
      <c r="R505" s="128"/>
    </row>
    <row r="506">
      <c r="R506" s="128"/>
    </row>
    <row r="507">
      <c r="R507" s="128"/>
    </row>
    <row r="508">
      <c r="R508" s="128"/>
    </row>
    <row r="509">
      <c r="R509" s="128"/>
    </row>
    <row r="510">
      <c r="R510" s="128"/>
    </row>
    <row r="511">
      <c r="R511" s="128"/>
    </row>
    <row r="512">
      <c r="R512" s="128"/>
    </row>
    <row r="513">
      <c r="R513" s="128"/>
    </row>
    <row r="514">
      <c r="R514" s="128"/>
    </row>
    <row r="515">
      <c r="R515" s="128"/>
    </row>
    <row r="516">
      <c r="R516" s="128"/>
    </row>
    <row r="517">
      <c r="R517" s="128"/>
    </row>
    <row r="518">
      <c r="R518" s="128"/>
    </row>
    <row r="519">
      <c r="R519" s="128"/>
    </row>
    <row r="520">
      <c r="R520" s="128"/>
    </row>
    <row r="521">
      <c r="R521" s="128"/>
    </row>
    <row r="522">
      <c r="R522" s="128"/>
    </row>
    <row r="523">
      <c r="R523" s="128"/>
    </row>
    <row r="524">
      <c r="R524" s="128"/>
    </row>
    <row r="525">
      <c r="R525" s="128"/>
    </row>
    <row r="526">
      <c r="R526" s="128"/>
    </row>
    <row r="527">
      <c r="R527" s="128"/>
    </row>
    <row r="528">
      <c r="R528" s="128"/>
    </row>
    <row r="529">
      <c r="R529" s="128"/>
    </row>
    <row r="530">
      <c r="R530" s="128"/>
    </row>
    <row r="531">
      <c r="R531" s="128"/>
    </row>
    <row r="532">
      <c r="R532" s="128"/>
    </row>
    <row r="533">
      <c r="R533" s="128"/>
    </row>
    <row r="534">
      <c r="R534" s="128"/>
    </row>
    <row r="535">
      <c r="R535" s="128"/>
    </row>
    <row r="536">
      <c r="R536" s="128"/>
    </row>
    <row r="537">
      <c r="R537" s="128"/>
    </row>
    <row r="538">
      <c r="R538" s="128"/>
    </row>
    <row r="539">
      <c r="R539" s="128"/>
    </row>
    <row r="540">
      <c r="R540" s="128"/>
    </row>
    <row r="541">
      <c r="R541" s="128"/>
    </row>
    <row r="542">
      <c r="R542" s="128"/>
    </row>
    <row r="543">
      <c r="R543" s="128"/>
    </row>
    <row r="544">
      <c r="R544" s="128"/>
    </row>
    <row r="545">
      <c r="R545" s="128"/>
    </row>
    <row r="546">
      <c r="R546" s="128"/>
    </row>
    <row r="547">
      <c r="R547" s="128"/>
    </row>
    <row r="548">
      <c r="R548" s="128"/>
    </row>
    <row r="549">
      <c r="R549" s="128"/>
    </row>
    <row r="550">
      <c r="R550" s="128"/>
    </row>
    <row r="551">
      <c r="R551" s="128"/>
    </row>
    <row r="552">
      <c r="R552" s="128"/>
    </row>
    <row r="553">
      <c r="R553" s="128"/>
    </row>
    <row r="554">
      <c r="R554" s="128"/>
    </row>
    <row r="555">
      <c r="R555" s="128"/>
    </row>
    <row r="556">
      <c r="R556" s="128"/>
    </row>
    <row r="557">
      <c r="R557" s="128"/>
    </row>
    <row r="558">
      <c r="R558" s="128"/>
    </row>
    <row r="559">
      <c r="R559" s="128"/>
    </row>
    <row r="560">
      <c r="R560" s="128"/>
    </row>
    <row r="561">
      <c r="R561" s="128"/>
    </row>
    <row r="562">
      <c r="R562" s="128"/>
    </row>
    <row r="563">
      <c r="R563" s="128"/>
    </row>
    <row r="564">
      <c r="R564" s="128"/>
    </row>
    <row r="565">
      <c r="R565" s="128"/>
    </row>
    <row r="566">
      <c r="R566" s="128"/>
    </row>
    <row r="567">
      <c r="R567" s="128"/>
    </row>
    <row r="568">
      <c r="R568" s="128"/>
    </row>
    <row r="569">
      <c r="R569" s="128"/>
    </row>
    <row r="570">
      <c r="R570" s="128"/>
    </row>
    <row r="571">
      <c r="R571" s="128"/>
    </row>
    <row r="572">
      <c r="R572" s="128"/>
    </row>
    <row r="573">
      <c r="R573" s="128"/>
    </row>
    <row r="574">
      <c r="R574" s="128"/>
    </row>
    <row r="575">
      <c r="R575" s="128"/>
    </row>
    <row r="576">
      <c r="R576" s="128"/>
    </row>
    <row r="577">
      <c r="R577" s="128"/>
    </row>
    <row r="578">
      <c r="R578" s="128"/>
    </row>
    <row r="579">
      <c r="R579" s="128"/>
    </row>
    <row r="580">
      <c r="R580" s="128"/>
    </row>
    <row r="581">
      <c r="R581" s="128"/>
    </row>
    <row r="582">
      <c r="R582" s="128"/>
    </row>
    <row r="583">
      <c r="R583" s="128"/>
    </row>
    <row r="584">
      <c r="R584" s="128"/>
    </row>
    <row r="585">
      <c r="R585" s="128"/>
    </row>
    <row r="586">
      <c r="R586" s="128"/>
    </row>
    <row r="587">
      <c r="R587" s="128"/>
    </row>
    <row r="588">
      <c r="R588" s="128"/>
    </row>
    <row r="589">
      <c r="R589" s="128"/>
    </row>
    <row r="590">
      <c r="R590" s="128"/>
    </row>
    <row r="591">
      <c r="R591" s="128"/>
    </row>
    <row r="592">
      <c r="R592" s="128"/>
    </row>
    <row r="593">
      <c r="R593" s="128"/>
    </row>
    <row r="594">
      <c r="R594" s="128"/>
    </row>
    <row r="595">
      <c r="R595" s="128"/>
    </row>
    <row r="596">
      <c r="R596" s="128"/>
    </row>
    <row r="597">
      <c r="R597" s="128"/>
    </row>
    <row r="598">
      <c r="R598" s="128"/>
    </row>
    <row r="599">
      <c r="R599" s="128"/>
    </row>
    <row r="600">
      <c r="R600" s="128"/>
    </row>
    <row r="601">
      <c r="R601" s="128"/>
    </row>
    <row r="602">
      <c r="R602" s="128"/>
    </row>
    <row r="603">
      <c r="R603" s="128"/>
    </row>
    <row r="604">
      <c r="R604" s="128"/>
    </row>
    <row r="605">
      <c r="R605" s="128"/>
    </row>
    <row r="606">
      <c r="R606" s="128"/>
    </row>
    <row r="607">
      <c r="R607" s="128"/>
    </row>
    <row r="608">
      <c r="R608" s="128"/>
    </row>
    <row r="609">
      <c r="R609" s="128"/>
    </row>
    <row r="610">
      <c r="R610" s="128"/>
    </row>
    <row r="611">
      <c r="R611" s="128"/>
    </row>
    <row r="612">
      <c r="R612" s="128"/>
    </row>
    <row r="613">
      <c r="R613" s="128"/>
    </row>
    <row r="614">
      <c r="R614" s="128"/>
    </row>
    <row r="615">
      <c r="R615" s="128"/>
    </row>
    <row r="616">
      <c r="R616" s="128"/>
    </row>
    <row r="617">
      <c r="R617" s="128"/>
    </row>
    <row r="618">
      <c r="R618" s="128"/>
    </row>
    <row r="619">
      <c r="R619" s="128"/>
    </row>
    <row r="620">
      <c r="R620" s="128"/>
    </row>
    <row r="621">
      <c r="R621" s="128"/>
    </row>
    <row r="622">
      <c r="R622" s="128"/>
    </row>
    <row r="623">
      <c r="R623" s="128"/>
    </row>
    <row r="624">
      <c r="R624" s="128"/>
    </row>
    <row r="625">
      <c r="R625" s="128"/>
    </row>
    <row r="626">
      <c r="R626" s="128"/>
    </row>
    <row r="627">
      <c r="R627" s="128"/>
    </row>
    <row r="628">
      <c r="R628" s="128"/>
    </row>
    <row r="629">
      <c r="R629" s="128"/>
    </row>
    <row r="630">
      <c r="R630" s="128"/>
    </row>
    <row r="631">
      <c r="R631" s="128"/>
    </row>
    <row r="632">
      <c r="R632" s="128"/>
    </row>
    <row r="633">
      <c r="R633" s="128"/>
    </row>
    <row r="634">
      <c r="R634" s="128"/>
    </row>
    <row r="635">
      <c r="R635" s="128"/>
    </row>
    <row r="636">
      <c r="R636" s="128"/>
    </row>
    <row r="637">
      <c r="R637" s="128"/>
    </row>
    <row r="638">
      <c r="R638" s="128"/>
    </row>
    <row r="639">
      <c r="R639" s="128"/>
    </row>
    <row r="640">
      <c r="R640" s="128"/>
    </row>
    <row r="641">
      <c r="R641" s="128"/>
    </row>
    <row r="642">
      <c r="R642" s="128"/>
    </row>
    <row r="643">
      <c r="R643" s="128"/>
    </row>
    <row r="644">
      <c r="R644" s="128"/>
    </row>
    <row r="645">
      <c r="R645" s="128"/>
    </row>
    <row r="646">
      <c r="R646" s="128"/>
    </row>
    <row r="647">
      <c r="R647" s="128"/>
    </row>
    <row r="648">
      <c r="R648" s="128"/>
    </row>
    <row r="649">
      <c r="R649" s="128"/>
    </row>
    <row r="650">
      <c r="R650" s="128"/>
    </row>
    <row r="651">
      <c r="R651" s="128"/>
    </row>
    <row r="652">
      <c r="R652" s="128"/>
    </row>
    <row r="653">
      <c r="R653" s="128"/>
    </row>
    <row r="654">
      <c r="R654" s="128"/>
    </row>
    <row r="655">
      <c r="R655" s="128"/>
    </row>
    <row r="656">
      <c r="R656" s="128"/>
    </row>
    <row r="657">
      <c r="R657" s="128"/>
    </row>
    <row r="658">
      <c r="R658" s="128"/>
    </row>
    <row r="659">
      <c r="R659" s="128"/>
    </row>
    <row r="660">
      <c r="R660" s="128"/>
    </row>
    <row r="661">
      <c r="R661" s="128"/>
    </row>
    <row r="662">
      <c r="R662" s="128"/>
    </row>
    <row r="663">
      <c r="R663" s="128"/>
    </row>
    <row r="664">
      <c r="R664" s="128"/>
    </row>
    <row r="665">
      <c r="R665" s="128"/>
    </row>
    <row r="666">
      <c r="R666" s="128"/>
    </row>
    <row r="667">
      <c r="R667" s="128"/>
    </row>
    <row r="668">
      <c r="R668" s="128"/>
    </row>
    <row r="669">
      <c r="R669" s="128"/>
    </row>
    <row r="670">
      <c r="R670" s="128"/>
    </row>
    <row r="671">
      <c r="R671" s="128"/>
    </row>
    <row r="672">
      <c r="R672" s="128"/>
    </row>
    <row r="673">
      <c r="R673" s="128"/>
    </row>
    <row r="674">
      <c r="R674" s="128"/>
    </row>
    <row r="675">
      <c r="R675" s="128"/>
    </row>
    <row r="676">
      <c r="R676" s="128"/>
    </row>
    <row r="677">
      <c r="R677" s="128"/>
    </row>
    <row r="678">
      <c r="R678" s="128"/>
    </row>
    <row r="679">
      <c r="R679" s="128"/>
    </row>
    <row r="680">
      <c r="R680" s="128"/>
    </row>
    <row r="681">
      <c r="R681" s="128"/>
    </row>
    <row r="682">
      <c r="R682" s="128"/>
    </row>
    <row r="683">
      <c r="R683" s="128"/>
    </row>
    <row r="684">
      <c r="R684" s="128"/>
    </row>
    <row r="685">
      <c r="R685" s="128"/>
    </row>
    <row r="686">
      <c r="R686" s="128"/>
    </row>
    <row r="687">
      <c r="R687" s="128"/>
    </row>
    <row r="688">
      <c r="R688" s="128"/>
    </row>
    <row r="689">
      <c r="R689" s="128"/>
    </row>
    <row r="690">
      <c r="R690" s="128"/>
    </row>
    <row r="691">
      <c r="R691" s="128"/>
    </row>
    <row r="692">
      <c r="R692" s="128"/>
    </row>
    <row r="693">
      <c r="R693" s="128"/>
    </row>
    <row r="694">
      <c r="R694" s="128"/>
    </row>
    <row r="695">
      <c r="R695" s="128"/>
    </row>
    <row r="696">
      <c r="R696" s="128"/>
    </row>
    <row r="697">
      <c r="R697" s="128"/>
    </row>
    <row r="698">
      <c r="R698" s="128"/>
    </row>
    <row r="699">
      <c r="R699" s="128"/>
    </row>
    <row r="700">
      <c r="R700" s="128"/>
    </row>
    <row r="701">
      <c r="R701" s="128"/>
    </row>
    <row r="702">
      <c r="R702" s="128"/>
    </row>
    <row r="703">
      <c r="R703" s="128"/>
    </row>
    <row r="704">
      <c r="R704" s="128"/>
    </row>
    <row r="705">
      <c r="R705" s="128"/>
    </row>
    <row r="706">
      <c r="R706" s="128"/>
    </row>
    <row r="707">
      <c r="R707" s="128"/>
    </row>
    <row r="708">
      <c r="R708" s="128"/>
    </row>
    <row r="709">
      <c r="R709" s="128"/>
    </row>
    <row r="710">
      <c r="R710" s="128"/>
    </row>
    <row r="711">
      <c r="R711" s="128"/>
    </row>
    <row r="712">
      <c r="R712" s="128"/>
    </row>
    <row r="713">
      <c r="R713" s="128"/>
    </row>
    <row r="714">
      <c r="R714" s="128"/>
    </row>
    <row r="715">
      <c r="R715" s="128"/>
    </row>
    <row r="716">
      <c r="R716" s="128"/>
    </row>
    <row r="717">
      <c r="R717" s="128"/>
    </row>
    <row r="718">
      <c r="R718" s="128"/>
    </row>
    <row r="719">
      <c r="R719" s="128"/>
    </row>
    <row r="720">
      <c r="R720" s="128"/>
    </row>
    <row r="721">
      <c r="R721" s="128"/>
    </row>
    <row r="722">
      <c r="R722" s="128"/>
    </row>
    <row r="723">
      <c r="R723" s="128"/>
    </row>
    <row r="724">
      <c r="R724" s="128"/>
    </row>
    <row r="725">
      <c r="R725" s="128"/>
    </row>
    <row r="726">
      <c r="R726" s="128"/>
    </row>
    <row r="727">
      <c r="R727" s="128"/>
    </row>
    <row r="728">
      <c r="R728" s="128"/>
    </row>
    <row r="729">
      <c r="R729" s="128"/>
    </row>
    <row r="730">
      <c r="R730" s="128"/>
    </row>
    <row r="731">
      <c r="R731" s="128"/>
    </row>
    <row r="732">
      <c r="R732" s="128"/>
    </row>
    <row r="733">
      <c r="R733" s="128"/>
    </row>
    <row r="734">
      <c r="R734" s="128"/>
    </row>
    <row r="735">
      <c r="R735" s="128"/>
    </row>
    <row r="736">
      <c r="R736" s="128"/>
    </row>
    <row r="737">
      <c r="R737" s="128"/>
    </row>
    <row r="738">
      <c r="R738" s="128"/>
    </row>
    <row r="739">
      <c r="R739" s="128"/>
    </row>
    <row r="740">
      <c r="R740" s="128"/>
    </row>
    <row r="741">
      <c r="R741" s="128"/>
    </row>
    <row r="742">
      <c r="R742" s="128"/>
    </row>
    <row r="743">
      <c r="R743" s="128"/>
    </row>
    <row r="744">
      <c r="R744" s="128"/>
    </row>
    <row r="745">
      <c r="R745" s="128"/>
    </row>
    <row r="746">
      <c r="R746" s="128"/>
    </row>
    <row r="747">
      <c r="R747" s="128"/>
    </row>
    <row r="748">
      <c r="R748" s="128"/>
    </row>
    <row r="749">
      <c r="R749" s="128"/>
    </row>
    <row r="750">
      <c r="R750" s="128"/>
    </row>
    <row r="751">
      <c r="R751" s="128"/>
    </row>
    <row r="752">
      <c r="R752" s="128"/>
    </row>
    <row r="753">
      <c r="R753" s="128"/>
    </row>
    <row r="754">
      <c r="R754" s="128"/>
    </row>
    <row r="755">
      <c r="R755" s="128"/>
    </row>
    <row r="756">
      <c r="R756" s="128"/>
    </row>
    <row r="757">
      <c r="R757" s="128"/>
    </row>
    <row r="758">
      <c r="R758" s="128"/>
    </row>
    <row r="759">
      <c r="R759" s="128"/>
    </row>
    <row r="760">
      <c r="R760" s="128"/>
    </row>
    <row r="761">
      <c r="R761" s="128"/>
    </row>
    <row r="762">
      <c r="R762" s="128"/>
    </row>
    <row r="763">
      <c r="R763" s="128"/>
    </row>
    <row r="764">
      <c r="R764" s="128"/>
    </row>
    <row r="765">
      <c r="R765" s="128"/>
    </row>
    <row r="766">
      <c r="R766" s="128"/>
    </row>
    <row r="767">
      <c r="R767" s="128"/>
    </row>
    <row r="768">
      <c r="R768" s="128"/>
    </row>
    <row r="769">
      <c r="R769" s="128"/>
    </row>
    <row r="770">
      <c r="R770" s="128"/>
    </row>
    <row r="771">
      <c r="R771" s="128"/>
    </row>
    <row r="772">
      <c r="R772" s="128"/>
    </row>
    <row r="773">
      <c r="R773" s="128"/>
    </row>
    <row r="774">
      <c r="R774" s="128"/>
    </row>
    <row r="775">
      <c r="R775" s="128"/>
    </row>
    <row r="776">
      <c r="R776" s="128"/>
    </row>
    <row r="777">
      <c r="R777" s="128"/>
    </row>
    <row r="778">
      <c r="R778" s="128"/>
    </row>
    <row r="779">
      <c r="R779" s="128"/>
    </row>
    <row r="780">
      <c r="R780" s="128"/>
    </row>
    <row r="781">
      <c r="R781" s="128"/>
    </row>
    <row r="782">
      <c r="R782" s="128"/>
    </row>
    <row r="783">
      <c r="R783" s="128"/>
    </row>
    <row r="784">
      <c r="R784" s="128"/>
    </row>
    <row r="785">
      <c r="R785" s="128"/>
    </row>
    <row r="786">
      <c r="R786" s="128"/>
    </row>
    <row r="787">
      <c r="R787" s="128"/>
    </row>
    <row r="788">
      <c r="R788" s="128"/>
    </row>
    <row r="789">
      <c r="R789" s="128"/>
    </row>
    <row r="790">
      <c r="R790" s="128"/>
    </row>
    <row r="791">
      <c r="R791" s="128"/>
    </row>
    <row r="792">
      <c r="R792" s="128"/>
    </row>
    <row r="793">
      <c r="R793" s="128"/>
    </row>
    <row r="794">
      <c r="R794" s="128"/>
    </row>
    <row r="795">
      <c r="R795" s="128"/>
    </row>
    <row r="796">
      <c r="R796" s="128"/>
    </row>
    <row r="797">
      <c r="R797" s="128"/>
    </row>
    <row r="798">
      <c r="R798" s="128"/>
    </row>
    <row r="799">
      <c r="R799" s="128"/>
    </row>
    <row r="800">
      <c r="R800" s="128"/>
    </row>
    <row r="801">
      <c r="R801" s="128"/>
    </row>
    <row r="802">
      <c r="R802" s="128"/>
    </row>
    <row r="803">
      <c r="R803" s="128"/>
    </row>
    <row r="804">
      <c r="R804" s="128"/>
    </row>
    <row r="805">
      <c r="R805" s="128"/>
    </row>
    <row r="806">
      <c r="R806" s="128"/>
    </row>
    <row r="807">
      <c r="R807" s="128"/>
    </row>
    <row r="808">
      <c r="R808" s="128"/>
    </row>
    <row r="809">
      <c r="R809" s="128"/>
    </row>
    <row r="810">
      <c r="R810" s="128"/>
    </row>
    <row r="811">
      <c r="R811" s="128"/>
    </row>
    <row r="812">
      <c r="R812" s="128"/>
    </row>
    <row r="813">
      <c r="R813" s="128"/>
    </row>
    <row r="814">
      <c r="R814" s="128"/>
    </row>
    <row r="815">
      <c r="R815" s="128"/>
    </row>
    <row r="816">
      <c r="R816" s="128"/>
    </row>
    <row r="817">
      <c r="R817" s="128"/>
    </row>
    <row r="818">
      <c r="R818" s="128"/>
    </row>
    <row r="819">
      <c r="R819" s="128"/>
    </row>
    <row r="820">
      <c r="R820" s="128"/>
    </row>
    <row r="821">
      <c r="R821" s="128"/>
    </row>
    <row r="822">
      <c r="R822" s="128"/>
    </row>
    <row r="823">
      <c r="R823" s="128"/>
    </row>
    <row r="824">
      <c r="R824" s="128"/>
    </row>
    <row r="825">
      <c r="R825" s="128"/>
    </row>
    <row r="826">
      <c r="R826" s="128"/>
    </row>
    <row r="827">
      <c r="R827" s="128"/>
    </row>
    <row r="828">
      <c r="R828" s="128"/>
    </row>
    <row r="829">
      <c r="R829" s="128"/>
    </row>
    <row r="830">
      <c r="R830" s="128"/>
    </row>
    <row r="831">
      <c r="R831" s="128"/>
    </row>
    <row r="832">
      <c r="R832" s="128"/>
    </row>
    <row r="833">
      <c r="R833" s="128"/>
    </row>
    <row r="834">
      <c r="R834" s="128"/>
    </row>
    <row r="835">
      <c r="R835" s="128"/>
    </row>
    <row r="836">
      <c r="R836" s="128"/>
    </row>
    <row r="837">
      <c r="R837" s="128"/>
    </row>
    <row r="838">
      <c r="R838" s="128"/>
    </row>
    <row r="839">
      <c r="R839" s="128"/>
    </row>
    <row r="840">
      <c r="R840" s="128"/>
    </row>
    <row r="841">
      <c r="R841" s="128"/>
    </row>
    <row r="842">
      <c r="R842" s="128"/>
    </row>
    <row r="843">
      <c r="R843" s="128"/>
    </row>
    <row r="844">
      <c r="R844" s="128"/>
    </row>
    <row r="845">
      <c r="R845" s="128"/>
    </row>
    <row r="846">
      <c r="R846" s="128"/>
    </row>
    <row r="847">
      <c r="R847" s="128"/>
    </row>
    <row r="848">
      <c r="R848" s="128"/>
    </row>
    <row r="849">
      <c r="R849" s="128"/>
    </row>
    <row r="850">
      <c r="R850" s="128"/>
    </row>
    <row r="851">
      <c r="R851" s="128"/>
    </row>
    <row r="852">
      <c r="R852" s="128"/>
    </row>
    <row r="853">
      <c r="R853" s="128"/>
    </row>
    <row r="854">
      <c r="R854" s="128"/>
    </row>
    <row r="855">
      <c r="R855" s="128"/>
    </row>
    <row r="856">
      <c r="R856" s="128"/>
    </row>
    <row r="857">
      <c r="R857" s="128"/>
    </row>
    <row r="858">
      <c r="R858" s="128"/>
    </row>
    <row r="859">
      <c r="R859" s="128"/>
    </row>
    <row r="860">
      <c r="R860" s="128"/>
    </row>
    <row r="861">
      <c r="R861" s="128"/>
    </row>
    <row r="862">
      <c r="R862" s="128"/>
    </row>
    <row r="863">
      <c r="R863" s="128"/>
    </row>
    <row r="864">
      <c r="R864" s="128"/>
    </row>
    <row r="865">
      <c r="R865" s="128"/>
    </row>
    <row r="866">
      <c r="R866" s="128"/>
    </row>
    <row r="867">
      <c r="R867" s="128"/>
    </row>
    <row r="868">
      <c r="R868" s="128"/>
    </row>
    <row r="869">
      <c r="R869" s="128"/>
    </row>
    <row r="870">
      <c r="R870" s="128"/>
    </row>
    <row r="871">
      <c r="R871" s="128"/>
    </row>
    <row r="872">
      <c r="R872" s="128"/>
    </row>
    <row r="873">
      <c r="R873" s="128"/>
    </row>
    <row r="874">
      <c r="R874" s="128"/>
    </row>
    <row r="875">
      <c r="R875" s="128"/>
    </row>
    <row r="876">
      <c r="R876" s="128"/>
    </row>
    <row r="877">
      <c r="R877" s="128"/>
    </row>
    <row r="878">
      <c r="R878" s="128"/>
    </row>
    <row r="879">
      <c r="R879" s="128"/>
    </row>
    <row r="880">
      <c r="R880" s="128"/>
    </row>
    <row r="881">
      <c r="R881" s="128"/>
    </row>
    <row r="882">
      <c r="R882" s="128"/>
    </row>
    <row r="883">
      <c r="R883" s="128"/>
    </row>
    <row r="884">
      <c r="R884" s="128"/>
    </row>
    <row r="885">
      <c r="R885" s="128"/>
    </row>
    <row r="886">
      <c r="R886" s="128"/>
    </row>
    <row r="887">
      <c r="R887" s="128"/>
    </row>
    <row r="888">
      <c r="R888" s="128"/>
    </row>
    <row r="889">
      <c r="R889" s="128"/>
    </row>
    <row r="890">
      <c r="R890" s="128"/>
    </row>
    <row r="891">
      <c r="R891" s="128"/>
    </row>
    <row r="892">
      <c r="R892" s="128"/>
    </row>
    <row r="893">
      <c r="R893" s="128"/>
    </row>
    <row r="894">
      <c r="R894" s="128"/>
    </row>
    <row r="895">
      <c r="R895" s="128"/>
    </row>
    <row r="896">
      <c r="R896" s="128"/>
    </row>
    <row r="897">
      <c r="R897" s="128"/>
    </row>
    <row r="898">
      <c r="R898" s="128"/>
    </row>
    <row r="899">
      <c r="R899" s="128"/>
    </row>
    <row r="900">
      <c r="R900" s="128"/>
    </row>
    <row r="901">
      <c r="R901" s="128"/>
    </row>
    <row r="902">
      <c r="R902" s="128"/>
    </row>
    <row r="903">
      <c r="R903" s="128"/>
    </row>
    <row r="904">
      <c r="R904" s="128"/>
    </row>
    <row r="905">
      <c r="R905" s="128"/>
    </row>
    <row r="906">
      <c r="R906" s="128"/>
    </row>
    <row r="907">
      <c r="R907" s="128"/>
    </row>
    <row r="908">
      <c r="R908" s="128"/>
    </row>
    <row r="909">
      <c r="R909" s="128"/>
    </row>
    <row r="910">
      <c r="R910" s="128"/>
    </row>
    <row r="911">
      <c r="R911" s="128"/>
    </row>
    <row r="912">
      <c r="R912" s="128"/>
    </row>
    <row r="913">
      <c r="R913" s="128"/>
    </row>
    <row r="914">
      <c r="R914" s="128"/>
    </row>
    <row r="915">
      <c r="R915" s="128"/>
    </row>
    <row r="916">
      <c r="R916" s="128"/>
    </row>
    <row r="917">
      <c r="R917" s="128"/>
    </row>
    <row r="918">
      <c r="R918" s="128"/>
    </row>
    <row r="919">
      <c r="R919" s="128"/>
    </row>
    <row r="920">
      <c r="R920" s="128"/>
    </row>
    <row r="921">
      <c r="R921" s="128"/>
    </row>
    <row r="922">
      <c r="R922" s="128"/>
    </row>
    <row r="923">
      <c r="R923" s="128"/>
    </row>
    <row r="924">
      <c r="R924" s="128"/>
    </row>
    <row r="925">
      <c r="R925" s="128"/>
    </row>
    <row r="926">
      <c r="R926" s="128"/>
    </row>
    <row r="927">
      <c r="R927" s="128"/>
    </row>
    <row r="928">
      <c r="R928" s="128"/>
    </row>
    <row r="929">
      <c r="R929" s="128"/>
    </row>
    <row r="930">
      <c r="R930" s="128"/>
    </row>
    <row r="931">
      <c r="R931" s="128"/>
    </row>
    <row r="932">
      <c r="R932" s="128"/>
    </row>
    <row r="933">
      <c r="R933" s="128"/>
    </row>
    <row r="934">
      <c r="R934" s="128"/>
    </row>
    <row r="935">
      <c r="R935" s="128"/>
    </row>
    <row r="936">
      <c r="R936" s="128"/>
    </row>
    <row r="937">
      <c r="R937" s="128"/>
    </row>
    <row r="938">
      <c r="R938" s="128"/>
    </row>
    <row r="939">
      <c r="R939" s="128"/>
    </row>
    <row r="940">
      <c r="R940" s="128"/>
    </row>
    <row r="941">
      <c r="R941" s="128"/>
    </row>
    <row r="942">
      <c r="R942" s="128"/>
    </row>
    <row r="943">
      <c r="R943" s="128"/>
    </row>
    <row r="944">
      <c r="R944" s="128"/>
    </row>
    <row r="945">
      <c r="R945" s="128"/>
    </row>
    <row r="946">
      <c r="R946" s="128"/>
    </row>
    <row r="947">
      <c r="R947" s="128"/>
    </row>
    <row r="948">
      <c r="R948" s="128"/>
    </row>
    <row r="949">
      <c r="R949" s="128"/>
    </row>
    <row r="950">
      <c r="R950" s="128"/>
    </row>
    <row r="951">
      <c r="R951" s="128"/>
    </row>
    <row r="952">
      <c r="R952" s="128"/>
    </row>
    <row r="953">
      <c r="R953" s="128"/>
    </row>
    <row r="954">
      <c r="R954" s="128"/>
    </row>
    <row r="955">
      <c r="R955" s="128"/>
    </row>
    <row r="956">
      <c r="R956" s="128"/>
    </row>
    <row r="957">
      <c r="R957" s="128"/>
    </row>
    <row r="958">
      <c r="R958" s="128"/>
    </row>
    <row r="959">
      <c r="R959" s="128"/>
    </row>
    <row r="960">
      <c r="R960" s="128"/>
    </row>
    <row r="961">
      <c r="R961" s="128"/>
    </row>
    <row r="962">
      <c r="R962" s="128"/>
    </row>
    <row r="963">
      <c r="R963" s="128"/>
    </row>
    <row r="964">
      <c r="R964" s="128"/>
    </row>
    <row r="965">
      <c r="R965" s="128"/>
    </row>
    <row r="966">
      <c r="R966" s="128"/>
    </row>
    <row r="967">
      <c r="R967" s="128"/>
    </row>
    <row r="968">
      <c r="R968" s="128"/>
    </row>
    <row r="969">
      <c r="R969" s="128"/>
    </row>
    <row r="970">
      <c r="R970" s="128"/>
    </row>
    <row r="971">
      <c r="R971" s="128"/>
    </row>
    <row r="972">
      <c r="R972" s="128"/>
    </row>
    <row r="973">
      <c r="R973" s="128"/>
    </row>
    <row r="974">
      <c r="R974" s="128"/>
    </row>
    <row r="975">
      <c r="R975" s="128"/>
    </row>
    <row r="976">
      <c r="R976" s="128"/>
    </row>
    <row r="977">
      <c r="R977" s="128"/>
    </row>
    <row r="978">
      <c r="R978" s="128"/>
    </row>
    <row r="979">
      <c r="R979" s="128"/>
    </row>
    <row r="980">
      <c r="R980" s="128"/>
    </row>
    <row r="981">
      <c r="R981" s="128"/>
    </row>
    <row r="982">
      <c r="R982" s="128"/>
    </row>
    <row r="983">
      <c r="R983" s="128"/>
    </row>
    <row r="984">
      <c r="R984" s="128"/>
    </row>
    <row r="985">
      <c r="R985" s="128"/>
    </row>
    <row r="986">
      <c r="R986" s="128"/>
    </row>
    <row r="987">
      <c r="R987" s="128"/>
    </row>
    <row r="988">
      <c r="R988" s="128"/>
    </row>
    <row r="989">
      <c r="R989" s="128"/>
    </row>
    <row r="990">
      <c r="R990" s="128"/>
    </row>
    <row r="991">
      <c r="R991" s="128"/>
    </row>
    <row r="992">
      <c r="R992" s="128"/>
    </row>
    <row r="993">
      <c r="R993" s="128"/>
    </row>
    <row r="994">
      <c r="R994" s="128"/>
    </row>
    <row r="995">
      <c r="R995" s="128"/>
    </row>
    <row r="996">
      <c r="R996" s="128"/>
    </row>
    <row r="997">
      <c r="R997" s="128"/>
    </row>
    <row r="998">
      <c r="R998" s="128"/>
    </row>
    <row r="999">
      <c r="R999" s="128"/>
    </row>
    <row r="1000">
      <c r="R1000" s="128"/>
    </row>
  </sheetData>
  <mergeCells count="1">
    <mergeCell ref="A1:B1"/>
  </mergeCells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75"/>
  <cols>
    <col customWidth="1" min="1" max="4" width="11.86"/>
    <col customWidth="1" min="5" max="5" width="11.14"/>
    <col customWidth="1" min="6" max="26" width="9.14"/>
  </cols>
  <sheetData>
    <row r="1">
      <c r="A1" s="24" t="s">
        <v>176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22">
        <v>4.47006117E8</v>
      </c>
      <c r="B2" s="22"/>
      <c r="C2" s="22">
        <v>5.60005255E8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22">
        <v>9.3700991E8</v>
      </c>
      <c r="B3" s="22"/>
      <c r="C3" s="22">
        <v>8.99007108E8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22">
        <v>7.25000913E8</v>
      </c>
      <c r="B4" s="22"/>
      <c r="C4" s="22">
        <v>9.41007602E8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22">
        <v>7.440052E8</v>
      </c>
      <c r="B5" s="22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22">
        <v>4.60005559E8</v>
      </c>
      <c r="B6" s="22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22">
        <v>5.60005255E8</v>
      </c>
      <c r="B7" s="22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22">
        <v>2.95006686E8</v>
      </c>
      <c r="B8" s="22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22">
        <v>2.5900682E8</v>
      </c>
      <c r="B9" s="22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22">
        <v>6.06004453E8</v>
      </c>
      <c r="B10" s="22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22">
        <v>8.8200164E8</v>
      </c>
      <c r="B11" s="22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22">
        <v>8.99007108E8</v>
      </c>
      <c r="B12" s="22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22">
        <v>1.17004232E8</v>
      </c>
      <c r="B13" s="22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22">
        <v>3.99000824E8</v>
      </c>
      <c r="B14" s="22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22">
        <v>8.74007394E8</v>
      </c>
      <c r="B15" s="22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22">
        <v>2.09008868E8</v>
      </c>
      <c r="B16" s="22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22">
        <v>5.54008817E8</v>
      </c>
      <c r="B17" s="22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22">
        <v>8.57003556E8</v>
      </c>
      <c r="B18" s="22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22">
        <v>2.90006381E8</v>
      </c>
      <c r="B19" s="22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22">
        <v>7.70009459E8</v>
      </c>
      <c r="B20" s="22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22">
        <v>8.71009771E8</v>
      </c>
      <c r="B21" s="22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22">
        <v>1.56001792E8</v>
      </c>
      <c r="B22" s="22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22">
        <v>2.21009436E8</v>
      </c>
      <c r="B23" s="22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22">
        <v>1.45006388E8</v>
      </c>
      <c r="B24" s="22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22">
        <v>4.90001782E8</v>
      </c>
      <c r="B25" s="22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22">
        <v>5.89005031E8</v>
      </c>
      <c r="B26" s="22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22">
        <v>1.84002397E8</v>
      </c>
      <c r="B27" s="22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22">
        <v>4.00004726E8</v>
      </c>
      <c r="B28" s="22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22">
        <v>9.41007602E8</v>
      </c>
      <c r="B29" s="22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22">
        <v>2.81006554E8</v>
      </c>
      <c r="B30" s="22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22">
        <v>2.98004217E8</v>
      </c>
      <c r="B31" s="22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CCFF"/>
    <pageSetUpPr/>
  </sheetPr>
  <sheetViews>
    <sheetView workbookViewId="0"/>
  </sheetViews>
  <sheetFormatPr customHeight="1" defaultColWidth="14.43" defaultRowHeight="15.75"/>
  <cols>
    <col customWidth="1" min="1" max="1" width="3.14"/>
    <col customWidth="1" min="2" max="2" width="2.0"/>
    <col customWidth="1" min="3" max="10" width="5.43"/>
    <col customWidth="1" min="11" max="11" width="9.14"/>
    <col customWidth="1" min="12" max="12" width="7.71"/>
    <col customWidth="1" min="13" max="13" width="4.0"/>
    <col customWidth="1" min="14" max="14" width="12.0"/>
    <col customWidth="1" min="15" max="15" width="13.14"/>
    <col customWidth="1" min="16" max="26" width="9.14"/>
  </cols>
  <sheetData>
    <row r="1">
      <c r="A1" s="9"/>
      <c r="B1" s="9"/>
      <c r="C1" s="129" t="s">
        <v>2664</v>
      </c>
      <c r="D1" s="11"/>
      <c r="E1" s="11"/>
      <c r="F1" s="11"/>
      <c r="G1" s="11"/>
      <c r="H1" s="11"/>
      <c r="I1" s="11"/>
      <c r="J1" s="12"/>
      <c r="K1" s="9"/>
      <c r="L1" s="124" t="s">
        <v>386</v>
      </c>
      <c r="M1" s="41" t="s">
        <v>388</v>
      </c>
      <c r="N1" s="41" t="s">
        <v>2664</v>
      </c>
      <c r="O1" s="41" t="s">
        <v>389</v>
      </c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9"/>
      <c r="B2" s="9"/>
      <c r="C2" s="41">
        <v>1.0</v>
      </c>
      <c r="D2" s="41">
        <v>2.0</v>
      </c>
      <c r="E2" s="41">
        <v>3.0</v>
      </c>
      <c r="F2" s="41">
        <v>4.0</v>
      </c>
      <c r="G2" s="41">
        <v>5.0</v>
      </c>
      <c r="H2" s="41">
        <v>6.0</v>
      </c>
      <c r="I2" s="41">
        <v>7.0</v>
      </c>
      <c r="J2" s="41">
        <v>8.0</v>
      </c>
      <c r="K2" s="9"/>
      <c r="L2" s="9" t="s">
        <v>558</v>
      </c>
      <c r="M2" s="33">
        <v>2.0</v>
      </c>
      <c r="N2" s="33">
        <v>4.0</v>
      </c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130" t="s">
        <v>388</v>
      </c>
      <c r="B3" s="41">
        <v>1.0</v>
      </c>
      <c r="C3" s="34">
        <v>10.8</v>
      </c>
      <c r="D3" s="34">
        <v>12.92</v>
      </c>
      <c r="E3" s="34">
        <v>15.44</v>
      </c>
      <c r="F3" s="34">
        <v>18.47</v>
      </c>
      <c r="G3" s="34">
        <v>22.11</v>
      </c>
      <c r="H3" s="34">
        <v>26.55</v>
      </c>
      <c r="I3" s="34">
        <v>31.8</v>
      </c>
      <c r="J3" s="34">
        <v>38.17</v>
      </c>
      <c r="K3" s="9"/>
      <c r="L3" s="9" t="s">
        <v>632</v>
      </c>
      <c r="M3" s="33">
        <v>2.0</v>
      </c>
      <c r="N3" s="33">
        <v>8.0</v>
      </c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131"/>
      <c r="B4" s="41">
        <v>2.0</v>
      </c>
      <c r="C4" s="34">
        <v>12.41</v>
      </c>
      <c r="D4" s="34">
        <v>14.84</v>
      </c>
      <c r="E4" s="34">
        <v>17.77</v>
      </c>
      <c r="F4" s="34">
        <v>21.3</v>
      </c>
      <c r="G4" s="34">
        <v>25.54</v>
      </c>
      <c r="H4" s="34">
        <v>30.59</v>
      </c>
      <c r="I4" s="34">
        <v>36.65</v>
      </c>
      <c r="J4" s="34">
        <v>43.92</v>
      </c>
      <c r="K4" s="9"/>
      <c r="L4" s="9" t="s">
        <v>673</v>
      </c>
      <c r="M4" s="33">
        <v>1.0</v>
      </c>
      <c r="N4" s="33">
        <v>7.0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31"/>
      <c r="B5" s="41">
        <v>3.0</v>
      </c>
      <c r="C5" s="34">
        <v>14.33</v>
      </c>
      <c r="D5" s="34">
        <v>17.16</v>
      </c>
      <c r="E5" s="34">
        <v>20.59</v>
      </c>
      <c r="F5" s="34">
        <v>24.73</v>
      </c>
      <c r="G5" s="34">
        <v>29.68</v>
      </c>
      <c r="H5" s="34">
        <v>35.64</v>
      </c>
      <c r="I5" s="34">
        <v>42.71</v>
      </c>
      <c r="J5" s="34">
        <v>51.2</v>
      </c>
      <c r="K5" s="9"/>
      <c r="L5" s="9" t="s">
        <v>526</v>
      </c>
      <c r="M5" s="33">
        <v>3.0</v>
      </c>
      <c r="N5" s="33">
        <v>6.0</v>
      </c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131"/>
      <c r="B6" s="41">
        <v>4.0</v>
      </c>
      <c r="C6" s="34">
        <v>17.06</v>
      </c>
      <c r="D6" s="34">
        <v>20.49</v>
      </c>
      <c r="E6" s="34">
        <v>24.53</v>
      </c>
      <c r="F6" s="34">
        <v>29.38</v>
      </c>
      <c r="G6" s="34">
        <v>35.24</v>
      </c>
      <c r="H6" s="34">
        <v>42.31</v>
      </c>
      <c r="I6" s="34">
        <v>50.79</v>
      </c>
      <c r="J6" s="34">
        <v>60.89</v>
      </c>
      <c r="K6" s="9"/>
      <c r="L6" s="9" t="s">
        <v>858</v>
      </c>
      <c r="M6" s="33">
        <v>1.0</v>
      </c>
      <c r="N6" s="33">
        <v>8.0</v>
      </c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32"/>
      <c r="B7" s="41">
        <v>5.0</v>
      </c>
      <c r="C7" s="34">
        <v>18.47</v>
      </c>
      <c r="D7" s="34">
        <v>22.11</v>
      </c>
      <c r="E7" s="34">
        <v>26.55</v>
      </c>
      <c r="F7" s="34">
        <v>31.8</v>
      </c>
      <c r="G7" s="34">
        <v>38.17</v>
      </c>
      <c r="H7" s="34">
        <v>45.74</v>
      </c>
      <c r="I7" s="34">
        <v>54.83</v>
      </c>
      <c r="J7" s="34">
        <v>65.74</v>
      </c>
      <c r="K7" s="9"/>
      <c r="L7" s="9" t="s">
        <v>554</v>
      </c>
      <c r="M7" s="33">
        <v>1.0</v>
      </c>
      <c r="N7" s="33">
        <v>6.0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 t="s">
        <v>477</v>
      </c>
      <c r="M8" s="33">
        <v>2.0</v>
      </c>
      <c r="N8" s="33">
        <v>3.0</v>
      </c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 t="s">
        <v>651</v>
      </c>
      <c r="M9" s="33">
        <v>2.0</v>
      </c>
      <c r="N9" s="33">
        <v>7.0</v>
      </c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 t="s">
        <v>685</v>
      </c>
      <c r="M10" s="33">
        <v>2.0</v>
      </c>
      <c r="N10" s="33">
        <v>1.0</v>
      </c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9"/>
      <c r="B11" s="9"/>
      <c r="C11" s="9"/>
      <c r="D11" s="34"/>
      <c r="E11" s="9"/>
      <c r="F11" s="9"/>
      <c r="G11" s="9"/>
      <c r="H11" s="9"/>
      <c r="I11" s="9"/>
      <c r="J11" s="9"/>
      <c r="K11" s="9"/>
      <c r="L11" s="9" t="s">
        <v>825</v>
      </c>
      <c r="M11" s="33">
        <v>5.0</v>
      </c>
      <c r="N11" s="33">
        <v>3.0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9"/>
      <c r="B12" s="9"/>
      <c r="C12" s="9"/>
      <c r="D12" s="34"/>
      <c r="E12" s="9"/>
      <c r="F12" s="9"/>
      <c r="G12" s="9"/>
      <c r="H12" s="9"/>
      <c r="I12" s="9"/>
      <c r="J12" s="9"/>
      <c r="K12" s="9"/>
      <c r="L12" s="9" t="s">
        <v>805</v>
      </c>
      <c r="M12" s="33">
        <v>4.0</v>
      </c>
      <c r="N12" s="33">
        <v>7.0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9"/>
      <c r="B13" s="9"/>
      <c r="C13" s="9"/>
      <c r="D13" s="34"/>
      <c r="E13" s="9"/>
      <c r="F13" s="9"/>
      <c r="G13" s="9"/>
      <c r="H13" s="9"/>
      <c r="I13" s="9"/>
      <c r="J13" s="9"/>
      <c r="K13" s="9"/>
      <c r="L13" s="9" t="s">
        <v>589</v>
      </c>
      <c r="M13" s="33">
        <v>2.0</v>
      </c>
      <c r="N13" s="33">
        <v>6.0</v>
      </c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9"/>
      <c r="B14" s="9"/>
      <c r="C14" s="9"/>
      <c r="D14" s="34"/>
      <c r="E14" s="9"/>
      <c r="F14" s="9"/>
      <c r="G14" s="9"/>
      <c r="H14" s="9"/>
      <c r="I14" s="9"/>
      <c r="J14" s="9"/>
      <c r="K14" s="9"/>
      <c r="L14" s="9" t="s">
        <v>814</v>
      </c>
      <c r="M14" s="33">
        <v>3.0</v>
      </c>
      <c r="N14" s="33">
        <v>4.0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9"/>
      <c r="B15" s="9"/>
      <c r="C15" s="9"/>
      <c r="D15" s="34"/>
      <c r="E15" s="9"/>
      <c r="F15" s="9"/>
      <c r="G15" s="9"/>
      <c r="H15" s="9"/>
      <c r="I15" s="9"/>
      <c r="J15" s="9"/>
      <c r="K15" s="9"/>
      <c r="L15" s="9" t="s">
        <v>571</v>
      </c>
      <c r="M15" s="33">
        <v>1.0</v>
      </c>
      <c r="N15" s="33">
        <v>3.0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9"/>
      <c r="B16" s="9"/>
      <c r="C16" s="9"/>
      <c r="D16" s="34"/>
      <c r="E16" s="9"/>
      <c r="F16" s="9"/>
      <c r="G16" s="9"/>
      <c r="H16" s="9"/>
      <c r="I16" s="9"/>
      <c r="J16" s="9"/>
      <c r="K16" s="9"/>
      <c r="L16" s="9" t="s">
        <v>764</v>
      </c>
      <c r="M16" s="33">
        <v>5.0</v>
      </c>
      <c r="N16" s="33">
        <v>2.0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9"/>
      <c r="B17" s="9"/>
      <c r="C17" s="9"/>
      <c r="D17" s="34"/>
      <c r="E17" s="9"/>
      <c r="F17" s="9"/>
      <c r="G17" s="9"/>
      <c r="H17" s="9"/>
      <c r="I17" s="9"/>
      <c r="J17" s="9"/>
      <c r="K17" s="9"/>
      <c r="L17" s="9" t="s">
        <v>572</v>
      </c>
      <c r="M17" s="33">
        <v>1.0</v>
      </c>
      <c r="N17" s="33">
        <v>5.0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9"/>
      <c r="B18" s="9"/>
      <c r="C18" s="9"/>
      <c r="D18" s="34"/>
      <c r="E18" s="9"/>
      <c r="F18" s="9"/>
      <c r="G18" s="9"/>
      <c r="H18" s="9"/>
      <c r="I18" s="9"/>
      <c r="J18" s="9"/>
      <c r="K18" s="9"/>
      <c r="L18" s="9" t="s">
        <v>510</v>
      </c>
      <c r="M18" s="33">
        <v>4.0</v>
      </c>
      <c r="N18" s="33">
        <v>5.0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9"/>
      <c r="B19" s="9"/>
      <c r="C19" s="9"/>
      <c r="D19" s="34"/>
      <c r="E19" s="9"/>
      <c r="F19" s="9"/>
      <c r="G19" s="9"/>
      <c r="H19" s="9"/>
      <c r="I19" s="9"/>
      <c r="J19" s="9"/>
      <c r="K19" s="9"/>
      <c r="L19" s="9" t="s">
        <v>823</v>
      </c>
      <c r="M19" s="33">
        <v>5.0</v>
      </c>
      <c r="N19" s="33">
        <v>4.0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9"/>
      <c r="B20" s="9"/>
      <c r="C20" s="9"/>
      <c r="D20" s="34"/>
      <c r="E20" s="9"/>
      <c r="F20" s="9"/>
      <c r="G20" s="9"/>
      <c r="H20" s="9"/>
      <c r="I20" s="9"/>
      <c r="J20" s="9"/>
      <c r="K20" s="9"/>
      <c r="L20" s="9" t="s">
        <v>450</v>
      </c>
      <c r="M20" s="33">
        <v>3.0</v>
      </c>
      <c r="N20" s="33">
        <v>5.0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9"/>
      <c r="B21" s="9"/>
      <c r="C21" s="9"/>
      <c r="D21" s="34"/>
      <c r="E21" s="9"/>
      <c r="F21" s="9"/>
      <c r="G21" s="9"/>
      <c r="H21" s="9"/>
      <c r="I21" s="9"/>
      <c r="J21" s="9"/>
      <c r="K21" s="9"/>
      <c r="L21" s="9" t="s">
        <v>669</v>
      </c>
      <c r="M21" s="33">
        <v>5.0</v>
      </c>
      <c r="N21" s="33">
        <v>5.0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9"/>
      <c r="B22" s="9"/>
      <c r="C22" s="9"/>
      <c r="D22" s="34"/>
      <c r="E22" s="9"/>
      <c r="F22" s="9"/>
      <c r="G22" s="9"/>
      <c r="H22" s="9"/>
      <c r="I22" s="9"/>
      <c r="J22" s="9"/>
      <c r="K22" s="9"/>
      <c r="L22" s="9" t="s">
        <v>676</v>
      </c>
      <c r="M22" s="33">
        <v>2.0</v>
      </c>
      <c r="N22" s="33">
        <v>4.0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9"/>
      <c r="B23" s="9"/>
      <c r="C23" s="9"/>
      <c r="D23" s="34"/>
      <c r="E23" s="9"/>
      <c r="F23" s="9"/>
      <c r="G23" s="9"/>
      <c r="H23" s="9"/>
      <c r="I23" s="9"/>
      <c r="J23" s="9"/>
      <c r="K23" s="9"/>
      <c r="L23" s="9" t="s">
        <v>511</v>
      </c>
      <c r="M23" s="33">
        <v>1.0</v>
      </c>
      <c r="N23" s="33">
        <v>3.0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9"/>
      <c r="B24" s="9"/>
      <c r="C24" s="9"/>
      <c r="D24" s="34"/>
      <c r="E24" s="9"/>
      <c r="F24" s="9"/>
      <c r="G24" s="9"/>
      <c r="H24" s="9"/>
      <c r="I24" s="9"/>
      <c r="J24" s="9"/>
      <c r="K24" s="9"/>
      <c r="L24" s="9" t="s">
        <v>743</v>
      </c>
      <c r="M24" s="33">
        <v>5.0</v>
      </c>
      <c r="N24" s="33">
        <v>4.0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9"/>
      <c r="B25" s="9"/>
      <c r="C25" s="9"/>
      <c r="D25" s="34"/>
      <c r="E25" s="9"/>
      <c r="F25" s="9"/>
      <c r="G25" s="9"/>
      <c r="H25" s="9"/>
      <c r="I25" s="9"/>
      <c r="J25" s="9"/>
      <c r="K25" s="9"/>
      <c r="L25" s="9" t="s">
        <v>677</v>
      </c>
      <c r="M25" s="33">
        <v>5.0</v>
      </c>
      <c r="N25" s="33">
        <v>2.0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9"/>
      <c r="B26" s="9"/>
      <c r="C26" s="9"/>
      <c r="D26" s="34"/>
      <c r="E26" s="9"/>
      <c r="F26" s="9"/>
      <c r="G26" s="9"/>
      <c r="H26" s="9"/>
      <c r="I26" s="9"/>
      <c r="J26" s="9"/>
      <c r="K26" s="9"/>
      <c r="L26" s="9" t="s">
        <v>746</v>
      </c>
      <c r="M26" s="33">
        <v>3.0</v>
      </c>
      <c r="N26" s="33">
        <v>5.0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9"/>
      <c r="B27" s="9"/>
      <c r="C27" s="9"/>
      <c r="D27" s="34"/>
      <c r="E27" s="9"/>
      <c r="F27" s="9"/>
      <c r="G27" s="9"/>
      <c r="H27" s="9"/>
      <c r="I27" s="9"/>
      <c r="J27" s="9"/>
      <c r="K27" s="9"/>
      <c r="L27" s="9" t="s">
        <v>886</v>
      </c>
      <c r="M27" s="33">
        <v>4.0</v>
      </c>
      <c r="N27" s="33">
        <v>6.0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/>
      <c r="B28" s="9"/>
      <c r="C28" s="9"/>
      <c r="D28" s="34"/>
      <c r="E28" s="9"/>
      <c r="F28" s="9"/>
      <c r="G28" s="9"/>
      <c r="H28" s="9"/>
      <c r="I28" s="9"/>
      <c r="J28" s="9"/>
      <c r="K28" s="9"/>
      <c r="L28" s="9" t="s">
        <v>663</v>
      </c>
      <c r="M28" s="33">
        <v>2.0</v>
      </c>
      <c r="N28" s="33">
        <v>6.0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/>
      <c r="B29" s="9"/>
      <c r="C29" s="9"/>
      <c r="D29" s="34"/>
      <c r="E29" s="9"/>
      <c r="F29" s="9"/>
      <c r="G29" s="9"/>
      <c r="H29" s="9"/>
      <c r="I29" s="9"/>
      <c r="J29" s="9"/>
      <c r="K29" s="9"/>
      <c r="L29" s="9" t="s">
        <v>741</v>
      </c>
      <c r="M29" s="33">
        <v>1.0</v>
      </c>
      <c r="N29" s="33">
        <v>6.0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/>
      <c r="B30" s="9"/>
      <c r="C30" s="9"/>
      <c r="D30" s="34"/>
      <c r="E30" s="9"/>
      <c r="F30" s="9"/>
      <c r="G30" s="9"/>
      <c r="H30" s="9"/>
      <c r="I30" s="9"/>
      <c r="J30" s="9"/>
      <c r="K30" s="9"/>
      <c r="L30" s="9" t="s">
        <v>699</v>
      </c>
      <c r="M30" s="33">
        <v>3.0</v>
      </c>
      <c r="N30" s="33">
        <v>2.0</v>
      </c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/>
      <c r="B31" s="9"/>
      <c r="C31" s="9"/>
      <c r="D31" s="34"/>
      <c r="E31" s="9"/>
      <c r="F31" s="9"/>
      <c r="G31" s="9"/>
      <c r="H31" s="9"/>
      <c r="I31" s="9"/>
      <c r="J31" s="9"/>
      <c r="K31" s="9"/>
      <c r="L31" s="9" t="s">
        <v>465</v>
      </c>
      <c r="M31" s="33">
        <v>1.0</v>
      </c>
      <c r="N31" s="33">
        <v>3.0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/>
      <c r="B32" s="9"/>
      <c r="C32" s="9"/>
      <c r="D32" s="34"/>
      <c r="E32" s="9"/>
      <c r="F32" s="9"/>
      <c r="G32" s="9"/>
      <c r="H32" s="9"/>
      <c r="I32" s="9"/>
      <c r="J32" s="9"/>
      <c r="K32" s="9"/>
      <c r="L32" s="9" t="s">
        <v>592</v>
      </c>
      <c r="M32" s="33">
        <v>2.0</v>
      </c>
      <c r="N32" s="33">
        <v>1.0</v>
      </c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/>
      <c r="B33" s="9"/>
      <c r="C33" s="9"/>
      <c r="D33" s="34"/>
      <c r="E33" s="9"/>
      <c r="F33" s="9"/>
      <c r="G33" s="9"/>
      <c r="H33" s="9"/>
      <c r="I33" s="9"/>
      <c r="J33" s="9"/>
      <c r="K33" s="9"/>
      <c r="L33" s="9" t="s">
        <v>2665</v>
      </c>
      <c r="M33" s="33">
        <v>3.0</v>
      </c>
      <c r="N33" s="33">
        <v>5.0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/>
      <c r="B34" s="9"/>
      <c r="C34" s="9"/>
      <c r="D34" s="34"/>
      <c r="E34" s="9"/>
      <c r="F34" s="9"/>
      <c r="G34" s="9"/>
      <c r="H34" s="9"/>
      <c r="I34" s="9"/>
      <c r="J34" s="9"/>
      <c r="K34" s="9"/>
      <c r="L34" s="9" t="s">
        <v>544</v>
      </c>
      <c r="M34" s="33">
        <v>5.0</v>
      </c>
      <c r="N34" s="33">
        <v>4.0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/>
      <c r="B35" s="9"/>
      <c r="C35" s="9"/>
      <c r="D35" s="34"/>
      <c r="E35" s="9"/>
      <c r="F35" s="9"/>
      <c r="G35" s="9"/>
      <c r="H35" s="9"/>
      <c r="I35" s="9"/>
      <c r="J35" s="9"/>
      <c r="K35" s="9"/>
      <c r="L35" s="9" t="s">
        <v>707</v>
      </c>
      <c r="M35" s="33">
        <v>4.0</v>
      </c>
      <c r="N35" s="33">
        <v>3.0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/>
      <c r="B36" s="9"/>
      <c r="C36" s="9"/>
      <c r="D36" s="34"/>
      <c r="E36" s="9"/>
      <c r="F36" s="9"/>
      <c r="G36" s="9"/>
      <c r="H36" s="9"/>
      <c r="I36" s="9"/>
      <c r="J36" s="9"/>
      <c r="K36" s="9"/>
      <c r="L36" s="9" t="s">
        <v>566</v>
      </c>
      <c r="M36" s="33">
        <v>4.0</v>
      </c>
      <c r="N36" s="33">
        <v>6.0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/>
      <c r="B37" s="9"/>
      <c r="C37" s="9"/>
      <c r="D37" s="34"/>
      <c r="E37" s="9"/>
      <c r="F37" s="9"/>
      <c r="G37" s="9"/>
      <c r="H37" s="9"/>
      <c r="I37" s="9"/>
      <c r="J37" s="9"/>
      <c r="K37" s="9"/>
      <c r="L37" s="9" t="s">
        <v>812</v>
      </c>
      <c r="M37" s="33">
        <v>5.0</v>
      </c>
      <c r="N37" s="33">
        <v>6.0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/>
      <c r="B38" s="9"/>
      <c r="C38" s="9"/>
      <c r="D38" s="34"/>
      <c r="E38" s="9"/>
      <c r="F38" s="9"/>
      <c r="G38" s="9"/>
      <c r="H38" s="9"/>
      <c r="I38" s="9"/>
      <c r="J38" s="9"/>
      <c r="K38" s="9"/>
      <c r="L38" s="9" t="s">
        <v>403</v>
      </c>
      <c r="M38" s="33">
        <v>3.0</v>
      </c>
      <c r="N38" s="33">
        <v>2.0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/>
      <c r="B39" s="9"/>
      <c r="C39" s="9"/>
      <c r="D39" s="34"/>
      <c r="E39" s="9"/>
      <c r="F39" s="9"/>
      <c r="G39" s="9"/>
      <c r="H39" s="9"/>
      <c r="I39" s="9"/>
      <c r="J39" s="9"/>
      <c r="K39" s="9"/>
      <c r="L39" s="9" t="s">
        <v>537</v>
      </c>
      <c r="M39" s="33">
        <v>3.0</v>
      </c>
      <c r="N39" s="33">
        <v>3.0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/>
      <c r="B40" s="9"/>
      <c r="C40" s="9"/>
      <c r="D40" s="34"/>
      <c r="E40" s="9"/>
      <c r="F40" s="9"/>
      <c r="G40" s="9"/>
      <c r="H40" s="9"/>
      <c r="I40" s="9"/>
      <c r="J40" s="9"/>
      <c r="K40" s="9"/>
      <c r="L40" s="9" t="s">
        <v>638</v>
      </c>
      <c r="M40" s="33">
        <v>4.0</v>
      </c>
      <c r="N40" s="33">
        <v>5.0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/>
      <c r="B41" s="9"/>
      <c r="C41" s="9"/>
      <c r="D41" s="34"/>
      <c r="E41" s="9"/>
      <c r="F41" s="9"/>
      <c r="G41" s="9"/>
      <c r="H41" s="9"/>
      <c r="I41" s="9"/>
      <c r="J41" s="9"/>
      <c r="K41" s="9"/>
      <c r="L41" s="9" t="s">
        <v>518</v>
      </c>
      <c r="M41" s="33">
        <v>5.0</v>
      </c>
      <c r="N41" s="33">
        <v>8.0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/>
      <c r="B42" s="9"/>
      <c r="C42" s="9"/>
      <c r="D42" s="34"/>
      <c r="E42" s="9"/>
      <c r="F42" s="9"/>
      <c r="G42" s="9"/>
      <c r="H42" s="9"/>
      <c r="I42" s="9"/>
      <c r="J42" s="9"/>
      <c r="K42" s="9"/>
      <c r="L42" s="9" t="s">
        <v>818</v>
      </c>
      <c r="M42" s="33">
        <v>2.0</v>
      </c>
      <c r="N42" s="33">
        <v>4.0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/>
      <c r="B43" s="9"/>
      <c r="C43" s="9"/>
      <c r="D43" s="34"/>
      <c r="E43" s="9"/>
      <c r="F43" s="9"/>
      <c r="G43" s="9"/>
      <c r="H43" s="9"/>
      <c r="I43" s="9"/>
      <c r="J43" s="9"/>
      <c r="K43" s="9"/>
      <c r="L43" s="9" t="s">
        <v>508</v>
      </c>
      <c r="M43" s="33">
        <v>2.0</v>
      </c>
      <c r="N43" s="33">
        <v>7.0</v>
      </c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/>
      <c r="B44" s="9"/>
      <c r="C44" s="9"/>
      <c r="D44" s="34"/>
      <c r="E44" s="9"/>
      <c r="F44" s="9"/>
      <c r="G44" s="9"/>
      <c r="H44" s="9"/>
      <c r="I44" s="9"/>
      <c r="J44" s="9"/>
      <c r="K44" s="9"/>
      <c r="L44" s="9" t="s">
        <v>725</v>
      </c>
      <c r="M44" s="33">
        <v>1.0</v>
      </c>
      <c r="N44" s="33">
        <v>4.0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/>
      <c r="B45" s="9"/>
      <c r="C45" s="9"/>
      <c r="D45" s="34"/>
      <c r="E45" s="9"/>
      <c r="F45" s="9"/>
      <c r="G45" s="9"/>
      <c r="H45" s="9"/>
      <c r="I45" s="9"/>
      <c r="J45" s="9"/>
      <c r="K45" s="9"/>
      <c r="L45" s="9" t="s">
        <v>605</v>
      </c>
      <c r="M45" s="33">
        <v>4.0</v>
      </c>
      <c r="N45" s="33">
        <v>8.0</v>
      </c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/>
      <c r="B46" s="9"/>
      <c r="C46" s="9"/>
      <c r="D46" s="34"/>
      <c r="E46" s="9"/>
      <c r="F46" s="9"/>
      <c r="G46" s="9"/>
      <c r="H46" s="9"/>
      <c r="I46" s="9"/>
      <c r="J46" s="9"/>
      <c r="K46" s="9"/>
      <c r="L46" s="9" t="s">
        <v>780</v>
      </c>
      <c r="M46" s="33">
        <v>3.0</v>
      </c>
      <c r="N46" s="33">
        <v>2.0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9"/>
      <c r="D47" s="34"/>
      <c r="E47" s="9"/>
      <c r="F47" s="9"/>
      <c r="G47" s="9"/>
      <c r="H47" s="9"/>
      <c r="I47" s="9"/>
      <c r="J47" s="9"/>
      <c r="K47" s="9"/>
      <c r="L47" s="9" t="s">
        <v>616</v>
      </c>
      <c r="M47" s="33">
        <v>2.0</v>
      </c>
      <c r="N47" s="33">
        <v>7.0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9"/>
      <c r="D48" s="34"/>
      <c r="E48" s="9"/>
      <c r="F48" s="9"/>
      <c r="G48" s="9"/>
      <c r="H48" s="9"/>
      <c r="I48" s="9"/>
      <c r="J48" s="9"/>
      <c r="K48" s="9"/>
      <c r="L48" s="9" t="s">
        <v>446</v>
      </c>
      <c r="M48" s="33">
        <v>4.0</v>
      </c>
      <c r="N48" s="33">
        <v>5.0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9"/>
      <c r="D49" s="34"/>
      <c r="E49" s="9"/>
      <c r="F49" s="9"/>
      <c r="G49" s="9"/>
      <c r="H49" s="9"/>
      <c r="I49" s="9"/>
      <c r="J49" s="9"/>
      <c r="K49" s="9"/>
      <c r="L49" s="9" t="s">
        <v>689</v>
      </c>
      <c r="M49" s="33">
        <v>2.0</v>
      </c>
      <c r="N49" s="33">
        <v>1.0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9"/>
      <c r="D50" s="34"/>
      <c r="E50" s="9"/>
      <c r="F50" s="9"/>
      <c r="G50" s="9"/>
      <c r="H50" s="9"/>
      <c r="I50" s="9"/>
      <c r="J50" s="9"/>
      <c r="K50" s="9"/>
      <c r="L50" s="9" t="s">
        <v>846</v>
      </c>
      <c r="M50" s="33">
        <v>4.0</v>
      </c>
      <c r="N50" s="33">
        <v>2.0</v>
      </c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9"/>
      <c r="D51" s="34"/>
      <c r="E51" s="9"/>
      <c r="F51" s="9"/>
      <c r="G51" s="9"/>
      <c r="H51" s="9"/>
      <c r="I51" s="9"/>
      <c r="J51" s="9"/>
      <c r="K51" s="9"/>
      <c r="L51" s="9" t="s">
        <v>779</v>
      </c>
      <c r="M51" s="33">
        <v>5.0</v>
      </c>
      <c r="N51" s="33">
        <v>4.0</v>
      </c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9"/>
      <c r="D52" s="34"/>
      <c r="E52" s="9"/>
      <c r="F52" s="9"/>
      <c r="G52" s="9"/>
      <c r="H52" s="9"/>
      <c r="I52" s="9"/>
      <c r="J52" s="9"/>
      <c r="K52" s="9"/>
      <c r="L52" s="9" t="s">
        <v>580</v>
      </c>
      <c r="M52" s="33">
        <v>2.0</v>
      </c>
      <c r="N52" s="33">
        <v>2.0</v>
      </c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34"/>
      <c r="E53" s="9"/>
      <c r="F53" s="9"/>
      <c r="G53" s="9"/>
      <c r="H53" s="9"/>
      <c r="I53" s="9"/>
      <c r="J53" s="9"/>
      <c r="K53" s="9"/>
      <c r="L53" s="9" t="s">
        <v>516</v>
      </c>
      <c r="M53" s="33">
        <v>3.0</v>
      </c>
      <c r="N53" s="33">
        <v>1.0</v>
      </c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9"/>
      <c r="D54" s="34"/>
      <c r="E54" s="9"/>
      <c r="F54" s="9"/>
      <c r="G54" s="9"/>
      <c r="H54" s="9"/>
      <c r="I54" s="9"/>
      <c r="J54" s="9"/>
      <c r="K54" s="9"/>
      <c r="L54" s="9" t="s">
        <v>529</v>
      </c>
      <c r="M54" s="33">
        <v>3.0</v>
      </c>
      <c r="N54" s="33">
        <v>1.0</v>
      </c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9"/>
      <c r="D55" s="34"/>
      <c r="E55" s="9"/>
      <c r="F55" s="9"/>
      <c r="G55" s="9"/>
      <c r="H55" s="9"/>
      <c r="I55" s="9"/>
      <c r="J55" s="9"/>
      <c r="K55" s="9"/>
      <c r="L55" s="9" t="s">
        <v>798</v>
      </c>
      <c r="M55" s="33">
        <v>2.0</v>
      </c>
      <c r="N55" s="33">
        <v>4.0</v>
      </c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9"/>
      <c r="D56" s="34"/>
      <c r="E56" s="9"/>
      <c r="F56" s="9"/>
      <c r="G56" s="9"/>
      <c r="H56" s="9"/>
      <c r="I56" s="9"/>
      <c r="J56" s="9"/>
      <c r="K56" s="9"/>
      <c r="L56" s="9" t="s">
        <v>783</v>
      </c>
      <c r="M56" s="33">
        <v>3.0</v>
      </c>
      <c r="N56" s="33">
        <v>2.0</v>
      </c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9"/>
      <c r="D57" s="34"/>
      <c r="E57" s="9"/>
      <c r="F57" s="9"/>
      <c r="G57" s="9"/>
      <c r="H57" s="9"/>
      <c r="I57" s="9"/>
      <c r="J57" s="9"/>
      <c r="K57" s="9"/>
      <c r="L57" s="9" t="s">
        <v>792</v>
      </c>
      <c r="M57" s="33">
        <v>5.0</v>
      </c>
      <c r="N57" s="33">
        <v>3.0</v>
      </c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9"/>
      <c r="D58" s="34"/>
      <c r="E58" s="9"/>
      <c r="F58" s="9"/>
      <c r="G58" s="9"/>
      <c r="H58" s="9"/>
      <c r="I58" s="9"/>
      <c r="J58" s="9"/>
      <c r="K58" s="9"/>
      <c r="L58" s="9" t="s">
        <v>720</v>
      </c>
      <c r="M58" s="33">
        <v>4.0</v>
      </c>
      <c r="N58" s="33">
        <v>7.0</v>
      </c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9"/>
      <c r="D59" s="34"/>
      <c r="E59" s="9"/>
      <c r="F59" s="9"/>
      <c r="G59" s="9"/>
      <c r="H59" s="9"/>
      <c r="I59" s="9"/>
      <c r="J59" s="9"/>
      <c r="K59" s="9"/>
      <c r="L59" s="9" t="s">
        <v>869</v>
      </c>
      <c r="M59" s="33">
        <v>1.0</v>
      </c>
      <c r="N59" s="33">
        <v>6.0</v>
      </c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9"/>
      <c r="D60" s="34"/>
      <c r="E60" s="9"/>
      <c r="F60" s="9"/>
      <c r="G60" s="9"/>
      <c r="H60" s="9"/>
      <c r="I60" s="9"/>
      <c r="J60" s="9"/>
      <c r="K60" s="9"/>
      <c r="L60" s="9" t="s">
        <v>506</v>
      </c>
      <c r="M60" s="33">
        <v>2.0</v>
      </c>
      <c r="N60" s="33">
        <v>3.0</v>
      </c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9"/>
      <c r="D61" s="34"/>
      <c r="E61" s="9"/>
      <c r="F61" s="9"/>
      <c r="G61" s="9"/>
      <c r="H61" s="9"/>
      <c r="I61" s="9"/>
      <c r="J61" s="9"/>
      <c r="K61" s="9"/>
      <c r="L61" s="9" t="s">
        <v>794</v>
      </c>
      <c r="M61" s="33">
        <v>2.0</v>
      </c>
      <c r="N61" s="33">
        <v>5.0</v>
      </c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9"/>
      <c r="D62" s="34"/>
      <c r="E62" s="9"/>
      <c r="F62" s="9"/>
      <c r="G62" s="9"/>
      <c r="H62" s="9"/>
      <c r="I62" s="9"/>
      <c r="J62" s="9"/>
      <c r="K62" s="9"/>
      <c r="L62" s="9" t="s">
        <v>836</v>
      </c>
      <c r="M62" s="33">
        <v>5.0</v>
      </c>
      <c r="N62" s="33">
        <v>2.0</v>
      </c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34"/>
      <c r="E63" s="9"/>
      <c r="F63" s="9"/>
      <c r="G63" s="9"/>
      <c r="H63" s="9"/>
      <c r="I63" s="9"/>
      <c r="J63" s="9"/>
      <c r="K63" s="9"/>
      <c r="L63" s="9" t="s">
        <v>548</v>
      </c>
      <c r="M63" s="33">
        <v>3.0</v>
      </c>
      <c r="N63" s="33">
        <v>4.0</v>
      </c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34"/>
      <c r="E64" s="9"/>
      <c r="F64" s="9"/>
      <c r="G64" s="9"/>
      <c r="H64" s="9"/>
      <c r="I64" s="9"/>
      <c r="J64" s="9"/>
      <c r="K64" s="9"/>
      <c r="L64" s="9" t="s">
        <v>487</v>
      </c>
      <c r="M64" s="33">
        <v>5.0</v>
      </c>
      <c r="N64" s="33">
        <v>4.0</v>
      </c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9"/>
      <c r="D65" s="34"/>
      <c r="E65" s="9"/>
      <c r="F65" s="9"/>
      <c r="G65" s="9"/>
      <c r="H65" s="9"/>
      <c r="I65" s="9"/>
      <c r="J65" s="9"/>
      <c r="K65" s="9"/>
      <c r="L65" s="9" t="s">
        <v>847</v>
      </c>
      <c r="M65" s="33">
        <v>2.0</v>
      </c>
      <c r="N65" s="33">
        <v>6.0</v>
      </c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9"/>
      <c r="D66" s="34"/>
      <c r="E66" s="9"/>
      <c r="F66" s="9"/>
      <c r="G66" s="9"/>
      <c r="H66" s="9"/>
      <c r="I66" s="9"/>
      <c r="J66" s="9"/>
      <c r="K66" s="9"/>
      <c r="L66" s="9" t="s">
        <v>2666</v>
      </c>
      <c r="M66" s="33">
        <v>2.0</v>
      </c>
      <c r="N66" s="33">
        <v>4.0</v>
      </c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9"/>
      <c r="D67" s="34"/>
      <c r="E67" s="9"/>
      <c r="F67" s="9"/>
      <c r="G67" s="9"/>
      <c r="H67" s="9"/>
      <c r="I67" s="9"/>
      <c r="J67" s="9"/>
      <c r="K67" s="9"/>
      <c r="L67" s="9" t="s">
        <v>745</v>
      </c>
      <c r="M67" s="33">
        <v>4.0</v>
      </c>
      <c r="N67" s="33">
        <v>2.0</v>
      </c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34"/>
      <c r="E68" s="9"/>
      <c r="F68" s="9"/>
      <c r="G68" s="9"/>
      <c r="H68" s="9"/>
      <c r="I68" s="9"/>
      <c r="J68" s="9"/>
      <c r="K68" s="9"/>
      <c r="L68" s="9" t="s">
        <v>2667</v>
      </c>
      <c r="M68" s="33">
        <v>5.0</v>
      </c>
      <c r="N68" s="33">
        <v>7.0</v>
      </c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9"/>
      <c r="D69" s="34"/>
      <c r="E69" s="9"/>
      <c r="F69" s="9"/>
      <c r="G69" s="9"/>
      <c r="H69" s="9"/>
      <c r="I69" s="9"/>
      <c r="J69" s="9"/>
      <c r="K69" s="9"/>
      <c r="L69" s="9" t="s">
        <v>585</v>
      </c>
      <c r="M69" s="33">
        <v>5.0</v>
      </c>
      <c r="N69" s="33">
        <v>8.0</v>
      </c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9"/>
      <c r="D70" s="34"/>
      <c r="E70" s="9"/>
      <c r="F70" s="9"/>
      <c r="G70" s="9"/>
      <c r="H70" s="9"/>
      <c r="I70" s="9"/>
      <c r="J70" s="9"/>
      <c r="K70" s="9"/>
      <c r="L70" s="9" t="s">
        <v>891</v>
      </c>
      <c r="M70" s="33">
        <v>3.0</v>
      </c>
      <c r="N70" s="33">
        <v>5.0</v>
      </c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9"/>
      <c r="D71" s="34"/>
      <c r="E71" s="9"/>
      <c r="F71" s="9"/>
      <c r="G71" s="9"/>
      <c r="H71" s="9"/>
      <c r="I71" s="9"/>
      <c r="J71" s="9"/>
      <c r="K71" s="9"/>
      <c r="L71" s="9" t="s">
        <v>762</v>
      </c>
      <c r="M71" s="33">
        <v>4.0</v>
      </c>
      <c r="N71" s="33">
        <v>3.0</v>
      </c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9"/>
      <c r="D72" s="34"/>
      <c r="E72" s="9"/>
      <c r="F72" s="9"/>
      <c r="G72" s="9"/>
      <c r="H72" s="9"/>
      <c r="I72" s="9"/>
      <c r="J72" s="9"/>
      <c r="K72" s="9"/>
      <c r="L72" s="9" t="s">
        <v>863</v>
      </c>
      <c r="M72" s="33">
        <v>1.0</v>
      </c>
      <c r="N72" s="33">
        <v>3.0</v>
      </c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9"/>
      <c r="D73" s="34"/>
      <c r="E73" s="9"/>
      <c r="F73" s="9"/>
      <c r="G73" s="9"/>
      <c r="H73" s="9"/>
      <c r="I73" s="9"/>
      <c r="J73" s="9"/>
      <c r="K73" s="9"/>
      <c r="L73" s="9" t="s">
        <v>476</v>
      </c>
      <c r="M73" s="33">
        <v>4.0</v>
      </c>
      <c r="N73" s="33">
        <v>6.0</v>
      </c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9"/>
      <c r="D74" s="34"/>
      <c r="E74" s="9"/>
      <c r="F74" s="9"/>
      <c r="G74" s="9"/>
      <c r="H74" s="9"/>
      <c r="I74" s="9"/>
      <c r="J74" s="9"/>
      <c r="K74" s="9"/>
      <c r="L74" s="9" t="s">
        <v>742</v>
      </c>
      <c r="M74" s="33">
        <v>5.0</v>
      </c>
      <c r="N74" s="33">
        <v>2.0</v>
      </c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9"/>
      <c r="D75" s="34"/>
      <c r="E75" s="9"/>
      <c r="F75" s="9"/>
      <c r="G75" s="9"/>
      <c r="H75" s="9"/>
      <c r="I75" s="9"/>
      <c r="J75" s="9"/>
      <c r="K75" s="9"/>
      <c r="L75" s="9" t="s">
        <v>735</v>
      </c>
      <c r="M75" s="33">
        <v>5.0</v>
      </c>
      <c r="N75" s="33">
        <v>1.0</v>
      </c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9"/>
      <c r="D76" s="34"/>
      <c r="E76" s="9"/>
      <c r="F76" s="9"/>
      <c r="G76" s="9"/>
      <c r="H76" s="9"/>
      <c r="I76" s="9"/>
      <c r="J76" s="9"/>
      <c r="K76" s="9"/>
      <c r="L76" s="9" t="s">
        <v>462</v>
      </c>
      <c r="M76" s="33">
        <v>5.0</v>
      </c>
      <c r="N76" s="33">
        <v>5.0</v>
      </c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9"/>
      <c r="D77" s="34"/>
      <c r="E77" s="9"/>
      <c r="F77" s="9"/>
      <c r="G77" s="9"/>
      <c r="H77" s="9"/>
      <c r="I77" s="9"/>
      <c r="J77" s="9"/>
      <c r="K77" s="9"/>
      <c r="L77" s="9" t="s">
        <v>2668</v>
      </c>
      <c r="M77" s="33">
        <v>3.0</v>
      </c>
      <c r="N77" s="33">
        <v>1.0</v>
      </c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9"/>
      <c r="D78" s="34"/>
      <c r="E78" s="9"/>
      <c r="F78" s="9"/>
      <c r="G78" s="9"/>
      <c r="H78" s="9"/>
      <c r="I78" s="9"/>
      <c r="J78" s="9"/>
      <c r="K78" s="9"/>
      <c r="L78" s="9" t="s">
        <v>656</v>
      </c>
      <c r="M78" s="33">
        <v>5.0</v>
      </c>
      <c r="N78" s="33">
        <v>7.0</v>
      </c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9"/>
      <c r="D79" s="34"/>
      <c r="E79" s="9"/>
      <c r="F79" s="9"/>
      <c r="G79" s="9"/>
      <c r="H79" s="9"/>
      <c r="I79" s="9"/>
      <c r="J79" s="9"/>
      <c r="K79" s="9"/>
      <c r="L79" s="9" t="s">
        <v>655</v>
      </c>
      <c r="M79" s="33">
        <v>2.0</v>
      </c>
      <c r="N79" s="33">
        <v>6.0</v>
      </c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9"/>
      <c r="D80" s="34"/>
      <c r="E80" s="9"/>
      <c r="F80" s="9"/>
      <c r="G80" s="9"/>
      <c r="H80" s="9"/>
      <c r="I80" s="9"/>
      <c r="J80" s="9"/>
      <c r="K80" s="9"/>
      <c r="L80" s="9" t="s">
        <v>629</v>
      </c>
      <c r="M80" s="33">
        <v>2.0</v>
      </c>
      <c r="N80" s="33">
        <v>7.0</v>
      </c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9"/>
      <c r="D81" s="34"/>
      <c r="E81" s="9"/>
      <c r="F81" s="9"/>
      <c r="G81" s="9"/>
      <c r="H81" s="9"/>
      <c r="I81" s="9"/>
      <c r="J81" s="9"/>
      <c r="K81" s="9"/>
      <c r="L81" s="9" t="s">
        <v>582</v>
      </c>
      <c r="M81" s="33">
        <v>4.0</v>
      </c>
      <c r="N81" s="33">
        <v>2.0</v>
      </c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9"/>
      <c r="D82" s="34"/>
      <c r="E82" s="9"/>
      <c r="F82" s="9"/>
      <c r="G82" s="9"/>
      <c r="H82" s="9"/>
      <c r="I82" s="9"/>
      <c r="J82" s="9"/>
      <c r="K82" s="9"/>
      <c r="L82" s="9" t="s">
        <v>2669</v>
      </c>
      <c r="M82" s="33">
        <v>2.0</v>
      </c>
      <c r="N82" s="33">
        <v>8.0</v>
      </c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34"/>
      <c r="E83" s="9"/>
      <c r="F83" s="9"/>
      <c r="G83" s="9"/>
      <c r="H83" s="9"/>
      <c r="I83" s="9"/>
      <c r="J83" s="9"/>
      <c r="K83" s="9"/>
      <c r="L83" s="9" t="s">
        <v>513</v>
      </c>
      <c r="M83" s="33">
        <v>2.0</v>
      </c>
      <c r="N83" s="33">
        <v>6.0</v>
      </c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9"/>
      <c r="D84" s="34"/>
      <c r="E84" s="9"/>
      <c r="F84" s="9"/>
      <c r="G84" s="9"/>
      <c r="H84" s="9"/>
      <c r="I84" s="9"/>
      <c r="J84" s="9"/>
      <c r="K84" s="9"/>
      <c r="L84" s="9" t="s">
        <v>810</v>
      </c>
      <c r="M84" s="33">
        <v>4.0</v>
      </c>
      <c r="N84" s="33">
        <v>1.0</v>
      </c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34"/>
      <c r="E85" s="9"/>
      <c r="F85" s="9"/>
      <c r="G85" s="9"/>
      <c r="H85" s="9"/>
      <c r="I85" s="9"/>
      <c r="J85" s="9"/>
      <c r="K85" s="9"/>
      <c r="L85" s="9" t="s">
        <v>801</v>
      </c>
      <c r="M85" s="33">
        <v>1.0</v>
      </c>
      <c r="N85" s="33">
        <v>4.0</v>
      </c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9"/>
      <c r="D86" s="34"/>
      <c r="E86" s="9"/>
      <c r="F86" s="9"/>
      <c r="G86" s="9"/>
      <c r="H86" s="9"/>
      <c r="I86" s="9"/>
      <c r="J86" s="9"/>
      <c r="K86" s="9"/>
      <c r="L86" s="9" t="s">
        <v>696</v>
      </c>
      <c r="M86" s="33">
        <v>1.0</v>
      </c>
      <c r="N86" s="33">
        <v>6.0</v>
      </c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34"/>
      <c r="E87" s="9"/>
      <c r="F87" s="9"/>
      <c r="G87" s="9"/>
      <c r="H87" s="9"/>
      <c r="I87" s="9"/>
      <c r="J87" s="9"/>
      <c r="K87" s="9"/>
      <c r="L87" s="9" t="s">
        <v>736</v>
      </c>
      <c r="M87" s="33">
        <v>4.0</v>
      </c>
      <c r="N87" s="33">
        <v>4.0</v>
      </c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34"/>
      <c r="E88" s="9"/>
      <c r="F88" s="9"/>
      <c r="G88" s="9"/>
      <c r="H88" s="9"/>
      <c r="I88" s="9"/>
      <c r="J88" s="9"/>
      <c r="K88" s="9"/>
      <c r="L88" s="9" t="s">
        <v>430</v>
      </c>
      <c r="M88" s="33">
        <v>2.0</v>
      </c>
      <c r="N88" s="33">
        <v>6.0</v>
      </c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9"/>
      <c r="D89" s="34"/>
      <c r="E89" s="9"/>
      <c r="F89" s="9"/>
      <c r="G89" s="9"/>
      <c r="H89" s="9"/>
      <c r="I89" s="9"/>
      <c r="J89" s="9"/>
      <c r="K89" s="9"/>
      <c r="L89" s="9" t="s">
        <v>488</v>
      </c>
      <c r="M89" s="33">
        <v>1.0</v>
      </c>
      <c r="N89" s="33">
        <v>5.0</v>
      </c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9"/>
      <c r="D90" s="34"/>
      <c r="E90" s="9"/>
      <c r="F90" s="9"/>
      <c r="G90" s="9"/>
      <c r="H90" s="9"/>
      <c r="I90" s="9"/>
      <c r="J90" s="9"/>
      <c r="K90" s="9"/>
      <c r="L90" s="9" t="s">
        <v>834</v>
      </c>
      <c r="M90" s="33">
        <v>3.0</v>
      </c>
      <c r="N90" s="33">
        <v>2.0</v>
      </c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9"/>
      <c r="D91" s="34"/>
      <c r="E91" s="9"/>
      <c r="F91" s="9"/>
      <c r="G91" s="9"/>
      <c r="H91" s="9"/>
      <c r="I91" s="9"/>
      <c r="J91" s="9"/>
      <c r="K91" s="9"/>
      <c r="L91" s="9" t="s">
        <v>515</v>
      </c>
      <c r="M91" s="33">
        <v>3.0</v>
      </c>
      <c r="N91" s="33">
        <v>4.0</v>
      </c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9"/>
      <c r="D92" s="34"/>
      <c r="E92" s="9"/>
      <c r="F92" s="9"/>
      <c r="G92" s="9"/>
      <c r="H92" s="9"/>
      <c r="I92" s="9"/>
      <c r="J92" s="9"/>
      <c r="K92" s="9"/>
      <c r="L92" s="9" t="s">
        <v>771</v>
      </c>
      <c r="M92" s="33">
        <v>4.0</v>
      </c>
      <c r="N92" s="33">
        <v>3.0</v>
      </c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9"/>
      <c r="D93" s="34"/>
      <c r="E93" s="9"/>
      <c r="F93" s="9"/>
      <c r="G93" s="9"/>
      <c r="H93" s="9"/>
      <c r="I93" s="9"/>
      <c r="J93" s="9"/>
      <c r="K93" s="9"/>
      <c r="L93" s="9" t="s">
        <v>717</v>
      </c>
      <c r="M93" s="33">
        <v>4.0</v>
      </c>
      <c r="N93" s="33">
        <v>4.0</v>
      </c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9"/>
      <c r="D94" s="34"/>
      <c r="E94" s="9"/>
      <c r="F94" s="9"/>
      <c r="G94" s="9"/>
      <c r="H94" s="9"/>
      <c r="I94" s="9"/>
      <c r="J94" s="9"/>
      <c r="K94" s="9"/>
      <c r="L94" s="9" t="s">
        <v>443</v>
      </c>
      <c r="M94" s="33">
        <v>5.0</v>
      </c>
      <c r="N94" s="33">
        <v>5.0</v>
      </c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9"/>
      <c r="D95" s="34"/>
      <c r="E95" s="9"/>
      <c r="F95" s="9"/>
      <c r="G95" s="9"/>
      <c r="H95" s="9"/>
      <c r="I95" s="9"/>
      <c r="J95" s="9"/>
      <c r="K95" s="9"/>
      <c r="L95" s="9" t="s">
        <v>786</v>
      </c>
      <c r="M95" s="33">
        <v>2.0</v>
      </c>
      <c r="N95" s="33">
        <v>6.0</v>
      </c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9"/>
      <c r="D96" s="34"/>
      <c r="E96" s="9"/>
      <c r="F96" s="9"/>
      <c r="G96" s="9"/>
      <c r="H96" s="9"/>
      <c r="I96" s="9"/>
      <c r="J96" s="9"/>
      <c r="K96" s="9"/>
      <c r="L96" s="9" t="s">
        <v>809</v>
      </c>
      <c r="M96" s="33">
        <v>4.0</v>
      </c>
      <c r="N96" s="33">
        <v>3.0</v>
      </c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9"/>
      <c r="D97" s="34"/>
      <c r="E97" s="9"/>
      <c r="F97" s="9"/>
      <c r="G97" s="9"/>
      <c r="H97" s="9"/>
      <c r="I97" s="9"/>
      <c r="J97" s="9"/>
      <c r="K97" s="9"/>
      <c r="L97" s="9" t="s">
        <v>853</v>
      </c>
      <c r="M97" s="33">
        <v>5.0</v>
      </c>
      <c r="N97" s="33">
        <v>7.0</v>
      </c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9"/>
      <c r="D98" s="34"/>
      <c r="E98" s="9"/>
      <c r="F98" s="9"/>
      <c r="G98" s="9"/>
      <c r="H98" s="9"/>
      <c r="I98" s="9"/>
      <c r="J98" s="9"/>
      <c r="K98" s="9"/>
      <c r="L98" s="9" t="s">
        <v>2670</v>
      </c>
      <c r="M98" s="33">
        <v>1.0</v>
      </c>
      <c r="N98" s="33">
        <v>1.0</v>
      </c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9"/>
      <c r="D99" s="34"/>
      <c r="E99" s="9"/>
      <c r="F99" s="9"/>
      <c r="G99" s="9"/>
      <c r="H99" s="9"/>
      <c r="I99" s="9"/>
      <c r="J99" s="9"/>
      <c r="K99" s="9"/>
      <c r="L99" s="9" t="s">
        <v>497</v>
      </c>
      <c r="M99" s="33">
        <v>5.0</v>
      </c>
      <c r="N99" s="33">
        <v>8.0</v>
      </c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9"/>
      <c r="D100" s="34"/>
      <c r="E100" s="9"/>
      <c r="F100" s="9"/>
      <c r="G100" s="9"/>
      <c r="H100" s="9"/>
      <c r="I100" s="9"/>
      <c r="J100" s="9"/>
      <c r="K100" s="9"/>
      <c r="L100" s="9" t="s">
        <v>405</v>
      </c>
      <c r="M100" s="33">
        <v>1.0</v>
      </c>
      <c r="N100" s="33">
        <v>4.0</v>
      </c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9"/>
      <c r="D101" s="34"/>
      <c r="E101" s="9"/>
      <c r="F101" s="9"/>
      <c r="G101" s="9"/>
      <c r="H101" s="9"/>
      <c r="I101" s="9"/>
      <c r="J101" s="9"/>
      <c r="K101" s="9"/>
      <c r="L101" s="9" t="s">
        <v>848</v>
      </c>
      <c r="M101" s="33">
        <v>5.0</v>
      </c>
      <c r="N101" s="33">
        <v>2.0</v>
      </c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9"/>
      <c r="D102" s="34"/>
      <c r="E102" s="9"/>
      <c r="F102" s="9"/>
      <c r="G102" s="9"/>
      <c r="H102" s="9"/>
      <c r="I102" s="9"/>
      <c r="J102" s="9"/>
      <c r="K102" s="9"/>
      <c r="L102" s="9" t="s">
        <v>520</v>
      </c>
      <c r="M102" s="33">
        <v>5.0</v>
      </c>
      <c r="N102" s="33">
        <v>2.0</v>
      </c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9"/>
      <c r="D103" s="34"/>
      <c r="E103" s="9"/>
      <c r="F103" s="9"/>
      <c r="G103" s="9"/>
      <c r="H103" s="9"/>
      <c r="I103" s="9"/>
      <c r="J103" s="9"/>
      <c r="K103" s="9"/>
      <c r="L103" s="9" t="s">
        <v>727</v>
      </c>
      <c r="M103" s="33">
        <v>1.0</v>
      </c>
      <c r="N103" s="33">
        <v>8.0</v>
      </c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34"/>
      <c r="E104" s="9"/>
      <c r="F104" s="9"/>
      <c r="G104" s="9"/>
      <c r="H104" s="9"/>
      <c r="I104" s="9"/>
      <c r="J104" s="9"/>
      <c r="K104" s="9"/>
      <c r="L104" s="9" t="s">
        <v>630</v>
      </c>
      <c r="M104" s="33">
        <v>5.0</v>
      </c>
      <c r="N104" s="33">
        <v>4.0</v>
      </c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9"/>
      <c r="D105" s="34"/>
      <c r="E105" s="9"/>
      <c r="F105" s="9"/>
      <c r="G105" s="9"/>
      <c r="H105" s="9"/>
      <c r="I105" s="9"/>
      <c r="J105" s="9"/>
      <c r="K105" s="9"/>
      <c r="L105" s="9" t="s">
        <v>804</v>
      </c>
      <c r="M105" s="33">
        <v>2.0</v>
      </c>
      <c r="N105" s="33">
        <v>1.0</v>
      </c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34"/>
      <c r="E106" s="9"/>
      <c r="F106" s="9"/>
      <c r="G106" s="9"/>
      <c r="H106" s="9"/>
      <c r="I106" s="9"/>
      <c r="J106" s="9"/>
      <c r="K106" s="9"/>
      <c r="L106" s="9" t="s">
        <v>398</v>
      </c>
      <c r="M106" s="33">
        <v>1.0</v>
      </c>
      <c r="N106" s="33">
        <v>3.0</v>
      </c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9"/>
      <c r="D107" s="34"/>
      <c r="E107" s="9"/>
      <c r="F107" s="9"/>
      <c r="G107" s="9"/>
      <c r="H107" s="9"/>
      <c r="I107" s="9"/>
      <c r="J107" s="9"/>
      <c r="K107" s="9"/>
      <c r="L107" s="9" t="s">
        <v>751</v>
      </c>
      <c r="M107" s="33">
        <v>5.0</v>
      </c>
      <c r="N107" s="33">
        <v>1.0</v>
      </c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34"/>
      <c r="E108" s="9"/>
      <c r="F108" s="9"/>
      <c r="G108" s="9"/>
      <c r="H108" s="9"/>
      <c r="I108" s="9"/>
      <c r="J108" s="9"/>
      <c r="K108" s="9"/>
      <c r="L108" s="9" t="s">
        <v>560</v>
      </c>
      <c r="M108" s="33">
        <v>5.0</v>
      </c>
      <c r="N108" s="33">
        <v>5.0</v>
      </c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34"/>
      <c r="E109" s="9"/>
      <c r="F109" s="9"/>
      <c r="G109" s="9"/>
      <c r="H109" s="9"/>
      <c r="I109" s="9"/>
      <c r="J109" s="9"/>
      <c r="K109" s="9"/>
      <c r="L109" s="9" t="s">
        <v>609</v>
      </c>
      <c r="M109" s="33">
        <v>4.0</v>
      </c>
      <c r="N109" s="33">
        <v>5.0</v>
      </c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34"/>
      <c r="E110" s="9"/>
      <c r="F110" s="9"/>
      <c r="G110" s="9"/>
      <c r="H110" s="9"/>
      <c r="I110" s="9"/>
      <c r="J110" s="9"/>
      <c r="K110" s="9"/>
      <c r="L110" s="9" t="s">
        <v>475</v>
      </c>
      <c r="M110" s="33">
        <v>3.0</v>
      </c>
      <c r="N110" s="33">
        <v>5.0</v>
      </c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34"/>
      <c r="E111" s="9"/>
      <c r="F111" s="9"/>
      <c r="G111" s="9"/>
      <c r="H111" s="9"/>
      <c r="I111" s="9"/>
      <c r="J111" s="9"/>
      <c r="K111" s="9"/>
      <c r="L111" s="9" t="s">
        <v>637</v>
      </c>
      <c r="M111" s="33">
        <v>2.0</v>
      </c>
      <c r="N111" s="33">
        <v>6.0</v>
      </c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34"/>
      <c r="E112" s="9"/>
      <c r="F112" s="9"/>
      <c r="G112" s="9"/>
      <c r="H112" s="9"/>
      <c r="I112" s="9"/>
      <c r="J112" s="9"/>
      <c r="K112" s="9"/>
      <c r="L112" s="9" t="s">
        <v>750</v>
      </c>
      <c r="M112" s="33">
        <v>1.0</v>
      </c>
      <c r="N112" s="33">
        <v>3.0</v>
      </c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34"/>
      <c r="E113" s="9"/>
      <c r="F113" s="9"/>
      <c r="G113" s="9"/>
      <c r="H113" s="9"/>
      <c r="I113" s="9"/>
      <c r="J113" s="9"/>
      <c r="K113" s="9"/>
      <c r="L113" s="9" t="s">
        <v>524</v>
      </c>
      <c r="M113" s="33">
        <v>2.0</v>
      </c>
      <c r="N113" s="33">
        <v>2.0</v>
      </c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34"/>
      <c r="E114" s="9"/>
      <c r="F114" s="9"/>
      <c r="G114" s="9"/>
      <c r="H114" s="9"/>
      <c r="I114" s="9"/>
      <c r="J114" s="9"/>
      <c r="K114" s="9"/>
      <c r="L114" s="9" t="s">
        <v>714</v>
      </c>
      <c r="M114" s="33">
        <v>1.0</v>
      </c>
      <c r="N114" s="33">
        <v>1.0</v>
      </c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34"/>
      <c r="E115" s="9"/>
      <c r="F115" s="9"/>
      <c r="G115" s="9"/>
      <c r="H115" s="9"/>
      <c r="I115" s="9"/>
      <c r="J115" s="9"/>
      <c r="K115" s="9"/>
      <c r="L115" s="9" t="s">
        <v>622</v>
      </c>
      <c r="M115" s="33">
        <v>4.0</v>
      </c>
      <c r="N115" s="33">
        <v>8.0</v>
      </c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34"/>
      <c r="E116" s="9"/>
      <c r="F116" s="9"/>
      <c r="G116" s="9"/>
      <c r="H116" s="9"/>
      <c r="I116" s="9"/>
      <c r="J116" s="9"/>
      <c r="K116" s="9"/>
      <c r="L116" s="9" t="s">
        <v>817</v>
      </c>
      <c r="M116" s="33">
        <v>1.0</v>
      </c>
      <c r="N116" s="33">
        <v>7.0</v>
      </c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34"/>
      <c r="E117" s="9"/>
      <c r="F117" s="9"/>
      <c r="G117" s="9"/>
      <c r="H117" s="9"/>
      <c r="I117" s="9"/>
      <c r="J117" s="9"/>
      <c r="K117" s="9"/>
      <c r="L117" s="9" t="s">
        <v>573</v>
      </c>
      <c r="M117" s="33">
        <v>3.0</v>
      </c>
      <c r="N117" s="33">
        <v>8.0</v>
      </c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34"/>
      <c r="E118" s="9"/>
      <c r="F118" s="9"/>
      <c r="G118" s="9"/>
      <c r="H118" s="9"/>
      <c r="I118" s="9"/>
      <c r="J118" s="9"/>
      <c r="K118" s="9"/>
      <c r="L118" s="9" t="s">
        <v>701</v>
      </c>
      <c r="M118" s="33">
        <v>5.0</v>
      </c>
      <c r="N118" s="33">
        <v>2.0</v>
      </c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34"/>
      <c r="E119" s="9"/>
      <c r="F119" s="9"/>
      <c r="G119" s="9"/>
      <c r="H119" s="9"/>
      <c r="I119" s="9"/>
      <c r="J119" s="9"/>
      <c r="K119" s="9"/>
      <c r="L119" s="9" t="s">
        <v>454</v>
      </c>
      <c r="M119" s="33">
        <v>2.0</v>
      </c>
      <c r="N119" s="33">
        <v>7.0</v>
      </c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34"/>
      <c r="E120" s="9"/>
      <c r="F120" s="9"/>
      <c r="G120" s="9"/>
      <c r="H120" s="9"/>
      <c r="I120" s="9"/>
      <c r="J120" s="9"/>
      <c r="K120" s="9"/>
      <c r="L120" s="9" t="s">
        <v>556</v>
      </c>
      <c r="M120" s="33">
        <v>2.0</v>
      </c>
      <c r="N120" s="33">
        <v>1.0</v>
      </c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34"/>
      <c r="E121" s="9"/>
      <c r="F121" s="9"/>
      <c r="G121" s="9"/>
      <c r="H121" s="9"/>
      <c r="I121" s="9"/>
      <c r="J121" s="9"/>
      <c r="K121" s="9"/>
      <c r="L121" s="9" t="s">
        <v>829</v>
      </c>
      <c r="M121" s="33">
        <v>5.0</v>
      </c>
      <c r="N121" s="33">
        <v>8.0</v>
      </c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34"/>
      <c r="E122" s="9"/>
      <c r="F122" s="9"/>
      <c r="G122" s="9"/>
      <c r="H122" s="9"/>
      <c r="I122" s="9"/>
      <c r="J122" s="9"/>
      <c r="K122" s="9"/>
      <c r="L122" s="9" t="s">
        <v>723</v>
      </c>
      <c r="M122" s="33">
        <v>4.0</v>
      </c>
      <c r="N122" s="33">
        <v>8.0</v>
      </c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34"/>
      <c r="E123" s="9"/>
      <c r="F123" s="9"/>
      <c r="G123" s="9"/>
      <c r="H123" s="9"/>
      <c r="I123" s="9"/>
      <c r="J123" s="9"/>
      <c r="K123" s="9"/>
      <c r="L123" s="9" t="s">
        <v>842</v>
      </c>
      <c r="M123" s="33">
        <v>2.0</v>
      </c>
      <c r="N123" s="33">
        <v>2.0</v>
      </c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34"/>
      <c r="E124" s="9"/>
      <c r="F124" s="9"/>
      <c r="G124" s="9"/>
      <c r="H124" s="9"/>
      <c r="I124" s="9"/>
      <c r="J124" s="9"/>
      <c r="K124" s="9"/>
      <c r="L124" s="9" t="s">
        <v>788</v>
      </c>
      <c r="M124" s="33">
        <v>5.0</v>
      </c>
      <c r="N124" s="33">
        <v>6.0</v>
      </c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34"/>
      <c r="E125" s="9"/>
      <c r="F125" s="9"/>
      <c r="G125" s="9"/>
      <c r="H125" s="9"/>
      <c r="I125" s="9"/>
      <c r="J125" s="9"/>
      <c r="K125" s="9"/>
      <c r="L125" s="9" t="s">
        <v>490</v>
      </c>
      <c r="M125" s="33">
        <v>4.0</v>
      </c>
      <c r="N125" s="33">
        <v>7.0</v>
      </c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34"/>
      <c r="E126" s="9"/>
      <c r="F126" s="9"/>
      <c r="G126" s="9"/>
      <c r="H126" s="9"/>
      <c r="I126" s="9"/>
      <c r="J126" s="9"/>
      <c r="K126" s="9"/>
      <c r="L126" s="9" t="s">
        <v>643</v>
      </c>
      <c r="M126" s="33">
        <v>1.0</v>
      </c>
      <c r="N126" s="33">
        <v>5.0</v>
      </c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34"/>
      <c r="E127" s="9"/>
      <c r="F127" s="9"/>
      <c r="G127" s="9"/>
      <c r="H127" s="9"/>
      <c r="I127" s="9"/>
      <c r="J127" s="9"/>
      <c r="K127" s="9"/>
      <c r="L127" s="9" t="s">
        <v>587</v>
      </c>
      <c r="M127" s="33">
        <v>3.0</v>
      </c>
      <c r="N127" s="33">
        <v>6.0</v>
      </c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34"/>
      <c r="E128" s="9"/>
      <c r="F128" s="9"/>
      <c r="G128" s="9"/>
      <c r="H128" s="9"/>
      <c r="I128" s="9"/>
      <c r="J128" s="9"/>
      <c r="K128" s="9"/>
      <c r="L128" s="9" t="s">
        <v>824</v>
      </c>
      <c r="M128" s="33">
        <v>5.0</v>
      </c>
      <c r="N128" s="33">
        <v>1.0</v>
      </c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34"/>
      <c r="E129" s="9"/>
      <c r="F129" s="9"/>
      <c r="G129" s="9"/>
      <c r="H129" s="9"/>
      <c r="I129" s="9"/>
      <c r="J129" s="9"/>
      <c r="K129" s="9"/>
      <c r="L129" s="9" t="s">
        <v>875</v>
      </c>
      <c r="M129" s="33">
        <v>5.0</v>
      </c>
      <c r="N129" s="33">
        <v>1.0</v>
      </c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34"/>
      <c r="E130" s="9"/>
      <c r="F130" s="9"/>
      <c r="G130" s="9"/>
      <c r="H130" s="9"/>
      <c r="I130" s="9"/>
      <c r="J130" s="9"/>
      <c r="K130" s="9"/>
      <c r="L130" s="9" t="s">
        <v>879</v>
      </c>
      <c r="M130" s="33">
        <v>1.0</v>
      </c>
      <c r="N130" s="33">
        <v>8.0</v>
      </c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34"/>
      <c r="E131" s="9"/>
      <c r="F131" s="9"/>
      <c r="G131" s="9"/>
      <c r="H131" s="9"/>
      <c r="I131" s="9"/>
      <c r="J131" s="9"/>
      <c r="K131" s="9"/>
      <c r="L131" s="9" t="s">
        <v>401</v>
      </c>
      <c r="M131" s="33">
        <v>4.0</v>
      </c>
      <c r="N131" s="33">
        <v>8.0</v>
      </c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34"/>
      <c r="E132" s="9"/>
      <c r="F132" s="9"/>
      <c r="G132" s="9"/>
      <c r="H132" s="9"/>
      <c r="I132" s="9"/>
      <c r="J132" s="9"/>
      <c r="K132" s="9"/>
      <c r="L132" s="9" t="s">
        <v>838</v>
      </c>
      <c r="M132" s="33">
        <v>3.0</v>
      </c>
      <c r="N132" s="33">
        <v>2.0</v>
      </c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34"/>
      <c r="E133" s="9"/>
      <c r="F133" s="9"/>
      <c r="G133" s="9"/>
      <c r="H133" s="9"/>
      <c r="I133" s="9"/>
      <c r="J133" s="9"/>
      <c r="K133" s="9"/>
      <c r="L133" s="9" t="s">
        <v>719</v>
      </c>
      <c r="M133" s="33">
        <v>5.0</v>
      </c>
      <c r="N133" s="33">
        <v>6.0</v>
      </c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34"/>
      <c r="E134" s="9"/>
      <c r="F134" s="9"/>
      <c r="G134" s="9"/>
      <c r="H134" s="9"/>
      <c r="I134" s="9"/>
      <c r="J134" s="9"/>
      <c r="K134" s="9"/>
      <c r="L134" s="9" t="s">
        <v>594</v>
      </c>
      <c r="M134" s="33">
        <v>4.0</v>
      </c>
      <c r="N134" s="33">
        <v>1.0</v>
      </c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34"/>
      <c r="E135" s="9"/>
      <c r="F135" s="9"/>
      <c r="G135" s="9"/>
      <c r="H135" s="9"/>
      <c r="I135" s="9"/>
      <c r="J135" s="9"/>
      <c r="K135" s="9"/>
      <c r="L135" s="9" t="s">
        <v>481</v>
      </c>
      <c r="M135" s="33">
        <v>4.0</v>
      </c>
      <c r="N135" s="33">
        <v>2.0</v>
      </c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34"/>
      <c r="E136" s="9"/>
      <c r="F136" s="9"/>
      <c r="G136" s="9"/>
      <c r="H136" s="9"/>
      <c r="I136" s="9"/>
      <c r="J136" s="9"/>
      <c r="K136" s="9"/>
      <c r="L136" s="9" t="s">
        <v>713</v>
      </c>
      <c r="M136" s="33">
        <v>3.0</v>
      </c>
      <c r="N136" s="33">
        <v>1.0</v>
      </c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34"/>
      <c r="E137" s="9"/>
      <c r="F137" s="9"/>
      <c r="G137" s="9"/>
      <c r="H137" s="9"/>
      <c r="I137" s="9"/>
      <c r="J137" s="9"/>
      <c r="K137" s="9"/>
      <c r="L137" s="9" t="s">
        <v>557</v>
      </c>
      <c r="M137" s="33">
        <v>3.0</v>
      </c>
      <c r="N137" s="33">
        <v>1.0</v>
      </c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34"/>
      <c r="E138" s="9"/>
      <c r="F138" s="9"/>
      <c r="G138" s="9"/>
      <c r="H138" s="9"/>
      <c r="I138" s="9"/>
      <c r="J138" s="9"/>
      <c r="K138" s="9"/>
      <c r="L138" s="9" t="s">
        <v>469</v>
      </c>
      <c r="M138" s="33">
        <v>2.0</v>
      </c>
      <c r="N138" s="33">
        <v>1.0</v>
      </c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34"/>
      <c r="E139" s="9"/>
      <c r="F139" s="9"/>
      <c r="G139" s="9"/>
      <c r="H139" s="9"/>
      <c r="I139" s="9"/>
      <c r="J139" s="9"/>
      <c r="K139" s="9"/>
      <c r="L139" s="9" t="s">
        <v>855</v>
      </c>
      <c r="M139" s="33">
        <v>2.0</v>
      </c>
      <c r="N139" s="33">
        <v>3.0</v>
      </c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34"/>
      <c r="E140" s="9"/>
      <c r="F140" s="9"/>
      <c r="G140" s="9"/>
      <c r="H140" s="9"/>
      <c r="I140" s="9"/>
      <c r="J140" s="9"/>
      <c r="K140" s="9"/>
      <c r="L140" s="9" t="s">
        <v>781</v>
      </c>
      <c r="M140" s="33">
        <v>3.0</v>
      </c>
      <c r="N140" s="33">
        <v>4.0</v>
      </c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34"/>
      <c r="E141" s="9"/>
      <c r="F141" s="9"/>
      <c r="G141" s="9"/>
      <c r="H141" s="9"/>
      <c r="I141" s="9"/>
      <c r="J141" s="9"/>
      <c r="K141" s="9"/>
      <c r="L141" s="9" t="s">
        <v>850</v>
      </c>
      <c r="M141" s="33">
        <v>5.0</v>
      </c>
      <c r="N141" s="33">
        <v>4.0</v>
      </c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34"/>
      <c r="E142" s="9"/>
      <c r="F142" s="9"/>
      <c r="G142" s="9"/>
      <c r="H142" s="9"/>
      <c r="I142" s="9"/>
      <c r="J142" s="9"/>
      <c r="K142" s="9"/>
      <c r="L142" s="9" t="s">
        <v>501</v>
      </c>
      <c r="M142" s="33">
        <v>4.0</v>
      </c>
      <c r="N142" s="33">
        <v>2.0</v>
      </c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34"/>
      <c r="E143" s="9"/>
      <c r="F143" s="9"/>
      <c r="G143" s="9"/>
      <c r="H143" s="9"/>
      <c r="I143" s="9"/>
      <c r="J143" s="9"/>
      <c r="K143" s="9"/>
      <c r="L143" s="9" t="s">
        <v>700</v>
      </c>
      <c r="M143" s="33">
        <v>1.0</v>
      </c>
      <c r="N143" s="33">
        <v>7.0</v>
      </c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34"/>
      <c r="E144" s="9"/>
      <c r="F144" s="9"/>
      <c r="G144" s="9"/>
      <c r="H144" s="9"/>
      <c r="I144" s="9"/>
      <c r="J144" s="9"/>
      <c r="K144" s="9"/>
      <c r="L144" s="9" t="s">
        <v>596</v>
      </c>
      <c r="M144" s="33">
        <v>4.0</v>
      </c>
      <c r="N144" s="33">
        <v>6.0</v>
      </c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34"/>
      <c r="E145" s="9"/>
      <c r="F145" s="9"/>
      <c r="G145" s="9"/>
      <c r="H145" s="9"/>
      <c r="I145" s="9"/>
      <c r="J145" s="9"/>
      <c r="K145" s="9"/>
      <c r="L145" s="9" t="s">
        <v>868</v>
      </c>
      <c r="M145" s="33">
        <v>2.0</v>
      </c>
      <c r="N145" s="33">
        <v>6.0</v>
      </c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34"/>
      <c r="E146" s="9"/>
      <c r="F146" s="9"/>
      <c r="G146" s="9"/>
      <c r="H146" s="9"/>
      <c r="I146" s="9"/>
      <c r="J146" s="9"/>
      <c r="K146" s="9"/>
      <c r="L146" s="9" t="s">
        <v>411</v>
      </c>
      <c r="M146" s="33">
        <v>3.0</v>
      </c>
      <c r="N146" s="33">
        <v>8.0</v>
      </c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34"/>
      <c r="E147" s="9"/>
      <c r="F147" s="9"/>
      <c r="G147" s="9"/>
      <c r="H147" s="9"/>
      <c r="I147" s="9"/>
      <c r="J147" s="9"/>
      <c r="K147" s="9"/>
      <c r="L147" s="9" t="s">
        <v>845</v>
      </c>
      <c r="M147" s="33">
        <v>3.0</v>
      </c>
      <c r="N147" s="33">
        <v>7.0</v>
      </c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34"/>
      <c r="E148" s="9"/>
      <c r="F148" s="9"/>
      <c r="G148" s="9"/>
      <c r="H148" s="9"/>
      <c r="I148" s="9"/>
      <c r="J148" s="9"/>
      <c r="K148" s="9"/>
      <c r="L148" s="9" t="s">
        <v>894</v>
      </c>
      <c r="M148" s="33">
        <v>3.0</v>
      </c>
      <c r="N148" s="33">
        <v>8.0</v>
      </c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34"/>
      <c r="E149" s="9"/>
      <c r="F149" s="9"/>
      <c r="G149" s="9"/>
      <c r="H149" s="9"/>
      <c r="I149" s="9"/>
      <c r="J149" s="9"/>
      <c r="K149" s="9"/>
      <c r="L149" s="9" t="s">
        <v>681</v>
      </c>
      <c r="M149" s="33">
        <v>1.0</v>
      </c>
      <c r="N149" s="33">
        <v>3.0</v>
      </c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34"/>
      <c r="E150" s="9"/>
      <c r="F150" s="9"/>
      <c r="G150" s="9"/>
      <c r="H150" s="9"/>
      <c r="I150" s="9"/>
      <c r="J150" s="9"/>
      <c r="K150" s="9"/>
      <c r="L150" s="9" t="s">
        <v>767</v>
      </c>
      <c r="M150" s="33">
        <v>5.0</v>
      </c>
      <c r="N150" s="33">
        <v>7.0</v>
      </c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34"/>
      <c r="E151" s="9"/>
      <c r="F151" s="9"/>
      <c r="G151" s="9"/>
      <c r="H151" s="9"/>
      <c r="I151" s="9"/>
      <c r="J151" s="9"/>
      <c r="K151" s="9"/>
      <c r="L151" s="9" t="s">
        <v>484</v>
      </c>
      <c r="M151" s="33">
        <v>3.0</v>
      </c>
      <c r="N151" s="33">
        <v>8.0</v>
      </c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34"/>
      <c r="E152" s="9"/>
      <c r="F152" s="9"/>
      <c r="G152" s="9"/>
      <c r="H152" s="9"/>
      <c r="I152" s="9"/>
      <c r="J152" s="9"/>
      <c r="K152" s="9"/>
      <c r="L152" s="9" t="s">
        <v>600</v>
      </c>
      <c r="M152" s="33">
        <v>4.0</v>
      </c>
      <c r="N152" s="33">
        <v>3.0</v>
      </c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34"/>
      <c r="E153" s="9"/>
      <c r="F153" s="9"/>
      <c r="G153" s="9"/>
      <c r="H153" s="9"/>
      <c r="I153" s="9"/>
      <c r="J153" s="9"/>
      <c r="K153" s="9"/>
      <c r="L153" s="9" t="s">
        <v>447</v>
      </c>
      <c r="M153" s="33">
        <v>4.0</v>
      </c>
      <c r="N153" s="33">
        <v>3.0</v>
      </c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34"/>
      <c r="E154" s="9"/>
      <c r="F154" s="9"/>
      <c r="G154" s="9"/>
      <c r="H154" s="9"/>
      <c r="I154" s="9"/>
      <c r="J154" s="9"/>
      <c r="K154" s="9"/>
      <c r="L154" s="9" t="s">
        <v>525</v>
      </c>
      <c r="M154" s="33">
        <v>2.0</v>
      </c>
      <c r="N154" s="33">
        <v>5.0</v>
      </c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34"/>
      <c r="E155" s="9"/>
      <c r="F155" s="9"/>
      <c r="G155" s="9"/>
      <c r="H155" s="9"/>
      <c r="I155" s="9"/>
      <c r="J155" s="9"/>
      <c r="K155" s="9"/>
      <c r="L155" s="9" t="s">
        <v>599</v>
      </c>
      <c r="M155" s="33">
        <v>3.0</v>
      </c>
      <c r="N155" s="33">
        <v>6.0</v>
      </c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34"/>
      <c r="E156" s="9"/>
      <c r="F156" s="9"/>
      <c r="G156" s="9"/>
      <c r="H156" s="9"/>
      <c r="I156" s="9"/>
      <c r="J156" s="9"/>
      <c r="K156" s="9"/>
      <c r="L156" s="9" t="s">
        <v>678</v>
      </c>
      <c r="M156" s="33">
        <v>4.0</v>
      </c>
      <c r="N156" s="33">
        <v>7.0</v>
      </c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34"/>
      <c r="E157" s="9"/>
      <c r="F157" s="9"/>
      <c r="G157" s="9"/>
      <c r="H157" s="9"/>
      <c r="I157" s="9"/>
      <c r="J157" s="9"/>
      <c r="K157" s="9"/>
      <c r="L157" s="9" t="s">
        <v>426</v>
      </c>
      <c r="M157" s="33">
        <v>5.0</v>
      </c>
      <c r="N157" s="33">
        <v>7.0</v>
      </c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34"/>
      <c r="E158" s="9"/>
      <c r="F158" s="9"/>
      <c r="G158" s="9"/>
      <c r="H158" s="9"/>
      <c r="I158" s="9"/>
      <c r="J158" s="9"/>
      <c r="K158" s="9"/>
      <c r="L158" s="9" t="s">
        <v>620</v>
      </c>
      <c r="M158" s="33">
        <v>1.0</v>
      </c>
      <c r="N158" s="33">
        <v>4.0</v>
      </c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34"/>
      <c r="E159" s="9"/>
      <c r="F159" s="9"/>
      <c r="G159" s="9"/>
      <c r="H159" s="9"/>
      <c r="I159" s="9"/>
      <c r="J159" s="9"/>
      <c r="K159" s="9"/>
      <c r="L159" s="9" t="s">
        <v>800</v>
      </c>
      <c r="M159" s="33">
        <v>1.0</v>
      </c>
      <c r="N159" s="33">
        <v>6.0</v>
      </c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34"/>
      <c r="E160" s="9"/>
      <c r="F160" s="9"/>
      <c r="G160" s="9"/>
      <c r="H160" s="9"/>
      <c r="I160" s="9"/>
      <c r="J160" s="9"/>
      <c r="K160" s="9"/>
      <c r="L160" s="9" t="s">
        <v>588</v>
      </c>
      <c r="M160" s="33">
        <v>4.0</v>
      </c>
      <c r="N160" s="33">
        <v>5.0</v>
      </c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34"/>
      <c r="E161" s="9"/>
      <c r="F161" s="9"/>
      <c r="G161" s="9"/>
      <c r="H161" s="9"/>
      <c r="I161" s="9"/>
      <c r="J161" s="9"/>
      <c r="K161" s="9"/>
      <c r="L161" s="9" t="s">
        <v>479</v>
      </c>
      <c r="M161" s="33">
        <v>1.0</v>
      </c>
      <c r="N161" s="33">
        <v>7.0</v>
      </c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34"/>
      <c r="E162" s="9"/>
      <c r="F162" s="9"/>
      <c r="G162" s="9"/>
      <c r="H162" s="9"/>
      <c r="I162" s="9"/>
      <c r="J162" s="9"/>
      <c r="K162" s="9"/>
      <c r="L162" s="9" t="s">
        <v>790</v>
      </c>
      <c r="M162" s="33">
        <v>5.0</v>
      </c>
      <c r="N162" s="33">
        <v>5.0</v>
      </c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34"/>
      <c r="E163" s="9"/>
      <c r="F163" s="9"/>
      <c r="G163" s="9"/>
      <c r="H163" s="9"/>
      <c r="I163" s="9"/>
      <c r="J163" s="9"/>
      <c r="K163" s="9"/>
      <c r="L163" s="9" t="s">
        <v>724</v>
      </c>
      <c r="M163" s="33">
        <v>2.0</v>
      </c>
      <c r="N163" s="33">
        <v>5.0</v>
      </c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34"/>
      <c r="E164" s="9"/>
      <c r="F164" s="9"/>
      <c r="G164" s="9"/>
      <c r="H164" s="9"/>
      <c r="I164" s="9"/>
      <c r="J164" s="9"/>
      <c r="K164" s="9"/>
      <c r="L164" s="9" t="s">
        <v>444</v>
      </c>
      <c r="M164" s="33">
        <v>1.0</v>
      </c>
      <c r="N164" s="33">
        <v>8.0</v>
      </c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34"/>
      <c r="E165" s="9"/>
      <c r="F165" s="9"/>
      <c r="G165" s="9"/>
      <c r="H165" s="9"/>
      <c r="I165" s="9"/>
      <c r="J165" s="9"/>
      <c r="K165" s="9"/>
      <c r="L165" s="9" t="s">
        <v>652</v>
      </c>
      <c r="M165" s="33">
        <v>2.0</v>
      </c>
      <c r="N165" s="33">
        <v>4.0</v>
      </c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34"/>
      <c r="E166" s="9"/>
      <c r="F166" s="9"/>
      <c r="G166" s="9"/>
      <c r="H166" s="9"/>
      <c r="I166" s="9"/>
      <c r="J166" s="9"/>
      <c r="K166" s="9"/>
      <c r="L166" s="9" t="s">
        <v>458</v>
      </c>
      <c r="M166" s="33">
        <v>2.0</v>
      </c>
      <c r="N166" s="33">
        <v>3.0</v>
      </c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34"/>
      <c r="E167" s="9"/>
      <c r="F167" s="9"/>
      <c r="G167" s="9"/>
      <c r="H167" s="9"/>
      <c r="I167" s="9"/>
      <c r="J167" s="9"/>
      <c r="K167" s="9"/>
      <c r="L167" s="9" t="s">
        <v>579</v>
      </c>
      <c r="M167" s="33">
        <v>4.0</v>
      </c>
      <c r="N167" s="33">
        <v>1.0</v>
      </c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34"/>
      <c r="E168" s="9"/>
      <c r="F168" s="9"/>
      <c r="G168" s="9"/>
      <c r="H168" s="9"/>
      <c r="I168" s="9"/>
      <c r="J168" s="9"/>
      <c r="K168" s="9"/>
      <c r="L168" s="9" t="s">
        <v>467</v>
      </c>
      <c r="M168" s="33">
        <v>5.0</v>
      </c>
      <c r="N168" s="33">
        <v>5.0</v>
      </c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34"/>
      <c r="E169" s="9"/>
      <c r="F169" s="9"/>
      <c r="G169" s="9"/>
      <c r="H169" s="9"/>
      <c r="I169" s="9"/>
      <c r="J169" s="9"/>
      <c r="K169" s="9"/>
      <c r="L169" s="9" t="s">
        <v>704</v>
      </c>
      <c r="M169" s="33">
        <v>1.0</v>
      </c>
      <c r="N169" s="33">
        <v>5.0</v>
      </c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34"/>
      <c r="E170" s="9"/>
      <c r="F170" s="9"/>
      <c r="G170" s="9"/>
      <c r="H170" s="9"/>
      <c r="I170" s="9"/>
      <c r="J170" s="9"/>
      <c r="K170" s="9"/>
      <c r="L170" s="9" t="s">
        <v>661</v>
      </c>
      <c r="M170" s="33">
        <v>4.0</v>
      </c>
      <c r="N170" s="33">
        <v>5.0</v>
      </c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34"/>
      <c r="E171" s="9"/>
      <c r="F171" s="9"/>
      <c r="G171" s="9"/>
      <c r="H171" s="9"/>
      <c r="I171" s="9"/>
      <c r="J171" s="9"/>
      <c r="K171" s="9"/>
      <c r="L171" s="9" t="s">
        <v>584</v>
      </c>
      <c r="M171" s="33">
        <v>2.0</v>
      </c>
      <c r="N171" s="33">
        <v>5.0</v>
      </c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34"/>
      <c r="E172" s="9"/>
      <c r="F172" s="9"/>
      <c r="G172" s="9"/>
      <c r="H172" s="9"/>
      <c r="I172" s="9"/>
      <c r="J172" s="9"/>
      <c r="K172" s="9"/>
      <c r="L172" s="9" t="s">
        <v>890</v>
      </c>
      <c r="M172" s="33">
        <v>5.0</v>
      </c>
      <c r="N172" s="33">
        <v>3.0</v>
      </c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34"/>
      <c r="E173" s="9"/>
      <c r="F173" s="9"/>
      <c r="G173" s="9"/>
      <c r="H173" s="9"/>
      <c r="I173" s="9"/>
      <c r="J173" s="9"/>
      <c r="K173" s="9"/>
      <c r="L173" s="9" t="s">
        <v>711</v>
      </c>
      <c r="M173" s="33">
        <v>2.0</v>
      </c>
      <c r="N173" s="33">
        <v>4.0</v>
      </c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34"/>
      <c r="E174" s="9"/>
      <c r="F174" s="9"/>
      <c r="G174" s="9"/>
      <c r="H174" s="9"/>
      <c r="I174" s="9"/>
      <c r="J174" s="9"/>
      <c r="K174" s="9"/>
      <c r="L174" s="9" t="s">
        <v>900</v>
      </c>
      <c r="M174" s="33">
        <v>3.0</v>
      </c>
      <c r="N174" s="33">
        <v>5.0</v>
      </c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34"/>
      <c r="E175" s="9"/>
      <c r="F175" s="9"/>
      <c r="G175" s="9"/>
      <c r="H175" s="9"/>
      <c r="I175" s="9"/>
      <c r="J175" s="9"/>
      <c r="K175" s="9"/>
      <c r="L175" s="9" t="s">
        <v>423</v>
      </c>
      <c r="M175" s="33">
        <v>1.0</v>
      </c>
      <c r="N175" s="33">
        <v>2.0</v>
      </c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34"/>
      <c r="E176" s="9"/>
      <c r="F176" s="9"/>
      <c r="G176" s="9"/>
      <c r="H176" s="9"/>
      <c r="I176" s="9"/>
      <c r="J176" s="9"/>
      <c r="K176" s="9"/>
      <c r="L176" s="9" t="s">
        <v>802</v>
      </c>
      <c r="M176" s="33">
        <v>1.0</v>
      </c>
      <c r="N176" s="33">
        <v>1.0</v>
      </c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34"/>
      <c r="E177" s="9"/>
      <c r="F177" s="9"/>
      <c r="G177" s="9"/>
      <c r="H177" s="9"/>
      <c r="I177" s="9"/>
      <c r="J177" s="9"/>
      <c r="K177" s="9"/>
      <c r="L177" s="9" t="s">
        <v>564</v>
      </c>
      <c r="M177" s="33">
        <v>4.0</v>
      </c>
      <c r="N177" s="33">
        <v>4.0</v>
      </c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34"/>
      <c r="E178" s="9"/>
      <c r="F178" s="9"/>
      <c r="G178" s="9"/>
      <c r="H178" s="9"/>
      <c r="I178" s="9"/>
      <c r="J178" s="9"/>
      <c r="K178" s="9"/>
      <c r="L178" s="9" t="s">
        <v>635</v>
      </c>
      <c r="M178" s="33">
        <v>4.0</v>
      </c>
      <c r="N178" s="33">
        <v>5.0</v>
      </c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34"/>
      <c r="E179" s="9"/>
      <c r="F179" s="9"/>
      <c r="G179" s="9"/>
      <c r="H179" s="9"/>
      <c r="I179" s="9"/>
      <c r="J179" s="9"/>
      <c r="K179" s="9"/>
      <c r="L179" s="9" t="s">
        <v>459</v>
      </c>
      <c r="M179" s="33">
        <v>3.0</v>
      </c>
      <c r="N179" s="33">
        <v>6.0</v>
      </c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34"/>
      <c r="E180" s="9"/>
      <c r="F180" s="9"/>
      <c r="G180" s="9"/>
      <c r="H180" s="9"/>
      <c r="I180" s="9"/>
      <c r="J180" s="9"/>
      <c r="K180" s="9"/>
      <c r="L180" s="9" t="s">
        <v>542</v>
      </c>
      <c r="M180" s="33">
        <v>2.0</v>
      </c>
      <c r="N180" s="33">
        <v>8.0</v>
      </c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34"/>
      <c r="E181" s="9"/>
      <c r="F181" s="9"/>
      <c r="G181" s="9"/>
      <c r="H181" s="9"/>
      <c r="I181" s="9"/>
      <c r="J181" s="9"/>
      <c r="K181" s="9"/>
      <c r="L181" s="9" t="s">
        <v>483</v>
      </c>
      <c r="M181" s="33">
        <v>5.0</v>
      </c>
      <c r="N181" s="33">
        <v>4.0</v>
      </c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34"/>
      <c r="E182" s="9"/>
      <c r="F182" s="9"/>
      <c r="G182" s="9"/>
      <c r="H182" s="9"/>
      <c r="I182" s="9"/>
      <c r="J182" s="9"/>
      <c r="K182" s="9"/>
      <c r="L182" s="9" t="s">
        <v>671</v>
      </c>
      <c r="M182" s="33">
        <v>1.0</v>
      </c>
      <c r="N182" s="33">
        <v>2.0</v>
      </c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34"/>
      <c r="E183" s="9"/>
      <c r="F183" s="9"/>
      <c r="G183" s="9"/>
      <c r="H183" s="9"/>
      <c r="I183" s="9"/>
      <c r="J183" s="9"/>
      <c r="K183" s="9"/>
      <c r="L183" s="9" t="s">
        <v>785</v>
      </c>
      <c r="M183" s="33">
        <v>4.0</v>
      </c>
      <c r="N183" s="33">
        <v>3.0</v>
      </c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34"/>
      <c r="E184" s="9"/>
      <c r="F184" s="9"/>
      <c r="G184" s="9"/>
      <c r="H184" s="9"/>
      <c r="I184" s="9"/>
      <c r="J184" s="9"/>
      <c r="K184" s="9"/>
      <c r="L184" s="9" t="s">
        <v>881</v>
      </c>
      <c r="M184" s="33">
        <v>2.0</v>
      </c>
      <c r="N184" s="33">
        <v>4.0</v>
      </c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34"/>
      <c r="E185" s="9"/>
      <c r="F185" s="9"/>
      <c r="G185" s="9"/>
      <c r="H185" s="9"/>
      <c r="I185" s="9"/>
      <c r="J185" s="9"/>
      <c r="K185" s="9"/>
      <c r="L185" s="9" t="s">
        <v>667</v>
      </c>
      <c r="M185" s="33">
        <v>3.0</v>
      </c>
      <c r="N185" s="33">
        <v>2.0</v>
      </c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34"/>
      <c r="E186" s="9"/>
      <c r="F186" s="9"/>
      <c r="G186" s="9"/>
      <c r="H186" s="9"/>
      <c r="I186" s="9"/>
      <c r="J186" s="9"/>
      <c r="K186" s="9"/>
      <c r="L186" s="9" t="s">
        <v>815</v>
      </c>
      <c r="M186" s="33">
        <v>1.0</v>
      </c>
      <c r="N186" s="33">
        <v>2.0</v>
      </c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34"/>
      <c r="E187" s="9"/>
      <c r="F187" s="9"/>
      <c r="G187" s="9"/>
      <c r="H187" s="9"/>
      <c r="I187" s="9"/>
      <c r="J187" s="9"/>
      <c r="K187" s="9"/>
      <c r="L187" s="9" t="s">
        <v>590</v>
      </c>
      <c r="M187" s="33">
        <v>1.0</v>
      </c>
      <c r="N187" s="33">
        <v>3.0</v>
      </c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34"/>
      <c r="E188" s="9"/>
      <c r="F188" s="9"/>
      <c r="G188" s="9"/>
      <c r="H188" s="9"/>
      <c r="I188" s="9"/>
      <c r="J188" s="9"/>
      <c r="K188" s="9"/>
      <c r="L188" s="9" t="s">
        <v>882</v>
      </c>
      <c r="M188" s="33">
        <v>2.0</v>
      </c>
      <c r="N188" s="33">
        <v>8.0</v>
      </c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34"/>
      <c r="E189" s="9"/>
      <c r="F189" s="9"/>
      <c r="G189" s="9"/>
      <c r="H189" s="9"/>
      <c r="I189" s="9"/>
      <c r="J189" s="9"/>
      <c r="K189" s="9"/>
      <c r="L189" s="9" t="s">
        <v>765</v>
      </c>
      <c r="M189" s="33">
        <v>5.0</v>
      </c>
      <c r="N189" s="33">
        <v>8.0</v>
      </c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34"/>
      <c r="E190" s="9"/>
      <c r="F190" s="9"/>
      <c r="G190" s="9"/>
      <c r="H190" s="9"/>
      <c r="I190" s="9"/>
      <c r="J190" s="9"/>
      <c r="K190" s="9"/>
      <c r="L190" s="9" t="s">
        <v>432</v>
      </c>
      <c r="M190" s="33">
        <v>2.0</v>
      </c>
      <c r="N190" s="33">
        <v>2.0</v>
      </c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34"/>
      <c r="E191" s="9"/>
      <c r="F191" s="9"/>
      <c r="G191" s="9"/>
      <c r="H191" s="9"/>
      <c r="I191" s="9"/>
      <c r="J191" s="9"/>
      <c r="K191" s="9"/>
      <c r="L191" s="9" t="s">
        <v>482</v>
      </c>
      <c r="M191" s="33">
        <v>2.0</v>
      </c>
      <c r="N191" s="33">
        <v>6.0</v>
      </c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34"/>
      <c r="E192" s="9"/>
      <c r="F192" s="9"/>
      <c r="G192" s="9"/>
      <c r="H192" s="9"/>
      <c r="I192" s="9"/>
      <c r="J192" s="9"/>
      <c r="K192" s="9"/>
      <c r="L192" s="9" t="s">
        <v>870</v>
      </c>
      <c r="M192" s="33">
        <v>4.0</v>
      </c>
      <c r="N192" s="33">
        <v>7.0</v>
      </c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34"/>
      <c r="E193" s="9"/>
      <c r="F193" s="9"/>
      <c r="G193" s="9"/>
      <c r="H193" s="9"/>
      <c r="I193" s="9"/>
      <c r="J193" s="9"/>
      <c r="K193" s="9"/>
      <c r="L193" s="9" t="s">
        <v>538</v>
      </c>
      <c r="M193" s="33">
        <v>3.0</v>
      </c>
      <c r="N193" s="33">
        <v>8.0</v>
      </c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34"/>
      <c r="E194" s="9"/>
      <c r="F194" s="9"/>
      <c r="G194" s="9"/>
      <c r="H194" s="9"/>
      <c r="I194" s="9"/>
      <c r="J194" s="9"/>
      <c r="K194" s="9"/>
      <c r="L194" s="9" t="s">
        <v>821</v>
      </c>
      <c r="M194" s="33">
        <v>3.0</v>
      </c>
      <c r="N194" s="33">
        <v>6.0</v>
      </c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34"/>
      <c r="E195" s="9"/>
      <c r="F195" s="9"/>
      <c r="G195" s="9"/>
      <c r="H195" s="9"/>
      <c r="I195" s="9"/>
      <c r="J195" s="9"/>
      <c r="K195" s="9"/>
      <c r="L195" s="9" t="s">
        <v>595</v>
      </c>
      <c r="M195" s="33">
        <v>4.0</v>
      </c>
      <c r="N195" s="33">
        <v>4.0</v>
      </c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34"/>
      <c r="E196" s="9"/>
      <c r="F196" s="9"/>
      <c r="G196" s="9"/>
      <c r="H196" s="9"/>
      <c r="I196" s="9"/>
      <c r="J196" s="9"/>
      <c r="K196" s="9"/>
      <c r="L196" s="9" t="s">
        <v>2671</v>
      </c>
      <c r="M196" s="33">
        <v>2.0</v>
      </c>
      <c r="N196" s="33">
        <v>2.0</v>
      </c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34"/>
      <c r="E197" s="9"/>
      <c r="F197" s="9"/>
      <c r="G197" s="9"/>
      <c r="H197" s="9"/>
      <c r="I197" s="9"/>
      <c r="J197" s="9"/>
      <c r="K197" s="9"/>
      <c r="L197" s="9" t="s">
        <v>866</v>
      </c>
      <c r="M197" s="33">
        <v>3.0</v>
      </c>
      <c r="N197" s="33">
        <v>8.0</v>
      </c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34"/>
      <c r="E198" s="9"/>
      <c r="F198" s="9"/>
      <c r="G198" s="9"/>
      <c r="H198" s="9"/>
      <c r="I198" s="9"/>
      <c r="J198" s="9"/>
      <c r="K198" s="9"/>
      <c r="L198" s="9" t="s">
        <v>865</v>
      </c>
      <c r="M198" s="33">
        <v>5.0</v>
      </c>
      <c r="N198" s="33">
        <v>6.0</v>
      </c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34"/>
      <c r="E199" s="9"/>
      <c r="F199" s="9"/>
      <c r="G199" s="9"/>
      <c r="H199" s="9"/>
      <c r="I199" s="9"/>
      <c r="J199" s="9"/>
      <c r="K199" s="9"/>
      <c r="L199" s="9" t="s">
        <v>429</v>
      </c>
      <c r="M199" s="33">
        <v>4.0</v>
      </c>
      <c r="N199" s="33">
        <v>2.0</v>
      </c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34"/>
      <c r="E200" s="9"/>
      <c r="F200" s="9"/>
      <c r="G200" s="9"/>
      <c r="H200" s="9"/>
      <c r="I200" s="9"/>
      <c r="J200" s="9"/>
      <c r="K200" s="9"/>
      <c r="L200" s="9" t="s">
        <v>806</v>
      </c>
      <c r="M200" s="33">
        <v>5.0</v>
      </c>
      <c r="N200" s="33">
        <v>4.0</v>
      </c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34"/>
      <c r="E201" s="9"/>
      <c r="F201" s="9"/>
      <c r="G201" s="9"/>
      <c r="H201" s="9"/>
      <c r="I201" s="9"/>
      <c r="J201" s="9"/>
      <c r="K201" s="9"/>
      <c r="L201" s="9" t="s">
        <v>770</v>
      </c>
      <c r="M201" s="33">
        <v>1.0</v>
      </c>
      <c r="N201" s="33">
        <v>1.0</v>
      </c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34"/>
      <c r="E202" s="9"/>
      <c r="F202" s="9"/>
      <c r="G202" s="9"/>
      <c r="H202" s="9"/>
      <c r="I202" s="9"/>
      <c r="J202" s="9"/>
      <c r="K202" s="9"/>
      <c r="L202" s="9" t="s">
        <v>519</v>
      </c>
      <c r="M202" s="33">
        <v>2.0</v>
      </c>
      <c r="N202" s="33">
        <v>2.0</v>
      </c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 t="s">
        <v>606</v>
      </c>
      <c r="M203" s="33">
        <v>4.0</v>
      </c>
      <c r="N203" s="33">
        <v>7.0</v>
      </c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133" t="s">
        <v>2672</v>
      </c>
      <c r="D204" s="11"/>
      <c r="E204" s="11"/>
      <c r="F204" s="11"/>
      <c r="G204" s="11"/>
      <c r="H204" s="11"/>
      <c r="I204" s="11"/>
      <c r="J204" s="12"/>
      <c r="K204" s="9"/>
      <c r="L204" s="9" t="s">
        <v>695</v>
      </c>
      <c r="M204" s="33">
        <v>2.0</v>
      </c>
      <c r="N204" s="33">
        <v>1.0</v>
      </c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41">
        <v>1.0</v>
      </c>
      <c r="D205" s="41">
        <v>2.0</v>
      </c>
      <c r="E205" s="41">
        <v>3.0</v>
      </c>
      <c r="F205" s="41">
        <v>4.0</v>
      </c>
      <c r="G205" s="41">
        <v>5.0</v>
      </c>
      <c r="H205" s="41">
        <v>6.0</v>
      </c>
      <c r="I205" s="41">
        <v>7.0</v>
      </c>
      <c r="J205" s="41">
        <v>8.0</v>
      </c>
      <c r="K205" s="9"/>
      <c r="L205" s="9" t="s">
        <v>601</v>
      </c>
      <c r="M205" s="33">
        <v>4.0</v>
      </c>
      <c r="N205" s="33">
        <v>6.0</v>
      </c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134" t="s">
        <v>388</v>
      </c>
      <c r="B206" s="41">
        <v>1.0</v>
      </c>
      <c r="C206" s="34" t="str">
        <f t="shared" ref="C206:J206" si="1">SUMIFS(#REF!,$M:$M,$B206,$N:$N,C$205)</f>
        <v>#N/A</v>
      </c>
      <c r="D206" s="34" t="str">
        <f t="shared" si="1"/>
        <v>#N/A</v>
      </c>
      <c r="E206" s="34" t="str">
        <f t="shared" si="1"/>
        <v>#N/A</v>
      </c>
      <c r="F206" s="34" t="str">
        <f t="shared" si="1"/>
        <v>#N/A</v>
      </c>
      <c r="G206" s="34" t="str">
        <f t="shared" si="1"/>
        <v>#N/A</v>
      </c>
      <c r="H206" s="34" t="str">
        <f t="shared" si="1"/>
        <v>#N/A</v>
      </c>
      <c r="I206" s="34" t="str">
        <f t="shared" si="1"/>
        <v>#N/A</v>
      </c>
      <c r="J206" s="34" t="str">
        <f t="shared" si="1"/>
        <v>#N/A</v>
      </c>
      <c r="K206" s="9"/>
      <c r="L206" s="9" t="s">
        <v>464</v>
      </c>
      <c r="M206" s="33">
        <v>2.0</v>
      </c>
      <c r="N206" s="33">
        <v>5.0</v>
      </c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131"/>
      <c r="B207" s="41">
        <v>2.0</v>
      </c>
      <c r="C207" s="34" t="str">
        <f t="shared" ref="C207:J207" si="2">SUMIFS(#REF!,$M:$M,$B207,$N:$N,C$205)</f>
        <v>#N/A</v>
      </c>
      <c r="D207" s="34" t="str">
        <f t="shared" si="2"/>
        <v>#N/A</v>
      </c>
      <c r="E207" s="34" t="str">
        <f t="shared" si="2"/>
        <v>#N/A</v>
      </c>
      <c r="F207" s="34" t="str">
        <f t="shared" si="2"/>
        <v>#N/A</v>
      </c>
      <c r="G207" s="34" t="str">
        <f t="shared" si="2"/>
        <v>#N/A</v>
      </c>
      <c r="H207" s="34" t="str">
        <f t="shared" si="2"/>
        <v>#N/A</v>
      </c>
      <c r="I207" s="34" t="str">
        <f t="shared" si="2"/>
        <v>#N/A</v>
      </c>
      <c r="J207" s="34" t="str">
        <f t="shared" si="2"/>
        <v>#N/A</v>
      </c>
      <c r="K207" s="9"/>
      <c r="L207" s="9" t="s">
        <v>883</v>
      </c>
      <c r="M207" s="33">
        <v>5.0</v>
      </c>
      <c r="N207" s="33">
        <v>8.0</v>
      </c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131"/>
      <c r="B208" s="41">
        <v>3.0</v>
      </c>
      <c r="C208" s="34" t="str">
        <f t="shared" ref="C208:J208" si="3">SUMIFS(#REF!,$M:$M,$B208,$N:$N,C$205)</f>
        <v>#N/A</v>
      </c>
      <c r="D208" s="34" t="str">
        <f t="shared" si="3"/>
        <v>#N/A</v>
      </c>
      <c r="E208" s="34" t="str">
        <f t="shared" si="3"/>
        <v>#N/A</v>
      </c>
      <c r="F208" s="34" t="str">
        <f t="shared" si="3"/>
        <v>#N/A</v>
      </c>
      <c r="G208" s="34" t="str">
        <f t="shared" si="3"/>
        <v>#N/A</v>
      </c>
      <c r="H208" s="34" t="str">
        <f t="shared" si="3"/>
        <v>#N/A</v>
      </c>
      <c r="I208" s="34" t="str">
        <f t="shared" si="3"/>
        <v>#N/A</v>
      </c>
      <c r="J208" s="34" t="str">
        <f t="shared" si="3"/>
        <v>#N/A</v>
      </c>
      <c r="K208" s="9"/>
      <c r="L208" s="9" t="s">
        <v>425</v>
      </c>
      <c r="M208" s="33">
        <v>1.0</v>
      </c>
      <c r="N208" s="33">
        <v>5.0</v>
      </c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131"/>
      <c r="B209" s="41">
        <v>4.0</v>
      </c>
      <c r="C209" s="34" t="str">
        <f t="shared" ref="C209:J209" si="4">SUMIFS(#REF!,$M:$M,$B209,$N:$N,C$205)</f>
        <v>#N/A</v>
      </c>
      <c r="D209" s="34" t="str">
        <f t="shared" si="4"/>
        <v>#N/A</v>
      </c>
      <c r="E209" s="34" t="str">
        <f t="shared" si="4"/>
        <v>#N/A</v>
      </c>
      <c r="F209" s="34" t="str">
        <f t="shared" si="4"/>
        <v>#N/A</v>
      </c>
      <c r="G209" s="34" t="str">
        <f t="shared" si="4"/>
        <v>#N/A</v>
      </c>
      <c r="H209" s="34" t="str">
        <f t="shared" si="4"/>
        <v>#N/A</v>
      </c>
      <c r="I209" s="34" t="str">
        <f t="shared" si="4"/>
        <v>#N/A</v>
      </c>
      <c r="J209" s="34" t="str">
        <f t="shared" si="4"/>
        <v>#N/A</v>
      </c>
      <c r="K209" s="9"/>
      <c r="L209" s="9" t="s">
        <v>763</v>
      </c>
      <c r="M209" s="33">
        <v>2.0</v>
      </c>
      <c r="N209" s="33">
        <v>6.0</v>
      </c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132"/>
      <c r="B210" s="41">
        <v>5.0</v>
      </c>
      <c r="C210" s="34" t="str">
        <f t="shared" ref="C210:J210" si="5">SUMIFS(#REF!,$M:$M,$B210,$N:$N,C$205)</f>
        <v>#N/A</v>
      </c>
      <c r="D210" s="34" t="str">
        <f t="shared" si="5"/>
        <v>#N/A</v>
      </c>
      <c r="E210" s="34" t="str">
        <f t="shared" si="5"/>
        <v>#N/A</v>
      </c>
      <c r="F210" s="34" t="str">
        <f t="shared" si="5"/>
        <v>#N/A</v>
      </c>
      <c r="G210" s="34" t="str">
        <f t="shared" si="5"/>
        <v>#N/A</v>
      </c>
      <c r="H210" s="34" t="str">
        <f t="shared" si="5"/>
        <v>#N/A</v>
      </c>
      <c r="I210" s="34" t="str">
        <f t="shared" si="5"/>
        <v>#N/A</v>
      </c>
      <c r="J210" s="34" t="str">
        <f t="shared" si="5"/>
        <v>#N/A</v>
      </c>
      <c r="K210" s="9"/>
      <c r="L210" s="9" t="s">
        <v>624</v>
      </c>
      <c r="M210" s="33">
        <v>4.0</v>
      </c>
      <c r="N210" s="33">
        <v>2.0</v>
      </c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 t="s">
        <v>784</v>
      </c>
      <c r="M211" s="33">
        <v>5.0</v>
      </c>
      <c r="N211" s="33">
        <v>2.0</v>
      </c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 t="s">
        <v>647</v>
      </c>
      <c r="M212" s="33">
        <v>3.0</v>
      </c>
      <c r="N212" s="33">
        <v>3.0</v>
      </c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133" t="s">
        <v>2672</v>
      </c>
      <c r="D213" s="11"/>
      <c r="E213" s="11"/>
      <c r="F213" s="11"/>
      <c r="G213" s="11"/>
      <c r="H213" s="11"/>
      <c r="I213" s="11"/>
      <c r="J213" s="12"/>
      <c r="K213" s="9"/>
      <c r="L213" s="9" t="s">
        <v>570</v>
      </c>
      <c r="M213" s="33">
        <v>1.0</v>
      </c>
      <c r="N213" s="33">
        <v>3.0</v>
      </c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41">
        <v>1.0</v>
      </c>
      <c r="D214" s="41">
        <v>2.0</v>
      </c>
      <c r="E214" s="41">
        <v>3.0</v>
      </c>
      <c r="F214" s="41">
        <v>4.0</v>
      </c>
      <c r="G214" s="41">
        <v>5.0</v>
      </c>
      <c r="H214" s="41">
        <v>6.0</v>
      </c>
      <c r="I214" s="41">
        <v>7.0</v>
      </c>
      <c r="J214" s="41">
        <v>8.0</v>
      </c>
      <c r="K214" s="9"/>
      <c r="L214" s="9" t="s">
        <v>654</v>
      </c>
      <c r="M214" s="33">
        <v>1.0</v>
      </c>
      <c r="N214" s="33">
        <v>2.0</v>
      </c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134" t="s">
        <v>388</v>
      </c>
      <c r="B215" s="41">
        <v>1.0</v>
      </c>
      <c r="C215" s="59">
        <f t="shared" ref="C215:J215" si="6">COUNTIFS($M:$M,$B215,$N:$N,C$214)</f>
        <v>12</v>
      </c>
      <c r="D215" s="59">
        <f t="shared" si="6"/>
        <v>14</v>
      </c>
      <c r="E215" s="59">
        <f t="shared" si="6"/>
        <v>18</v>
      </c>
      <c r="F215" s="59">
        <f t="shared" si="6"/>
        <v>13</v>
      </c>
      <c r="G215" s="59">
        <f t="shared" si="6"/>
        <v>11</v>
      </c>
      <c r="H215" s="59">
        <f t="shared" si="6"/>
        <v>15</v>
      </c>
      <c r="I215" s="59">
        <f t="shared" si="6"/>
        <v>9</v>
      </c>
      <c r="J215" s="59">
        <f t="shared" si="6"/>
        <v>11</v>
      </c>
      <c r="K215" s="9"/>
      <c r="L215" s="9" t="s">
        <v>833</v>
      </c>
      <c r="M215" s="33">
        <v>5.0</v>
      </c>
      <c r="N215" s="33">
        <v>7.0</v>
      </c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131"/>
      <c r="B216" s="41">
        <v>2.0</v>
      </c>
      <c r="C216" s="59">
        <f t="shared" ref="C216:J216" si="7">COUNTIFS($M:$M,$B216,$N:$N,C$214)</f>
        <v>12</v>
      </c>
      <c r="D216" s="59">
        <f t="shared" si="7"/>
        <v>16</v>
      </c>
      <c r="E216" s="59">
        <f t="shared" si="7"/>
        <v>13</v>
      </c>
      <c r="F216" s="59">
        <f t="shared" si="7"/>
        <v>17</v>
      </c>
      <c r="G216" s="59">
        <f t="shared" si="7"/>
        <v>10</v>
      </c>
      <c r="H216" s="59">
        <f t="shared" si="7"/>
        <v>18</v>
      </c>
      <c r="I216" s="59">
        <f t="shared" si="7"/>
        <v>11</v>
      </c>
      <c r="J216" s="59">
        <f t="shared" si="7"/>
        <v>11</v>
      </c>
      <c r="K216" s="9"/>
      <c r="L216" s="9" t="s">
        <v>772</v>
      </c>
      <c r="M216" s="33">
        <v>4.0</v>
      </c>
      <c r="N216" s="33">
        <v>4.0</v>
      </c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131"/>
      <c r="B217" s="41">
        <v>3.0</v>
      </c>
      <c r="C217" s="59">
        <f t="shared" ref="C217:J217" si="8">COUNTIFS($M:$M,$B217,$N:$N,C$214)</f>
        <v>8</v>
      </c>
      <c r="D217" s="59">
        <f t="shared" si="8"/>
        <v>15</v>
      </c>
      <c r="E217" s="59">
        <f t="shared" si="8"/>
        <v>9</v>
      </c>
      <c r="F217" s="59">
        <f t="shared" si="8"/>
        <v>9</v>
      </c>
      <c r="G217" s="59">
        <f t="shared" si="8"/>
        <v>20</v>
      </c>
      <c r="H217" s="59">
        <f t="shared" si="8"/>
        <v>10</v>
      </c>
      <c r="I217" s="59">
        <f t="shared" si="8"/>
        <v>11</v>
      </c>
      <c r="J217" s="59">
        <f t="shared" si="8"/>
        <v>10</v>
      </c>
      <c r="K217" s="9"/>
      <c r="L217" s="9" t="s">
        <v>774</v>
      </c>
      <c r="M217" s="33">
        <v>4.0</v>
      </c>
      <c r="N217" s="33">
        <v>1.0</v>
      </c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131"/>
      <c r="B218" s="41">
        <v>4.0</v>
      </c>
      <c r="C218" s="59">
        <f t="shared" ref="C218:J218" si="9">COUNTIFS($M:$M,$B218,$N:$N,C$214)</f>
        <v>10</v>
      </c>
      <c r="D218" s="59">
        <f t="shared" si="9"/>
        <v>17</v>
      </c>
      <c r="E218" s="59">
        <f t="shared" si="9"/>
        <v>11</v>
      </c>
      <c r="F218" s="59">
        <f t="shared" si="9"/>
        <v>11</v>
      </c>
      <c r="G218" s="59">
        <f t="shared" si="9"/>
        <v>13</v>
      </c>
      <c r="H218" s="59">
        <f t="shared" si="9"/>
        <v>15</v>
      </c>
      <c r="I218" s="59">
        <f t="shared" si="9"/>
        <v>18</v>
      </c>
      <c r="J218" s="59">
        <f t="shared" si="9"/>
        <v>10</v>
      </c>
      <c r="K218" s="9"/>
      <c r="L218" s="9" t="s">
        <v>820</v>
      </c>
      <c r="M218" s="33">
        <v>1.0</v>
      </c>
      <c r="N218" s="33">
        <v>4.0</v>
      </c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132"/>
      <c r="B219" s="41">
        <v>5.0</v>
      </c>
      <c r="C219" s="59">
        <f t="shared" ref="C219:J219" si="10">COUNTIFS($M:$M,$B219,$N:$N,C$214)</f>
        <v>12</v>
      </c>
      <c r="D219" s="59">
        <f t="shared" si="10"/>
        <v>10</v>
      </c>
      <c r="E219" s="59">
        <f t="shared" si="10"/>
        <v>7</v>
      </c>
      <c r="F219" s="59">
        <f t="shared" si="10"/>
        <v>14</v>
      </c>
      <c r="G219" s="59">
        <f t="shared" si="10"/>
        <v>9</v>
      </c>
      <c r="H219" s="59">
        <f t="shared" si="10"/>
        <v>12</v>
      </c>
      <c r="I219" s="59">
        <f t="shared" si="10"/>
        <v>13</v>
      </c>
      <c r="J219" s="59">
        <f t="shared" si="10"/>
        <v>15</v>
      </c>
      <c r="K219" s="9"/>
      <c r="L219" s="9" t="s">
        <v>545</v>
      </c>
      <c r="M219" s="33">
        <v>5.0</v>
      </c>
      <c r="N219" s="33">
        <v>7.0</v>
      </c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 t="s">
        <v>826</v>
      </c>
      <c r="M220" s="33">
        <v>2.0</v>
      </c>
      <c r="N220" s="33">
        <v>3.0</v>
      </c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 t="s">
        <v>880</v>
      </c>
      <c r="M221" s="33">
        <v>2.0</v>
      </c>
      <c r="N221" s="33">
        <v>3.0</v>
      </c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 t="s">
        <v>653</v>
      </c>
      <c r="M222" s="33">
        <v>2.0</v>
      </c>
      <c r="N222" s="33">
        <v>5.0</v>
      </c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 t="s">
        <v>791</v>
      </c>
      <c r="M223" s="33">
        <v>2.0</v>
      </c>
      <c r="N223" s="33">
        <v>6.0</v>
      </c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 t="s">
        <v>877</v>
      </c>
      <c r="M224" s="33">
        <v>1.0</v>
      </c>
      <c r="N224" s="33">
        <v>3.0</v>
      </c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 t="s">
        <v>712</v>
      </c>
      <c r="M225" s="33">
        <v>1.0</v>
      </c>
      <c r="N225" s="33">
        <v>7.0</v>
      </c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 t="s">
        <v>416</v>
      </c>
      <c r="M226" s="33">
        <v>2.0</v>
      </c>
      <c r="N226" s="33">
        <v>7.0</v>
      </c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 t="s">
        <v>761</v>
      </c>
      <c r="M227" s="33">
        <v>3.0</v>
      </c>
      <c r="N227" s="33">
        <v>2.0</v>
      </c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 t="s">
        <v>603</v>
      </c>
      <c r="M228" s="33">
        <v>5.0</v>
      </c>
      <c r="N228" s="33">
        <v>4.0</v>
      </c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 t="s">
        <v>431</v>
      </c>
      <c r="M229" s="33">
        <v>4.0</v>
      </c>
      <c r="N229" s="33">
        <v>1.0</v>
      </c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 t="s">
        <v>422</v>
      </c>
      <c r="M230" s="33">
        <v>1.0</v>
      </c>
      <c r="N230" s="33">
        <v>8.0</v>
      </c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 t="s">
        <v>889</v>
      </c>
      <c r="M231" s="33">
        <v>5.0</v>
      </c>
      <c r="N231" s="33">
        <v>1.0</v>
      </c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 t="s">
        <v>902</v>
      </c>
      <c r="M232" s="33">
        <v>1.0</v>
      </c>
      <c r="N232" s="33">
        <v>1.0</v>
      </c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 t="s">
        <v>480</v>
      </c>
      <c r="M233" s="33">
        <v>3.0</v>
      </c>
      <c r="N233" s="33">
        <v>5.0</v>
      </c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 t="s">
        <v>795</v>
      </c>
      <c r="M234" s="33">
        <v>4.0</v>
      </c>
      <c r="N234" s="33">
        <v>4.0</v>
      </c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 t="s">
        <v>668</v>
      </c>
      <c r="M235" s="33">
        <v>4.0</v>
      </c>
      <c r="N235" s="33">
        <v>7.0</v>
      </c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 t="s">
        <v>683</v>
      </c>
      <c r="M236" s="33">
        <v>3.0</v>
      </c>
      <c r="N236" s="33">
        <v>4.0</v>
      </c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 t="s">
        <v>498</v>
      </c>
      <c r="M237" s="33">
        <v>5.0</v>
      </c>
      <c r="N237" s="33">
        <v>7.0</v>
      </c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 t="s">
        <v>555</v>
      </c>
      <c r="M238" s="33">
        <v>3.0</v>
      </c>
      <c r="N238" s="33">
        <v>4.0</v>
      </c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 t="s">
        <v>438</v>
      </c>
      <c r="M239" s="33">
        <v>1.0</v>
      </c>
      <c r="N239" s="33">
        <v>6.0</v>
      </c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 t="s">
        <v>428</v>
      </c>
      <c r="M240" s="33">
        <v>4.0</v>
      </c>
      <c r="N240" s="33">
        <v>8.0</v>
      </c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 t="s">
        <v>495</v>
      </c>
      <c r="M241" s="33">
        <v>2.0</v>
      </c>
      <c r="N241" s="33">
        <v>3.0</v>
      </c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 t="s">
        <v>755</v>
      </c>
      <c r="M242" s="33">
        <v>3.0</v>
      </c>
      <c r="N242" s="33">
        <v>7.0</v>
      </c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 t="s">
        <v>732</v>
      </c>
      <c r="M243" s="33">
        <v>5.0</v>
      </c>
      <c r="N243" s="33">
        <v>8.0</v>
      </c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 t="s">
        <v>748</v>
      </c>
      <c r="M244" s="33">
        <v>1.0</v>
      </c>
      <c r="N244" s="33">
        <v>8.0</v>
      </c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 t="s">
        <v>760</v>
      </c>
      <c r="M245" s="33">
        <v>1.0</v>
      </c>
      <c r="N245" s="33">
        <v>2.0</v>
      </c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 t="s">
        <v>649</v>
      </c>
      <c r="M246" s="33">
        <v>2.0</v>
      </c>
      <c r="N246" s="33">
        <v>3.0</v>
      </c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 t="s">
        <v>852</v>
      </c>
      <c r="M247" s="33">
        <v>2.0</v>
      </c>
      <c r="N247" s="33">
        <v>2.0</v>
      </c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 t="s">
        <v>851</v>
      </c>
      <c r="M248" s="33">
        <v>2.0</v>
      </c>
      <c r="N248" s="33">
        <v>5.0</v>
      </c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 t="s">
        <v>645</v>
      </c>
      <c r="M249" s="33">
        <v>1.0</v>
      </c>
      <c r="N249" s="33">
        <v>6.0</v>
      </c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 t="s">
        <v>844</v>
      </c>
      <c r="M250" s="33">
        <v>4.0</v>
      </c>
      <c r="N250" s="33">
        <v>7.0</v>
      </c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 t="s">
        <v>489</v>
      </c>
      <c r="M251" s="33">
        <v>1.0</v>
      </c>
      <c r="N251" s="33">
        <v>6.0</v>
      </c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 t="s">
        <v>684</v>
      </c>
      <c r="M252" s="33">
        <v>5.0</v>
      </c>
      <c r="N252" s="33">
        <v>7.0</v>
      </c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 t="s">
        <v>449</v>
      </c>
      <c r="M253" s="33">
        <v>5.0</v>
      </c>
      <c r="N253" s="33">
        <v>3.0</v>
      </c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 t="s">
        <v>641</v>
      </c>
      <c r="M254" s="33">
        <v>3.0</v>
      </c>
      <c r="N254" s="33">
        <v>4.0</v>
      </c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 t="s">
        <v>646</v>
      </c>
      <c r="M255" s="33">
        <v>3.0</v>
      </c>
      <c r="N255" s="33">
        <v>2.0</v>
      </c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 t="s">
        <v>534</v>
      </c>
      <c r="M256" s="33">
        <v>1.0</v>
      </c>
      <c r="N256" s="33">
        <v>8.0</v>
      </c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 t="s">
        <v>664</v>
      </c>
      <c r="M257" s="33">
        <v>3.0</v>
      </c>
      <c r="N257" s="33">
        <v>5.0</v>
      </c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 t="s">
        <v>593</v>
      </c>
      <c r="M258" s="33">
        <v>3.0</v>
      </c>
      <c r="N258" s="33">
        <v>7.0</v>
      </c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 t="s">
        <v>442</v>
      </c>
      <c r="M259" s="33">
        <v>1.0</v>
      </c>
      <c r="N259" s="33">
        <v>3.0</v>
      </c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 t="s">
        <v>456</v>
      </c>
      <c r="M260" s="33">
        <v>5.0</v>
      </c>
      <c r="N260" s="33">
        <v>8.0</v>
      </c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 t="s">
        <v>888</v>
      </c>
      <c r="M261" s="33">
        <v>1.0</v>
      </c>
      <c r="N261" s="33">
        <v>6.0</v>
      </c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 t="s">
        <v>686</v>
      </c>
      <c r="M262" s="33">
        <v>3.0</v>
      </c>
      <c r="N262" s="33">
        <v>1.0</v>
      </c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 t="s">
        <v>576</v>
      </c>
      <c r="M263" s="33">
        <v>4.0</v>
      </c>
      <c r="N263" s="33">
        <v>5.0</v>
      </c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 t="s">
        <v>867</v>
      </c>
      <c r="M264" s="33">
        <v>3.0</v>
      </c>
      <c r="N264" s="33">
        <v>3.0</v>
      </c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 t="s">
        <v>470</v>
      </c>
      <c r="M265" s="33">
        <v>4.0</v>
      </c>
      <c r="N265" s="33">
        <v>2.0</v>
      </c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 t="s">
        <v>563</v>
      </c>
      <c r="M266" s="33">
        <v>2.0</v>
      </c>
      <c r="N266" s="33">
        <v>3.0</v>
      </c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 t="s">
        <v>835</v>
      </c>
      <c r="M267" s="33">
        <v>2.0</v>
      </c>
      <c r="N267" s="33">
        <v>1.0</v>
      </c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 t="s">
        <v>565</v>
      </c>
      <c r="M268" s="33">
        <v>1.0</v>
      </c>
      <c r="N268" s="33">
        <v>7.0</v>
      </c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 t="s">
        <v>658</v>
      </c>
      <c r="M269" s="33">
        <v>3.0</v>
      </c>
      <c r="N269" s="33">
        <v>2.0</v>
      </c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 t="s">
        <v>541</v>
      </c>
      <c r="M270" s="33">
        <v>1.0</v>
      </c>
      <c r="N270" s="33">
        <v>2.0</v>
      </c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 t="s">
        <v>849</v>
      </c>
      <c r="M271" s="33">
        <v>4.0</v>
      </c>
      <c r="N271" s="33">
        <v>4.0</v>
      </c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 t="s">
        <v>540</v>
      </c>
      <c r="M272" s="33">
        <v>1.0</v>
      </c>
      <c r="N272" s="33">
        <v>1.0</v>
      </c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 t="s">
        <v>832</v>
      </c>
      <c r="M273" s="33">
        <v>3.0</v>
      </c>
      <c r="N273" s="33">
        <v>7.0</v>
      </c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 t="s">
        <v>766</v>
      </c>
      <c r="M274" s="33">
        <v>3.0</v>
      </c>
      <c r="N274" s="33">
        <v>5.0</v>
      </c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 t="s">
        <v>731</v>
      </c>
      <c r="M275" s="33">
        <v>4.0</v>
      </c>
      <c r="N275" s="33">
        <v>5.0</v>
      </c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 t="s">
        <v>721</v>
      </c>
      <c r="M276" s="33">
        <v>4.0</v>
      </c>
      <c r="N276" s="33">
        <v>3.0</v>
      </c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 t="s">
        <v>502</v>
      </c>
      <c r="M277" s="33">
        <v>3.0</v>
      </c>
      <c r="N277" s="33">
        <v>7.0</v>
      </c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 t="s">
        <v>567</v>
      </c>
      <c r="M278" s="33">
        <v>5.0</v>
      </c>
      <c r="N278" s="33">
        <v>5.0</v>
      </c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 t="s">
        <v>2673</v>
      </c>
      <c r="M279" s="33">
        <v>3.0</v>
      </c>
      <c r="N279" s="33">
        <v>5.0</v>
      </c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 t="s">
        <v>623</v>
      </c>
      <c r="M280" s="33">
        <v>1.0</v>
      </c>
      <c r="N280" s="33">
        <v>4.0</v>
      </c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 t="s">
        <v>527</v>
      </c>
      <c r="M281" s="33">
        <v>5.0</v>
      </c>
      <c r="N281" s="33">
        <v>4.0</v>
      </c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 t="s">
        <v>787</v>
      </c>
      <c r="M282" s="33">
        <v>2.0</v>
      </c>
      <c r="N282" s="33">
        <v>4.0</v>
      </c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 t="s">
        <v>494</v>
      </c>
      <c r="M283" s="33">
        <v>4.0</v>
      </c>
      <c r="N283" s="33">
        <v>6.0</v>
      </c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 t="s">
        <v>562</v>
      </c>
      <c r="M284" s="33">
        <v>5.0</v>
      </c>
      <c r="N284" s="33">
        <v>6.0</v>
      </c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 t="s">
        <v>440</v>
      </c>
      <c r="M285" s="33">
        <v>2.0</v>
      </c>
      <c r="N285" s="33">
        <v>4.0</v>
      </c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 t="s">
        <v>694</v>
      </c>
      <c r="M286" s="33">
        <v>1.0</v>
      </c>
      <c r="N286" s="33">
        <v>8.0</v>
      </c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 t="s">
        <v>439</v>
      </c>
      <c r="M287" s="33">
        <v>5.0</v>
      </c>
      <c r="N287" s="33">
        <v>2.0</v>
      </c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 t="s">
        <v>861</v>
      </c>
      <c r="M288" s="33">
        <v>5.0</v>
      </c>
      <c r="N288" s="33">
        <v>7.0</v>
      </c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 t="s">
        <v>636</v>
      </c>
      <c r="M289" s="33">
        <v>2.0</v>
      </c>
      <c r="N289" s="33">
        <v>7.0</v>
      </c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 t="s">
        <v>808</v>
      </c>
      <c r="M290" s="33">
        <v>3.0</v>
      </c>
      <c r="N290" s="33">
        <v>3.0</v>
      </c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 t="s">
        <v>528</v>
      </c>
      <c r="M291" s="33">
        <v>3.0</v>
      </c>
      <c r="N291" s="33">
        <v>4.0</v>
      </c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 t="s">
        <v>607</v>
      </c>
      <c r="M292" s="33">
        <v>4.0</v>
      </c>
      <c r="N292" s="33">
        <v>8.0</v>
      </c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 t="s">
        <v>581</v>
      </c>
      <c r="M293" s="33">
        <v>3.0</v>
      </c>
      <c r="N293" s="33">
        <v>6.0</v>
      </c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 t="s">
        <v>496</v>
      </c>
      <c r="M294" s="33">
        <v>2.0</v>
      </c>
      <c r="N294" s="33">
        <v>2.0</v>
      </c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 t="s">
        <v>460</v>
      </c>
      <c r="M295" s="33">
        <v>1.0</v>
      </c>
      <c r="N295" s="33">
        <v>3.0</v>
      </c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 t="s">
        <v>778</v>
      </c>
      <c r="M296" s="33">
        <v>4.0</v>
      </c>
      <c r="N296" s="33">
        <v>4.0</v>
      </c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 t="s">
        <v>768</v>
      </c>
      <c r="M297" s="33">
        <v>2.0</v>
      </c>
      <c r="N297" s="33">
        <v>8.0</v>
      </c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 t="s">
        <v>618</v>
      </c>
      <c r="M298" s="33">
        <v>1.0</v>
      </c>
      <c r="N298" s="33">
        <v>2.0</v>
      </c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 t="s">
        <v>776</v>
      </c>
      <c r="M299" s="33">
        <v>3.0</v>
      </c>
      <c r="N299" s="33">
        <v>1.0</v>
      </c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 t="s">
        <v>864</v>
      </c>
      <c r="M300" s="33">
        <v>1.0</v>
      </c>
      <c r="N300" s="33">
        <v>4.0</v>
      </c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 t="s">
        <v>522</v>
      </c>
      <c r="M301" s="33">
        <v>3.0</v>
      </c>
      <c r="N301" s="33">
        <v>6.0</v>
      </c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 t="s">
        <v>897</v>
      </c>
      <c r="M302" s="33">
        <v>1.0</v>
      </c>
      <c r="N302" s="33">
        <v>7.0</v>
      </c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 t="s">
        <v>901</v>
      </c>
      <c r="M303" s="33">
        <v>2.0</v>
      </c>
      <c r="N303" s="33">
        <v>6.0</v>
      </c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 t="s">
        <v>680</v>
      </c>
      <c r="M304" s="33">
        <v>1.0</v>
      </c>
      <c r="N304" s="33">
        <v>3.0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 t="s">
        <v>811</v>
      </c>
      <c r="M305" s="33">
        <v>5.0</v>
      </c>
      <c r="N305" s="33">
        <v>3.0</v>
      </c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 t="s">
        <v>610</v>
      </c>
      <c r="M306" s="33">
        <v>5.0</v>
      </c>
      <c r="N306" s="33">
        <v>6.0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 t="s">
        <v>452</v>
      </c>
      <c r="M307" s="33">
        <v>4.0</v>
      </c>
      <c r="N307" s="33">
        <v>2.0</v>
      </c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 t="s">
        <v>698</v>
      </c>
      <c r="M308" s="33">
        <v>1.0</v>
      </c>
      <c r="N308" s="33">
        <v>2.0</v>
      </c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 t="s">
        <v>551</v>
      </c>
      <c r="M309" s="33">
        <v>4.0</v>
      </c>
      <c r="N309" s="33">
        <v>2.0</v>
      </c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 t="s">
        <v>799</v>
      </c>
      <c r="M310" s="33">
        <v>3.0</v>
      </c>
      <c r="N310" s="33">
        <v>5.0</v>
      </c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 t="s">
        <v>500</v>
      </c>
      <c r="M311" s="33">
        <v>2.0</v>
      </c>
      <c r="N311" s="33">
        <v>3.0</v>
      </c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 t="s">
        <v>530</v>
      </c>
      <c r="M312" s="33">
        <v>2.0</v>
      </c>
      <c r="N312" s="33">
        <v>7.0</v>
      </c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 t="s">
        <v>840</v>
      </c>
      <c r="M313" s="33">
        <v>5.0</v>
      </c>
      <c r="N313" s="33">
        <v>4.0</v>
      </c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 t="s">
        <v>729</v>
      </c>
      <c r="M314" s="33">
        <v>2.0</v>
      </c>
      <c r="N314" s="33">
        <v>7.0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 t="s">
        <v>486</v>
      </c>
      <c r="M315" s="33">
        <v>2.0</v>
      </c>
      <c r="N315" s="33">
        <v>6.0</v>
      </c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 t="s">
        <v>816</v>
      </c>
      <c r="M316" s="33">
        <v>3.0</v>
      </c>
      <c r="N316" s="33">
        <v>2.0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 t="s">
        <v>583</v>
      </c>
      <c r="M317" s="33">
        <v>4.0</v>
      </c>
      <c r="N317" s="33">
        <v>6.0</v>
      </c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 t="s">
        <v>837</v>
      </c>
      <c r="M318" s="33">
        <v>3.0</v>
      </c>
      <c r="N318" s="33">
        <v>3.0</v>
      </c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 t="s">
        <v>549</v>
      </c>
      <c r="M319" s="33">
        <v>3.0</v>
      </c>
      <c r="N319" s="33">
        <v>5.0</v>
      </c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 t="s">
        <v>740</v>
      </c>
      <c r="M320" s="33">
        <v>1.0</v>
      </c>
      <c r="N320" s="33">
        <v>3.0</v>
      </c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 t="s">
        <v>644</v>
      </c>
      <c r="M321" s="33">
        <v>3.0</v>
      </c>
      <c r="N321" s="33">
        <v>8.0</v>
      </c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 t="s">
        <v>769</v>
      </c>
      <c r="M322" s="33">
        <v>4.0</v>
      </c>
      <c r="N322" s="33">
        <v>3.0</v>
      </c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 t="s">
        <v>575</v>
      </c>
      <c r="M323" s="33">
        <v>4.0</v>
      </c>
      <c r="N323" s="33">
        <v>7.0</v>
      </c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 t="s">
        <v>617</v>
      </c>
      <c r="M324" s="33">
        <v>4.0</v>
      </c>
      <c r="N324" s="33">
        <v>6.0</v>
      </c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 t="s">
        <v>613</v>
      </c>
      <c r="M325" s="33">
        <v>2.0</v>
      </c>
      <c r="N325" s="33">
        <v>8.0</v>
      </c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 t="s">
        <v>716</v>
      </c>
      <c r="M326" s="33">
        <v>1.0</v>
      </c>
      <c r="N326" s="33">
        <v>8.0</v>
      </c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 t="s">
        <v>436</v>
      </c>
      <c r="M327" s="33">
        <v>1.0</v>
      </c>
      <c r="N327" s="33">
        <v>2.0</v>
      </c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 t="s">
        <v>782</v>
      </c>
      <c r="M328" s="33">
        <v>5.0</v>
      </c>
      <c r="N328" s="33">
        <v>6.0</v>
      </c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 t="s">
        <v>702</v>
      </c>
      <c r="M329" s="33">
        <v>5.0</v>
      </c>
      <c r="N329" s="33">
        <v>8.0</v>
      </c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 t="s">
        <v>857</v>
      </c>
      <c r="M330" s="33">
        <v>4.0</v>
      </c>
      <c r="N330" s="33">
        <v>1.0</v>
      </c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 t="s">
        <v>539</v>
      </c>
      <c r="M331" s="33">
        <v>2.0</v>
      </c>
      <c r="N331" s="33">
        <v>1.0</v>
      </c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 t="s">
        <v>862</v>
      </c>
      <c r="M332" s="33">
        <v>3.0</v>
      </c>
      <c r="N332" s="33">
        <v>6.0</v>
      </c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 t="s">
        <v>662</v>
      </c>
      <c r="M333" s="33">
        <v>4.0</v>
      </c>
      <c r="N333" s="33">
        <v>7.0</v>
      </c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 t="s">
        <v>561</v>
      </c>
      <c r="M334" s="33">
        <v>3.0</v>
      </c>
      <c r="N334" s="33">
        <v>7.0</v>
      </c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 t="s">
        <v>453</v>
      </c>
      <c r="M335" s="33">
        <v>2.0</v>
      </c>
      <c r="N335" s="33">
        <v>3.0</v>
      </c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 t="s">
        <v>753</v>
      </c>
      <c r="M336" s="33">
        <v>4.0</v>
      </c>
      <c r="N336" s="33">
        <v>4.0</v>
      </c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 t="s">
        <v>602</v>
      </c>
      <c r="M337" s="33">
        <v>5.0</v>
      </c>
      <c r="N337" s="33">
        <v>8.0</v>
      </c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 t="s">
        <v>819</v>
      </c>
      <c r="M338" s="33">
        <v>4.0</v>
      </c>
      <c r="N338" s="33">
        <v>7.0</v>
      </c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 t="s">
        <v>856</v>
      </c>
      <c r="M339" s="33">
        <v>5.0</v>
      </c>
      <c r="N339" s="33">
        <v>1.0</v>
      </c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 t="s">
        <v>796</v>
      </c>
      <c r="M340" s="33">
        <v>1.0</v>
      </c>
      <c r="N340" s="33">
        <v>2.0</v>
      </c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 t="s">
        <v>568</v>
      </c>
      <c r="M341" s="33">
        <v>4.0</v>
      </c>
      <c r="N341" s="33">
        <v>6.0</v>
      </c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 t="s">
        <v>873</v>
      </c>
      <c r="M342" s="33">
        <v>2.0</v>
      </c>
      <c r="N342" s="33">
        <v>8.0</v>
      </c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 t="s">
        <v>715</v>
      </c>
      <c r="M343" s="33">
        <v>3.0</v>
      </c>
      <c r="N343" s="33">
        <v>7.0</v>
      </c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 t="s">
        <v>756</v>
      </c>
      <c r="M344" s="33">
        <v>3.0</v>
      </c>
      <c r="N344" s="33">
        <v>8.0</v>
      </c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 t="s">
        <v>773</v>
      </c>
      <c r="M345" s="33">
        <v>1.0</v>
      </c>
      <c r="N345" s="33">
        <v>4.0</v>
      </c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 t="s">
        <v>415</v>
      </c>
      <c r="M346" s="33">
        <v>1.0</v>
      </c>
      <c r="N346" s="33">
        <v>4.0</v>
      </c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 t="s">
        <v>586</v>
      </c>
      <c r="M347" s="33">
        <v>4.0</v>
      </c>
      <c r="N347" s="33">
        <v>6.0</v>
      </c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 t="s">
        <v>2674</v>
      </c>
      <c r="M348" s="33">
        <v>3.0</v>
      </c>
      <c r="N348" s="33">
        <v>8.0</v>
      </c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 t="s">
        <v>872</v>
      </c>
      <c r="M349" s="33">
        <v>3.0</v>
      </c>
      <c r="N349" s="33">
        <v>5.0</v>
      </c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 t="s">
        <v>531</v>
      </c>
      <c r="M350" s="33">
        <v>2.0</v>
      </c>
      <c r="N350" s="33">
        <v>2.0</v>
      </c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 t="s">
        <v>759</v>
      </c>
      <c r="M351" s="33">
        <v>4.0</v>
      </c>
      <c r="N351" s="33">
        <v>7.0</v>
      </c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 t="s">
        <v>878</v>
      </c>
      <c r="M352" s="33">
        <v>1.0</v>
      </c>
      <c r="N352" s="33">
        <v>1.0</v>
      </c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 t="s">
        <v>828</v>
      </c>
      <c r="M353" s="33">
        <v>1.0</v>
      </c>
      <c r="N353" s="33">
        <v>3.0</v>
      </c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 t="s">
        <v>697</v>
      </c>
      <c r="M354" s="33">
        <v>5.0</v>
      </c>
      <c r="N354" s="33">
        <v>8.0</v>
      </c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 t="s">
        <v>758</v>
      </c>
      <c r="M355" s="33">
        <v>4.0</v>
      </c>
      <c r="N355" s="33">
        <v>2.0</v>
      </c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 t="s">
        <v>854</v>
      </c>
      <c r="M356" s="33">
        <v>4.0</v>
      </c>
      <c r="N356" s="33">
        <v>1.0</v>
      </c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 t="s">
        <v>559</v>
      </c>
      <c r="M357" s="33">
        <v>1.0</v>
      </c>
      <c r="N357" s="33">
        <v>5.0</v>
      </c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 t="s">
        <v>703</v>
      </c>
      <c r="M358" s="33">
        <v>3.0</v>
      </c>
      <c r="N358" s="33">
        <v>5.0</v>
      </c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 t="s">
        <v>896</v>
      </c>
      <c r="M359" s="33">
        <v>4.0</v>
      </c>
      <c r="N359" s="33">
        <v>2.0</v>
      </c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 t="s">
        <v>591</v>
      </c>
      <c r="M360" s="33">
        <v>1.0</v>
      </c>
      <c r="N360" s="33">
        <v>5.0</v>
      </c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 t="s">
        <v>843</v>
      </c>
      <c r="M361" s="33">
        <v>2.0</v>
      </c>
      <c r="N361" s="33">
        <v>1.0</v>
      </c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 t="s">
        <v>619</v>
      </c>
      <c r="M362" s="33">
        <v>5.0</v>
      </c>
      <c r="N362" s="33">
        <v>7.0</v>
      </c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 t="s">
        <v>626</v>
      </c>
      <c r="M363" s="33">
        <v>2.0</v>
      </c>
      <c r="N363" s="33">
        <v>4.0</v>
      </c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 t="s">
        <v>874</v>
      </c>
      <c r="M364" s="33">
        <v>1.0</v>
      </c>
      <c r="N364" s="33">
        <v>3.0</v>
      </c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 t="s">
        <v>517</v>
      </c>
      <c r="M365" s="33">
        <v>1.0</v>
      </c>
      <c r="N365" s="33">
        <v>5.0</v>
      </c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 t="s">
        <v>631</v>
      </c>
      <c r="M366" s="33">
        <v>5.0</v>
      </c>
      <c r="N366" s="33">
        <v>8.0</v>
      </c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 t="s">
        <v>738</v>
      </c>
      <c r="M367" s="33">
        <v>4.0</v>
      </c>
      <c r="N367" s="33">
        <v>7.0</v>
      </c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 t="s">
        <v>427</v>
      </c>
      <c r="M368" s="33">
        <v>2.0</v>
      </c>
      <c r="N368" s="33">
        <v>1.0</v>
      </c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 t="s">
        <v>728</v>
      </c>
      <c r="M369" s="33">
        <v>1.0</v>
      </c>
      <c r="N369" s="33">
        <v>2.0</v>
      </c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 t="s">
        <v>433</v>
      </c>
      <c r="M370" s="33">
        <v>2.0</v>
      </c>
      <c r="N370" s="33">
        <v>3.0</v>
      </c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 t="s">
        <v>409</v>
      </c>
      <c r="M371" s="33">
        <v>1.0</v>
      </c>
      <c r="N371" s="33">
        <v>8.0</v>
      </c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 t="s">
        <v>437</v>
      </c>
      <c r="M372" s="33">
        <v>4.0</v>
      </c>
      <c r="N372" s="33">
        <v>7.0</v>
      </c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 t="s">
        <v>625</v>
      </c>
      <c r="M373" s="33">
        <v>1.0</v>
      </c>
      <c r="N373" s="33">
        <v>6.0</v>
      </c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 t="s">
        <v>793</v>
      </c>
      <c r="M374" s="33">
        <v>2.0</v>
      </c>
      <c r="N374" s="33">
        <v>2.0</v>
      </c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 t="s">
        <v>509</v>
      </c>
      <c r="M375" s="33">
        <v>4.0</v>
      </c>
      <c r="N375" s="33">
        <v>4.0</v>
      </c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 t="s">
        <v>547</v>
      </c>
      <c r="M376" s="33">
        <v>3.0</v>
      </c>
      <c r="N376" s="33">
        <v>1.0</v>
      </c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 t="s">
        <v>543</v>
      </c>
      <c r="M377" s="33">
        <v>4.0</v>
      </c>
      <c r="N377" s="33">
        <v>5.0</v>
      </c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 t="s">
        <v>871</v>
      </c>
      <c r="M378" s="33">
        <v>2.0</v>
      </c>
      <c r="N378" s="33">
        <v>7.0</v>
      </c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 t="s">
        <v>665</v>
      </c>
      <c r="M379" s="33">
        <v>1.0</v>
      </c>
      <c r="N379" s="33">
        <v>6.0</v>
      </c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 t="s">
        <v>639</v>
      </c>
      <c r="M380" s="33">
        <v>1.0</v>
      </c>
      <c r="N380" s="33">
        <v>3.0</v>
      </c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 t="s">
        <v>887</v>
      </c>
      <c r="M381" s="33">
        <v>1.0</v>
      </c>
      <c r="N381" s="33">
        <v>6.0</v>
      </c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 t="s">
        <v>533</v>
      </c>
      <c r="M382" s="33">
        <v>1.0</v>
      </c>
      <c r="N382" s="33">
        <v>5.0</v>
      </c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 t="s">
        <v>691</v>
      </c>
      <c r="M383" s="33">
        <v>4.0</v>
      </c>
      <c r="N383" s="33">
        <v>3.0</v>
      </c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 t="s">
        <v>597</v>
      </c>
      <c r="M384" s="33">
        <v>4.0</v>
      </c>
      <c r="N384" s="33">
        <v>7.0</v>
      </c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 t="s">
        <v>722</v>
      </c>
      <c r="M385" s="33">
        <v>3.0</v>
      </c>
      <c r="N385" s="33">
        <v>3.0</v>
      </c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 t="s">
        <v>682</v>
      </c>
      <c r="M386" s="33">
        <v>5.0</v>
      </c>
      <c r="N386" s="33">
        <v>2.0</v>
      </c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 t="s">
        <v>507</v>
      </c>
      <c r="M387" s="33">
        <v>5.0</v>
      </c>
      <c r="N387" s="33">
        <v>1.0</v>
      </c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 t="s">
        <v>523</v>
      </c>
      <c r="M388" s="33">
        <v>1.0</v>
      </c>
      <c r="N388" s="33">
        <v>1.0</v>
      </c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 t="s">
        <v>710</v>
      </c>
      <c r="M389" s="33">
        <v>5.0</v>
      </c>
      <c r="N389" s="33">
        <v>8.0</v>
      </c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 t="s">
        <v>634</v>
      </c>
      <c r="M390" s="33">
        <v>3.0</v>
      </c>
      <c r="N390" s="33">
        <v>2.0</v>
      </c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 t="s">
        <v>733</v>
      </c>
      <c r="M391" s="33">
        <v>4.0</v>
      </c>
      <c r="N391" s="33">
        <v>1.0</v>
      </c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 t="s">
        <v>451</v>
      </c>
      <c r="M392" s="33">
        <v>3.0</v>
      </c>
      <c r="N392" s="33">
        <v>4.0</v>
      </c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 t="s">
        <v>679</v>
      </c>
      <c r="M393" s="33">
        <v>2.0</v>
      </c>
      <c r="N393" s="33">
        <v>6.0</v>
      </c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 t="s">
        <v>492</v>
      </c>
      <c r="M394" s="33">
        <v>1.0</v>
      </c>
      <c r="N394" s="33">
        <v>1.0</v>
      </c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 t="s">
        <v>611</v>
      </c>
      <c r="M395" s="33">
        <v>5.0</v>
      </c>
      <c r="N395" s="33">
        <v>6.0</v>
      </c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 t="s">
        <v>884</v>
      </c>
      <c r="M396" s="33">
        <v>4.0</v>
      </c>
      <c r="N396" s="33">
        <v>5.0</v>
      </c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 t="s">
        <v>895</v>
      </c>
      <c r="M397" s="33">
        <v>2.0</v>
      </c>
      <c r="N397" s="33">
        <v>3.0</v>
      </c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 t="s">
        <v>574</v>
      </c>
      <c r="M398" s="33">
        <v>3.0</v>
      </c>
      <c r="N398" s="33">
        <v>7.0</v>
      </c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 t="s">
        <v>670</v>
      </c>
      <c r="M399" s="33">
        <v>2.0</v>
      </c>
      <c r="N399" s="33">
        <v>2.0</v>
      </c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 t="s">
        <v>777</v>
      </c>
      <c r="M400" s="33">
        <v>5.0</v>
      </c>
      <c r="N400" s="33">
        <v>5.0</v>
      </c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 t="s">
        <v>455</v>
      </c>
      <c r="M401" s="33">
        <v>4.0</v>
      </c>
      <c r="N401" s="33">
        <v>1.0</v>
      </c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 t="s">
        <v>672</v>
      </c>
      <c r="M402" s="33">
        <v>1.0</v>
      </c>
      <c r="N402" s="33">
        <v>2.0</v>
      </c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 t="s">
        <v>466</v>
      </c>
      <c r="M403" s="33">
        <v>5.0</v>
      </c>
      <c r="N403" s="33">
        <v>6.0</v>
      </c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 t="s">
        <v>569</v>
      </c>
      <c r="M404" s="33">
        <v>2.0</v>
      </c>
      <c r="N404" s="33">
        <v>8.0</v>
      </c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 t="s">
        <v>577</v>
      </c>
      <c r="M405" s="33">
        <v>4.0</v>
      </c>
      <c r="N405" s="33">
        <v>3.0</v>
      </c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 t="s">
        <v>841</v>
      </c>
      <c r="M406" s="33">
        <v>5.0</v>
      </c>
      <c r="N406" s="33">
        <v>3.0</v>
      </c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 t="s">
        <v>521</v>
      </c>
      <c r="M407" s="33">
        <v>2.0</v>
      </c>
      <c r="N407" s="33">
        <v>4.0</v>
      </c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 t="s">
        <v>797</v>
      </c>
      <c r="M408" s="33">
        <v>2.0</v>
      </c>
      <c r="N408" s="33">
        <v>2.0</v>
      </c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 t="s">
        <v>839</v>
      </c>
      <c r="M409" s="33">
        <v>5.0</v>
      </c>
      <c r="N409" s="33">
        <v>5.0</v>
      </c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 t="s">
        <v>420</v>
      </c>
      <c r="M410" s="33">
        <v>2.0</v>
      </c>
      <c r="N410" s="33">
        <v>6.0</v>
      </c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 t="s">
        <v>709</v>
      </c>
      <c r="M411" s="33">
        <v>1.0</v>
      </c>
      <c r="N411" s="33">
        <v>3.0</v>
      </c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 t="s">
        <v>749</v>
      </c>
      <c r="M412" s="33">
        <v>5.0</v>
      </c>
      <c r="N412" s="33">
        <v>3.0</v>
      </c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 t="s">
        <v>666</v>
      </c>
      <c r="M413" s="33">
        <v>3.0</v>
      </c>
      <c r="N413" s="33">
        <v>2.0</v>
      </c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 t="s">
        <v>598</v>
      </c>
      <c r="M414" s="33">
        <v>4.0</v>
      </c>
      <c r="N414" s="33">
        <v>8.0</v>
      </c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 t="s">
        <v>693</v>
      </c>
      <c r="M415" s="33">
        <v>5.0</v>
      </c>
      <c r="N415" s="33">
        <v>4.0</v>
      </c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 t="s">
        <v>807</v>
      </c>
      <c r="M416" s="33">
        <v>3.0</v>
      </c>
      <c r="N416" s="33">
        <v>3.0</v>
      </c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 t="s">
        <v>505</v>
      </c>
      <c r="M417" s="33">
        <v>3.0</v>
      </c>
      <c r="N417" s="33">
        <v>2.0</v>
      </c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 t="s">
        <v>512</v>
      </c>
      <c r="M418" s="33">
        <v>5.0</v>
      </c>
      <c r="N418" s="33">
        <v>6.0</v>
      </c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 t="s">
        <v>503</v>
      </c>
      <c r="M419" s="33">
        <v>4.0</v>
      </c>
      <c r="N419" s="33">
        <v>2.0</v>
      </c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 t="s">
        <v>775</v>
      </c>
      <c r="M420" s="33">
        <v>3.0</v>
      </c>
      <c r="N420" s="33">
        <v>5.0</v>
      </c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 t="s">
        <v>614</v>
      </c>
      <c r="M421" s="33">
        <v>3.0</v>
      </c>
      <c r="N421" s="33">
        <v>5.0</v>
      </c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 t="s">
        <v>657</v>
      </c>
      <c r="M422" s="33">
        <v>2.0</v>
      </c>
      <c r="N422" s="33">
        <v>8.0</v>
      </c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 t="s">
        <v>612</v>
      </c>
      <c r="M423" s="33">
        <v>3.0</v>
      </c>
      <c r="N423" s="33">
        <v>5.0</v>
      </c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 t="s">
        <v>627</v>
      </c>
      <c r="M424" s="33">
        <v>5.0</v>
      </c>
      <c r="N424" s="33">
        <v>6.0</v>
      </c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 t="s">
        <v>514</v>
      </c>
      <c r="M425" s="33">
        <v>4.0</v>
      </c>
      <c r="N425" s="33">
        <v>4.0</v>
      </c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 t="s">
        <v>675</v>
      </c>
      <c r="M426" s="33">
        <v>1.0</v>
      </c>
      <c r="N426" s="33">
        <v>4.0</v>
      </c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 t="s">
        <v>708</v>
      </c>
      <c r="M427" s="33">
        <v>2.0</v>
      </c>
      <c r="N427" s="33">
        <v>7.0</v>
      </c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 t="s">
        <v>752</v>
      </c>
      <c r="M428" s="33">
        <v>1.0</v>
      </c>
      <c r="N428" s="33">
        <v>7.0</v>
      </c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 t="s">
        <v>474</v>
      </c>
      <c r="M429" s="33">
        <v>2.0</v>
      </c>
      <c r="N429" s="33">
        <v>5.0</v>
      </c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 t="s">
        <v>642</v>
      </c>
      <c r="M430" s="33">
        <v>4.0</v>
      </c>
      <c r="N430" s="33">
        <v>5.0</v>
      </c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 t="s">
        <v>650</v>
      </c>
      <c r="M431" s="33">
        <v>5.0</v>
      </c>
      <c r="N431" s="33">
        <v>1.0</v>
      </c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 t="s">
        <v>536</v>
      </c>
      <c r="M432" s="33">
        <v>3.0</v>
      </c>
      <c r="N432" s="33">
        <v>7.0</v>
      </c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 t="s">
        <v>491</v>
      </c>
      <c r="M433" s="33">
        <v>2.0</v>
      </c>
      <c r="N433" s="33">
        <v>1.0</v>
      </c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 t="s">
        <v>493</v>
      </c>
      <c r="M434" s="33">
        <v>1.0</v>
      </c>
      <c r="N434" s="33">
        <v>8.0</v>
      </c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 t="s">
        <v>435</v>
      </c>
      <c r="M435" s="33">
        <v>5.0</v>
      </c>
      <c r="N435" s="33">
        <v>1.0</v>
      </c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 t="s">
        <v>461</v>
      </c>
      <c r="M436" s="33">
        <v>1.0</v>
      </c>
      <c r="N436" s="33">
        <v>4.0</v>
      </c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 t="s">
        <v>2675</v>
      </c>
      <c r="M437" s="33">
        <v>2.0</v>
      </c>
      <c r="N437" s="33">
        <v>4.0</v>
      </c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 t="s">
        <v>898</v>
      </c>
      <c r="M438" s="33">
        <v>4.0</v>
      </c>
      <c r="N438" s="33">
        <v>2.0</v>
      </c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 t="s">
        <v>718</v>
      </c>
      <c r="M439" s="33">
        <v>3.0</v>
      </c>
      <c r="N439" s="33">
        <v>2.0</v>
      </c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 t="s">
        <v>463</v>
      </c>
      <c r="M440" s="33">
        <v>2.0</v>
      </c>
      <c r="N440" s="33">
        <v>4.0</v>
      </c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 t="s">
        <v>550</v>
      </c>
      <c r="M441" s="33">
        <v>5.0</v>
      </c>
      <c r="N441" s="33">
        <v>4.0</v>
      </c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 t="s">
        <v>608</v>
      </c>
      <c r="M442" s="33">
        <v>4.0</v>
      </c>
      <c r="N442" s="33">
        <v>8.0</v>
      </c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 t="s">
        <v>485</v>
      </c>
      <c r="M443" s="33">
        <v>2.0</v>
      </c>
      <c r="N443" s="33">
        <v>6.0</v>
      </c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 t="s">
        <v>893</v>
      </c>
      <c r="M444" s="33">
        <v>3.0</v>
      </c>
      <c r="N444" s="33">
        <v>5.0</v>
      </c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 t="s">
        <v>473</v>
      </c>
      <c r="M445" s="33">
        <v>4.0</v>
      </c>
      <c r="N445" s="33">
        <v>7.0</v>
      </c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 t="s">
        <v>726</v>
      </c>
      <c r="M446" s="33">
        <v>4.0</v>
      </c>
      <c r="N446" s="33">
        <v>8.0</v>
      </c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 t="s">
        <v>705</v>
      </c>
      <c r="M447" s="33">
        <v>2.0</v>
      </c>
      <c r="N447" s="33">
        <v>6.0</v>
      </c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 t="s">
        <v>472</v>
      </c>
      <c r="M448" s="33">
        <v>1.0</v>
      </c>
      <c r="N448" s="33">
        <v>4.0</v>
      </c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 t="s">
        <v>471</v>
      </c>
      <c r="M449" s="33">
        <v>4.0</v>
      </c>
      <c r="N449" s="33">
        <v>2.0</v>
      </c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 t="s">
        <v>445</v>
      </c>
      <c r="M450" s="33">
        <v>2.0</v>
      </c>
      <c r="N450" s="33">
        <v>2.0</v>
      </c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 t="s">
        <v>757</v>
      </c>
      <c r="M451" s="33">
        <v>4.0</v>
      </c>
      <c r="N451" s="33">
        <v>1.0</v>
      </c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 t="s">
        <v>876</v>
      </c>
      <c r="M452" s="33">
        <v>4.0</v>
      </c>
      <c r="N452" s="33">
        <v>6.0</v>
      </c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 t="s">
        <v>659</v>
      </c>
      <c r="M453" s="33">
        <v>1.0</v>
      </c>
      <c r="N453" s="33">
        <v>7.0</v>
      </c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 t="s">
        <v>418</v>
      </c>
      <c r="M454" s="33">
        <v>4.0</v>
      </c>
      <c r="N454" s="33">
        <v>5.0</v>
      </c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 t="s">
        <v>830</v>
      </c>
      <c r="M455" s="33">
        <v>4.0</v>
      </c>
      <c r="N455" s="33">
        <v>8.0</v>
      </c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 t="s">
        <v>448</v>
      </c>
      <c r="M456" s="33">
        <v>3.0</v>
      </c>
      <c r="N456" s="33">
        <v>3.0</v>
      </c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 t="s">
        <v>615</v>
      </c>
      <c r="M457" s="33">
        <v>1.0</v>
      </c>
      <c r="N457" s="33">
        <v>5.0</v>
      </c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 t="s">
        <v>739</v>
      </c>
      <c r="M458" s="33">
        <v>2.0</v>
      </c>
      <c r="N458" s="33">
        <v>2.0</v>
      </c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 t="s">
        <v>789</v>
      </c>
      <c r="M459" s="33">
        <v>2.0</v>
      </c>
      <c r="N459" s="33">
        <v>4.0</v>
      </c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 t="s">
        <v>546</v>
      </c>
      <c r="M460" s="33">
        <v>5.0</v>
      </c>
      <c r="N460" s="33">
        <v>7.0</v>
      </c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 t="s">
        <v>803</v>
      </c>
      <c r="M461" s="33">
        <v>1.0</v>
      </c>
      <c r="N461" s="33">
        <v>5.0</v>
      </c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 t="s">
        <v>688</v>
      </c>
      <c r="M462" s="33">
        <v>1.0</v>
      </c>
      <c r="N462" s="33">
        <v>1.0</v>
      </c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 t="s">
        <v>468</v>
      </c>
      <c r="M463" s="33">
        <v>4.0</v>
      </c>
      <c r="N463" s="33">
        <v>7.0</v>
      </c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 t="s">
        <v>831</v>
      </c>
      <c r="M464" s="33">
        <v>3.0</v>
      </c>
      <c r="N464" s="33">
        <v>7.0</v>
      </c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 t="s">
        <v>413</v>
      </c>
      <c r="M465" s="33">
        <v>1.0</v>
      </c>
      <c r="N465" s="33">
        <v>6.0</v>
      </c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 t="s">
        <v>441</v>
      </c>
      <c r="M466" s="33">
        <v>3.0</v>
      </c>
      <c r="N466" s="33">
        <v>8.0</v>
      </c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 t="s">
        <v>730</v>
      </c>
      <c r="M467" s="33">
        <v>5.0</v>
      </c>
      <c r="N467" s="33">
        <v>1.0</v>
      </c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 t="s">
        <v>419</v>
      </c>
      <c r="M468" s="33">
        <v>4.0</v>
      </c>
      <c r="N468" s="33">
        <v>7.0</v>
      </c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 t="s">
        <v>535</v>
      </c>
      <c r="M469" s="33">
        <v>4.0</v>
      </c>
      <c r="N469" s="33">
        <v>2.0</v>
      </c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 t="s">
        <v>813</v>
      </c>
      <c r="M470" s="33">
        <v>5.0</v>
      </c>
      <c r="N470" s="33">
        <v>1.0</v>
      </c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 t="s">
        <v>424</v>
      </c>
      <c r="M471" s="33">
        <v>5.0</v>
      </c>
      <c r="N471" s="33">
        <v>8.0</v>
      </c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 t="s">
        <v>417</v>
      </c>
      <c r="M472" s="33">
        <v>3.0</v>
      </c>
      <c r="N472" s="33">
        <v>7.0</v>
      </c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 t="s">
        <v>648</v>
      </c>
      <c r="M473" s="33">
        <v>4.0</v>
      </c>
      <c r="N473" s="33">
        <v>6.0</v>
      </c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 t="s">
        <v>744</v>
      </c>
      <c r="M474" s="33">
        <v>5.0</v>
      </c>
      <c r="N474" s="33">
        <v>1.0</v>
      </c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 t="s">
        <v>578</v>
      </c>
      <c r="M475" s="33">
        <v>1.0</v>
      </c>
      <c r="N475" s="33">
        <v>6.0</v>
      </c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 t="s">
        <v>737</v>
      </c>
      <c r="M476" s="33">
        <v>3.0</v>
      </c>
      <c r="N476" s="33">
        <v>3.0</v>
      </c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 t="s">
        <v>628</v>
      </c>
      <c r="M477" s="33">
        <v>2.0</v>
      </c>
      <c r="N477" s="33">
        <v>2.0</v>
      </c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 t="s">
        <v>407</v>
      </c>
      <c r="M478" s="33">
        <v>1.0</v>
      </c>
      <c r="N478" s="33">
        <v>2.0</v>
      </c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 t="s">
        <v>822</v>
      </c>
      <c r="M479" s="33">
        <v>3.0</v>
      </c>
      <c r="N479" s="33">
        <v>6.0</v>
      </c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 t="s">
        <v>674</v>
      </c>
      <c r="M480" s="33">
        <v>1.0</v>
      </c>
      <c r="N480" s="33">
        <v>2.0</v>
      </c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 t="s">
        <v>734</v>
      </c>
      <c r="M481" s="33">
        <v>2.0</v>
      </c>
      <c r="N481" s="33">
        <v>2.0</v>
      </c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 t="s">
        <v>2676</v>
      </c>
      <c r="M482" s="33">
        <v>4.0</v>
      </c>
      <c r="N482" s="33">
        <v>6.0</v>
      </c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 t="s">
        <v>552</v>
      </c>
      <c r="M483" s="33">
        <v>4.0</v>
      </c>
      <c r="N483" s="33">
        <v>6.0</v>
      </c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 t="s">
        <v>754</v>
      </c>
      <c r="M484" s="33">
        <v>2.0</v>
      </c>
      <c r="N484" s="33">
        <v>8.0</v>
      </c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 t="s">
        <v>706</v>
      </c>
      <c r="M485" s="33">
        <v>5.0</v>
      </c>
      <c r="N485" s="33">
        <v>8.0</v>
      </c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 t="s">
        <v>747</v>
      </c>
      <c r="M486" s="33">
        <v>2.0</v>
      </c>
      <c r="N486" s="33">
        <v>8.0</v>
      </c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 t="s">
        <v>827</v>
      </c>
      <c r="M487" s="33">
        <v>2.0</v>
      </c>
      <c r="N487" s="33">
        <v>5.0</v>
      </c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 t="s">
        <v>899</v>
      </c>
      <c r="M488" s="33">
        <v>2.0</v>
      </c>
      <c r="N488" s="33">
        <v>4.0</v>
      </c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 t="s">
        <v>604</v>
      </c>
      <c r="M489" s="33">
        <v>2.0</v>
      </c>
      <c r="N489" s="33">
        <v>5.0</v>
      </c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 t="s">
        <v>859</v>
      </c>
      <c r="M490" s="33">
        <v>1.0</v>
      </c>
      <c r="N490" s="33">
        <v>6.0</v>
      </c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 t="s">
        <v>690</v>
      </c>
      <c r="M491" s="33">
        <v>4.0</v>
      </c>
      <c r="N491" s="33">
        <v>2.0</v>
      </c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 t="s">
        <v>687</v>
      </c>
      <c r="M492" s="33">
        <v>2.0</v>
      </c>
      <c r="N492" s="33">
        <v>4.0</v>
      </c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 t="s">
        <v>553</v>
      </c>
      <c r="M493" s="33">
        <v>4.0</v>
      </c>
      <c r="N493" s="33">
        <v>6.0</v>
      </c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 t="s">
        <v>499</v>
      </c>
      <c r="M494" s="33">
        <v>1.0</v>
      </c>
      <c r="N494" s="33">
        <v>1.0</v>
      </c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 t="s">
        <v>892</v>
      </c>
      <c r="M495" s="33">
        <v>5.0</v>
      </c>
      <c r="N495" s="33">
        <v>6.0</v>
      </c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 t="s">
        <v>478</v>
      </c>
      <c r="M496" s="33">
        <v>3.0</v>
      </c>
      <c r="N496" s="33">
        <v>5.0</v>
      </c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 t="s">
        <v>633</v>
      </c>
      <c r="M497" s="33">
        <v>5.0</v>
      </c>
      <c r="N497" s="33">
        <v>7.0</v>
      </c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 t="s">
        <v>457</v>
      </c>
      <c r="M498" s="33">
        <v>1.0</v>
      </c>
      <c r="N498" s="33">
        <v>4.0</v>
      </c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 t="s">
        <v>692</v>
      </c>
      <c r="M499" s="33">
        <v>1.0</v>
      </c>
      <c r="N499" s="33">
        <v>1.0</v>
      </c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 t="s">
        <v>621</v>
      </c>
      <c r="M500" s="33">
        <v>3.0</v>
      </c>
      <c r="N500" s="33">
        <v>5.0</v>
      </c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 t="s">
        <v>421</v>
      </c>
      <c r="M501" s="33">
        <v>3.0</v>
      </c>
      <c r="N501" s="33">
        <v>6.0</v>
      </c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33"/>
      <c r="N502" s="33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33"/>
      <c r="N503" s="33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33"/>
      <c r="N504" s="33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33"/>
      <c r="N505" s="33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33"/>
      <c r="N506" s="33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33"/>
      <c r="N507" s="33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33"/>
      <c r="N508" s="33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33"/>
      <c r="N509" s="33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33"/>
      <c r="N510" s="33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33"/>
      <c r="N511" s="33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33"/>
      <c r="N512" s="33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33"/>
      <c r="N513" s="33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33"/>
      <c r="N514" s="33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33"/>
      <c r="N515" s="33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33"/>
      <c r="N516" s="33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33"/>
      <c r="N517" s="33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33"/>
      <c r="N518" s="33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33"/>
      <c r="N519" s="33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33"/>
      <c r="N520" s="33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33"/>
      <c r="N521" s="33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33"/>
      <c r="N522" s="33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33"/>
      <c r="N523" s="33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33"/>
      <c r="N524" s="33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33"/>
      <c r="N525" s="33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33"/>
      <c r="N526" s="33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33"/>
      <c r="N527" s="33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33"/>
      <c r="N528" s="33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33"/>
      <c r="N529" s="33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33"/>
      <c r="N530" s="33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33"/>
      <c r="N531" s="33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33"/>
      <c r="N532" s="33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33"/>
      <c r="N533" s="33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33"/>
      <c r="N534" s="33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33"/>
      <c r="N535" s="33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33"/>
      <c r="N536" s="33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33"/>
      <c r="N537" s="33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33"/>
      <c r="N538" s="33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33"/>
      <c r="N539" s="33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33"/>
      <c r="N540" s="33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33"/>
      <c r="N541" s="33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33"/>
      <c r="N542" s="33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33"/>
      <c r="N543" s="33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33"/>
      <c r="N544" s="33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33"/>
      <c r="N545" s="33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33"/>
      <c r="N546" s="33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33"/>
      <c r="N547" s="33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33"/>
      <c r="N548" s="33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33"/>
      <c r="N549" s="33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33"/>
      <c r="N550" s="33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33"/>
      <c r="N551" s="33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33"/>
      <c r="N552" s="33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33"/>
      <c r="N553" s="33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33"/>
      <c r="N554" s="33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33"/>
      <c r="N555" s="33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33"/>
      <c r="N556" s="33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33"/>
      <c r="N557" s="33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33"/>
      <c r="N558" s="33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33"/>
      <c r="N559" s="33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33"/>
      <c r="N560" s="33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33"/>
      <c r="N561" s="33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33"/>
      <c r="N562" s="33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33"/>
      <c r="N563" s="33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33"/>
      <c r="N564" s="33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33"/>
      <c r="N565" s="33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33"/>
      <c r="N566" s="33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33"/>
      <c r="N567" s="33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33"/>
      <c r="N568" s="33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33"/>
      <c r="N569" s="33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33"/>
      <c r="N570" s="33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33"/>
      <c r="N571" s="33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33"/>
      <c r="N572" s="33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33"/>
      <c r="N573" s="33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33"/>
      <c r="N574" s="33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33"/>
      <c r="N575" s="33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33"/>
      <c r="N576" s="33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33"/>
      <c r="N577" s="33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33"/>
      <c r="N578" s="33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33"/>
      <c r="N579" s="33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33"/>
      <c r="N580" s="33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33"/>
      <c r="N581" s="33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33"/>
      <c r="N582" s="33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33"/>
      <c r="N583" s="33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33"/>
      <c r="N584" s="33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33"/>
      <c r="N585" s="33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33"/>
      <c r="N586" s="33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33"/>
      <c r="N587" s="33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33"/>
      <c r="N588" s="33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33"/>
      <c r="N589" s="33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33"/>
      <c r="N590" s="33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33"/>
      <c r="N591" s="33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33"/>
      <c r="N592" s="33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33"/>
      <c r="N593" s="33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33"/>
      <c r="N594" s="33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33"/>
      <c r="N595" s="33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33"/>
      <c r="N596" s="33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33"/>
      <c r="N597" s="33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33"/>
      <c r="N598" s="33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33"/>
      <c r="N599" s="33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33"/>
      <c r="N600" s="33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33"/>
      <c r="N601" s="33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33"/>
      <c r="N602" s="33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33"/>
      <c r="N603" s="33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33"/>
      <c r="N604" s="33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33"/>
      <c r="N605" s="33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33"/>
      <c r="N606" s="33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33"/>
      <c r="N607" s="33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33"/>
      <c r="N608" s="33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33"/>
      <c r="N609" s="33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33"/>
      <c r="N610" s="33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33"/>
      <c r="N611" s="33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33"/>
      <c r="N612" s="33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33"/>
      <c r="N613" s="33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33"/>
      <c r="N614" s="33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33"/>
      <c r="N615" s="33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33"/>
      <c r="N616" s="33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33"/>
      <c r="N617" s="33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33"/>
      <c r="N618" s="33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33"/>
      <c r="N619" s="33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33"/>
      <c r="N620" s="33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33"/>
      <c r="N621" s="33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33"/>
      <c r="N622" s="33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33"/>
      <c r="N623" s="33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33"/>
      <c r="N624" s="33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33"/>
      <c r="N625" s="33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33"/>
      <c r="N626" s="33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33"/>
      <c r="N627" s="33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33"/>
      <c r="N628" s="33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33"/>
      <c r="N629" s="33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33"/>
      <c r="N630" s="33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33"/>
      <c r="N631" s="33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33"/>
      <c r="N632" s="33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33"/>
      <c r="N633" s="33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33"/>
      <c r="N634" s="33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33"/>
      <c r="N635" s="33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33"/>
      <c r="N636" s="33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33"/>
      <c r="N637" s="33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33"/>
      <c r="N638" s="33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33"/>
      <c r="N639" s="33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33"/>
      <c r="N640" s="33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33"/>
      <c r="N641" s="33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33"/>
      <c r="N642" s="33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33"/>
      <c r="N643" s="33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33"/>
      <c r="N644" s="33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33"/>
      <c r="N645" s="33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33"/>
      <c r="N646" s="33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33"/>
      <c r="N647" s="33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33"/>
      <c r="N648" s="33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33"/>
      <c r="N649" s="33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33"/>
      <c r="N650" s="33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33"/>
      <c r="N651" s="33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33"/>
      <c r="N652" s="33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33"/>
      <c r="N653" s="33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33"/>
      <c r="N654" s="33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33"/>
      <c r="N655" s="33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33"/>
      <c r="N656" s="33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33"/>
      <c r="N657" s="33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33"/>
      <c r="N658" s="33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33"/>
      <c r="N659" s="33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33"/>
      <c r="N660" s="33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33"/>
      <c r="N661" s="33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33"/>
      <c r="N662" s="33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33"/>
      <c r="N663" s="33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33"/>
      <c r="N664" s="33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33"/>
      <c r="N665" s="33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33"/>
      <c r="N666" s="33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33"/>
      <c r="N667" s="33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33"/>
      <c r="N668" s="33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33"/>
      <c r="N669" s="33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33"/>
      <c r="N670" s="33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33"/>
      <c r="N671" s="33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33"/>
      <c r="N672" s="33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33"/>
      <c r="N673" s="33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33"/>
      <c r="N674" s="33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33"/>
      <c r="N675" s="33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33"/>
      <c r="N676" s="33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33"/>
      <c r="N677" s="33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33"/>
      <c r="N678" s="33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33"/>
      <c r="N679" s="33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33"/>
      <c r="N680" s="33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33"/>
      <c r="N681" s="33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33"/>
      <c r="N682" s="33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33"/>
      <c r="N683" s="33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33"/>
      <c r="N684" s="33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33"/>
      <c r="N685" s="33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33"/>
      <c r="N686" s="33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33"/>
      <c r="N687" s="33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33"/>
      <c r="N688" s="33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33"/>
      <c r="N689" s="33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33"/>
      <c r="N690" s="33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33"/>
      <c r="N691" s="33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33"/>
      <c r="N692" s="33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33"/>
      <c r="N693" s="33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33"/>
      <c r="N694" s="33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33"/>
      <c r="N695" s="33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33"/>
      <c r="N696" s="33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33"/>
      <c r="N697" s="33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33"/>
      <c r="N698" s="33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33"/>
      <c r="N699" s="33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33"/>
      <c r="N700" s="33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33"/>
      <c r="N701" s="33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33"/>
      <c r="N702" s="33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33"/>
      <c r="N703" s="33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33"/>
      <c r="N704" s="33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33"/>
      <c r="N705" s="33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33"/>
      <c r="N706" s="33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33"/>
      <c r="N707" s="33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33"/>
      <c r="N708" s="33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33"/>
      <c r="N709" s="33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33"/>
      <c r="N710" s="33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33"/>
      <c r="N711" s="33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33"/>
      <c r="N712" s="33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33"/>
      <c r="N713" s="33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33"/>
      <c r="N714" s="33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33"/>
      <c r="N715" s="33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33"/>
      <c r="N716" s="33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33"/>
      <c r="N717" s="33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33"/>
      <c r="N718" s="33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33"/>
      <c r="N719" s="33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33"/>
      <c r="N720" s="33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33"/>
      <c r="N721" s="33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33"/>
      <c r="N722" s="33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33"/>
      <c r="N723" s="33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33"/>
      <c r="N724" s="33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33"/>
      <c r="N725" s="33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33"/>
      <c r="N726" s="33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33"/>
      <c r="N727" s="33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33"/>
      <c r="N728" s="33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33"/>
      <c r="N729" s="33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33"/>
      <c r="N730" s="33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33"/>
      <c r="N731" s="33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33"/>
      <c r="N732" s="33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33"/>
      <c r="N733" s="33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33"/>
      <c r="N734" s="33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33"/>
      <c r="N735" s="33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33"/>
      <c r="N736" s="33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33"/>
      <c r="N737" s="33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33"/>
      <c r="N738" s="33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33"/>
      <c r="N739" s="33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33"/>
      <c r="N740" s="33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33"/>
      <c r="N741" s="33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33"/>
      <c r="N742" s="33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33"/>
      <c r="N743" s="33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33"/>
      <c r="N744" s="33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33"/>
      <c r="N745" s="33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33"/>
      <c r="N746" s="33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33"/>
      <c r="N747" s="33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33"/>
      <c r="N748" s="33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33"/>
      <c r="N749" s="33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33"/>
      <c r="N750" s="33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33"/>
      <c r="N751" s="33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33"/>
      <c r="N752" s="33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33"/>
      <c r="N753" s="33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33"/>
      <c r="N754" s="33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33"/>
      <c r="N755" s="33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33"/>
      <c r="N756" s="33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33"/>
      <c r="N757" s="33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33"/>
      <c r="N758" s="33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33"/>
      <c r="N759" s="33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33"/>
      <c r="N760" s="33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33"/>
      <c r="N761" s="33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33"/>
      <c r="N762" s="33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33"/>
      <c r="N763" s="33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33"/>
      <c r="N764" s="33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33"/>
      <c r="N765" s="33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33"/>
      <c r="N766" s="33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33"/>
      <c r="N767" s="33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33"/>
      <c r="N768" s="33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33"/>
      <c r="N769" s="33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33"/>
      <c r="N770" s="33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33"/>
      <c r="N771" s="33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33"/>
      <c r="N772" s="33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33"/>
      <c r="N773" s="33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33"/>
      <c r="N774" s="33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33"/>
      <c r="N775" s="33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33"/>
      <c r="N776" s="33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33"/>
      <c r="N777" s="33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33"/>
      <c r="N778" s="33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33"/>
      <c r="N779" s="33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33"/>
      <c r="N780" s="33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33"/>
      <c r="N781" s="33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33"/>
      <c r="N782" s="33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33"/>
      <c r="N783" s="33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33"/>
      <c r="N784" s="33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33"/>
      <c r="N785" s="33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33"/>
      <c r="N786" s="33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33"/>
      <c r="N787" s="33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33"/>
      <c r="N788" s="33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33"/>
      <c r="N789" s="33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33"/>
      <c r="N790" s="33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33"/>
      <c r="N791" s="33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33"/>
      <c r="N792" s="33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33"/>
      <c r="N793" s="33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33"/>
      <c r="N794" s="33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33"/>
      <c r="N795" s="33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33"/>
      <c r="N796" s="33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33"/>
      <c r="N797" s="33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33"/>
      <c r="N798" s="33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33"/>
      <c r="N799" s="33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33"/>
      <c r="N800" s="33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33"/>
      <c r="N801" s="33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33"/>
      <c r="N802" s="33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33"/>
      <c r="N803" s="33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33"/>
      <c r="N804" s="33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33"/>
      <c r="N805" s="33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33"/>
      <c r="N806" s="33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33"/>
      <c r="N807" s="33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33"/>
      <c r="N808" s="33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33"/>
      <c r="N809" s="33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33"/>
      <c r="N810" s="33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33"/>
      <c r="N811" s="33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33"/>
      <c r="N812" s="33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33"/>
      <c r="N813" s="33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33"/>
      <c r="N814" s="33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33"/>
      <c r="N815" s="33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33"/>
      <c r="N816" s="33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33"/>
      <c r="N817" s="33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33"/>
      <c r="N818" s="33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33"/>
      <c r="N819" s="33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33"/>
      <c r="N820" s="33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33"/>
      <c r="N821" s="33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33"/>
      <c r="N822" s="33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33"/>
      <c r="N823" s="33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33"/>
      <c r="N824" s="33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33"/>
      <c r="N825" s="33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33"/>
      <c r="N826" s="33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33"/>
      <c r="N827" s="33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33"/>
      <c r="N828" s="33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33"/>
      <c r="N829" s="33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33"/>
      <c r="N830" s="33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33"/>
      <c r="N831" s="33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33"/>
      <c r="N832" s="33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33"/>
      <c r="N833" s="33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33"/>
      <c r="N834" s="33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33"/>
      <c r="N835" s="33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33"/>
      <c r="N836" s="33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33"/>
      <c r="N837" s="33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33"/>
      <c r="N838" s="33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33"/>
      <c r="N839" s="33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33"/>
      <c r="N840" s="33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33"/>
      <c r="N841" s="33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33"/>
      <c r="N842" s="33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33"/>
      <c r="N843" s="33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33"/>
      <c r="N844" s="33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33"/>
      <c r="N845" s="33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33"/>
      <c r="N846" s="33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33"/>
      <c r="N847" s="33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33"/>
      <c r="N848" s="33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33"/>
      <c r="N849" s="33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33"/>
      <c r="N850" s="33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33"/>
      <c r="N851" s="33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33"/>
      <c r="N852" s="33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33"/>
      <c r="N853" s="33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33"/>
      <c r="N854" s="33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33"/>
      <c r="N855" s="33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33"/>
      <c r="N856" s="33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33"/>
      <c r="N857" s="33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33"/>
      <c r="N858" s="33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33"/>
      <c r="N859" s="33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33"/>
      <c r="N860" s="33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33"/>
      <c r="N861" s="33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33"/>
      <c r="N862" s="33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33"/>
      <c r="N863" s="33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33"/>
      <c r="N864" s="33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33"/>
      <c r="N865" s="33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33"/>
      <c r="N866" s="33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33"/>
      <c r="N867" s="33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33"/>
      <c r="N868" s="33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33"/>
      <c r="N869" s="33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33"/>
      <c r="N870" s="33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33"/>
      <c r="N871" s="33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33"/>
      <c r="N872" s="33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33"/>
      <c r="N873" s="33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33"/>
      <c r="N874" s="33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33"/>
      <c r="N875" s="33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33"/>
      <c r="N876" s="33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33"/>
      <c r="N877" s="33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33"/>
      <c r="N878" s="33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33"/>
      <c r="N879" s="33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33"/>
      <c r="N880" s="33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33"/>
      <c r="N881" s="33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33"/>
      <c r="N882" s="33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33"/>
      <c r="N883" s="33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33"/>
      <c r="N884" s="33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33"/>
      <c r="N885" s="33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33"/>
      <c r="N886" s="33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33"/>
      <c r="N887" s="33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33"/>
      <c r="N888" s="33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33"/>
      <c r="N889" s="33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33"/>
      <c r="N890" s="33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33"/>
      <c r="N891" s="33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33"/>
      <c r="N892" s="33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33"/>
      <c r="N893" s="33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33"/>
      <c r="N894" s="33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33"/>
      <c r="N895" s="33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33"/>
      <c r="N896" s="33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33"/>
      <c r="N897" s="33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33"/>
      <c r="N898" s="33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33"/>
      <c r="N899" s="33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33"/>
      <c r="N900" s="33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33"/>
      <c r="N901" s="33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33"/>
      <c r="N902" s="33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33"/>
      <c r="N903" s="33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33"/>
      <c r="N904" s="33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33"/>
      <c r="N905" s="33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33"/>
      <c r="N906" s="33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33"/>
      <c r="N907" s="33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33"/>
      <c r="N908" s="33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33"/>
      <c r="N909" s="33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33"/>
      <c r="N910" s="33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33"/>
      <c r="N911" s="33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33"/>
      <c r="N912" s="33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33"/>
      <c r="N913" s="33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33"/>
      <c r="N914" s="33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33"/>
      <c r="N915" s="33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33"/>
      <c r="N916" s="33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33"/>
      <c r="N917" s="33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33"/>
      <c r="N918" s="33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33"/>
      <c r="N919" s="33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33"/>
      <c r="N920" s="33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33"/>
      <c r="N921" s="33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33"/>
      <c r="N922" s="33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33"/>
      <c r="N923" s="33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33"/>
      <c r="N924" s="33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33"/>
      <c r="N925" s="33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33"/>
      <c r="N926" s="33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33"/>
      <c r="N927" s="33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33"/>
      <c r="N928" s="33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33"/>
      <c r="N929" s="33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33"/>
      <c r="N930" s="33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33"/>
      <c r="N931" s="33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33"/>
      <c r="N932" s="33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33"/>
      <c r="N933" s="33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33"/>
      <c r="N934" s="33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33"/>
      <c r="N935" s="33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33"/>
      <c r="N936" s="33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33"/>
      <c r="N937" s="33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33"/>
      <c r="N938" s="33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33"/>
      <c r="N939" s="33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33"/>
      <c r="N940" s="33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33"/>
      <c r="N941" s="33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33"/>
      <c r="N942" s="33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33"/>
      <c r="N943" s="33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33"/>
      <c r="N944" s="33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33"/>
      <c r="N945" s="33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33"/>
      <c r="N946" s="33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33"/>
      <c r="N947" s="33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33"/>
      <c r="N948" s="33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33"/>
      <c r="N949" s="33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33"/>
      <c r="N950" s="33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33"/>
      <c r="N951" s="33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33"/>
      <c r="N952" s="33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33"/>
      <c r="N953" s="33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33"/>
      <c r="N954" s="33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33"/>
      <c r="N955" s="33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33"/>
      <c r="N956" s="33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33"/>
      <c r="N957" s="33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33"/>
      <c r="N958" s="33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33"/>
      <c r="N959" s="33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33"/>
      <c r="N960" s="33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33"/>
      <c r="N961" s="33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33"/>
      <c r="N962" s="33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33"/>
      <c r="N963" s="33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33"/>
      <c r="N964" s="33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33"/>
      <c r="N965" s="33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33"/>
      <c r="N966" s="33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33"/>
      <c r="N967" s="33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33"/>
      <c r="N968" s="33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33"/>
      <c r="N969" s="33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33"/>
      <c r="N970" s="33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33"/>
      <c r="N971" s="33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33"/>
      <c r="N972" s="33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33"/>
      <c r="N973" s="33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33"/>
      <c r="N974" s="33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33"/>
      <c r="N975" s="33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33"/>
      <c r="N976" s="33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33"/>
      <c r="N977" s="33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33"/>
      <c r="N978" s="33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33"/>
      <c r="N979" s="33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33"/>
      <c r="N980" s="33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33"/>
      <c r="N981" s="33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33"/>
      <c r="N982" s="33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33"/>
      <c r="N983" s="33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33"/>
      <c r="N984" s="33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33"/>
      <c r="N985" s="33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33"/>
      <c r="N986" s="33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33"/>
      <c r="N987" s="33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33"/>
      <c r="N988" s="33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33"/>
      <c r="N989" s="33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33"/>
      <c r="N990" s="33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33"/>
      <c r="N991" s="33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33"/>
      <c r="N992" s="33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33"/>
      <c r="N993" s="33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33"/>
      <c r="N994" s="33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33"/>
      <c r="N995" s="33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33"/>
      <c r="N996" s="33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33"/>
      <c r="N997" s="33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33"/>
      <c r="N998" s="33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33"/>
      <c r="N999" s="33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33"/>
      <c r="N1000" s="33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6">
    <mergeCell ref="C1:J1"/>
    <mergeCell ref="A3:A7"/>
    <mergeCell ref="C204:J204"/>
    <mergeCell ref="A206:A210"/>
    <mergeCell ref="C213:J213"/>
    <mergeCell ref="A215:A219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8.43"/>
    <col customWidth="1" min="3" max="3" width="11.86"/>
    <col customWidth="1" min="4" max="4" width="12.71"/>
    <col customWidth="1" min="5" max="5" width="15.29"/>
    <col customWidth="1" min="6" max="6" width="17.43"/>
    <col customWidth="1" min="7" max="8" width="11.86"/>
    <col customWidth="1" min="9" max="26" width="9.14"/>
  </cols>
  <sheetData>
    <row r="1">
      <c r="A1" s="55" t="s">
        <v>903</v>
      </c>
      <c r="B1" s="135" t="s">
        <v>904</v>
      </c>
      <c r="C1" s="24" t="s">
        <v>176</v>
      </c>
      <c r="D1" s="9"/>
      <c r="E1" s="9"/>
      <c r="F1" s="9"/>
      <c r="G1" s="136" t="s">
        <v>176</v>
      </c>
      <c r="H1" s="137" t="s">
        <v>904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9" t="s">
        <v>200</v>
      </c>
      <c r="B2" s="79">
        <v>78703.0</v>
      </c>
      <c r="C2" s="22">
        <v>4.47006117E8</v>
      </c>
      <c r="D2" s="9"/>
      <c r="E2" s="22">
        <v>2.5900682E8</v>
      </c>
      <c r="F2" s="59"/>
      <c r="G2" s="22">
        <v>6.06004453E8</v>
      </c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9" t="s">
        <v>201</v>
      </c>
      <c r="B3" s="79">
        <v>126951.0</v>
      </c>
      <c r="C3" s="22">
        <v>9.3700991E8</v>
      </c>
      <c r="D3" s="59"/>
      <c r="E3" s="9"/>
      <c r="F3" s="59"/>
      <c r="G3" s="22">
        <v>1.56001792E8</v>
      </c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9" t="s">
        <v>1561</v>
      </c>
      <c r="B4" s="79">
        <v>67565.0</v>
      </c>
      <c r="C4" s="22">
        <v>7.25000913E8</v>
      </c>
      <c r="D4" s="59"/>
      <c r="E4" s="59"/>
      <c r="F4" s="59"/>
      <c r="G4" s="22">
        <v>8.57003556E8</v>
      </c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9" t="s">
        <v>214</v>
      </c>
      <c r="B5" s="79">
        <v>106544.0</v>
      </c>
      <c r="C5" s="22">
        <v>7.440052E8</v>
      </c>
      <c r="D5" s="59"/>
      <c r="E5" s="59"/>
      <c r="F5" s="59"/>
      <c r="G5" s="22">
        <v>4.90001782E8</v>
      </c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9" t="s">
        <v>220</v>
      </c>
      <c r="B6" s="79">
        <v>89381.0</v>
      </c>
      <c r="C6" s="22">
        <v>4.60005559E8</v>
      </c>
      <c r="D6" s="59"/>
      <c r="E6" s="59"/>
      <c r="F6" s="59"/>
      <c r="G6" s="22">
        <v>1.45006388E8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9" t="s">
        <v>1566</v>
      </c>
      <c r="B7" s="79">
        <v>86909.0</v>
      </c>
      <c r="C7" s="22">
        <v>5.60005255E8</v>
      </c>
      <c r="D7" s="59"/>
      <c r="E7" s="59"/>
      <c r="F7" s="59"/>
      <c r="G7" s="22">
        <v>2.90006381E8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9" t="s">
        <v>248</v>
      </c>
      <c r="B8" s="79">
        <v>94597.0</v>
      </c>
      <c r="C8" s="22">
        <v>2.95006686E8</v>
      </c>
      <c r="D8" s="59"/>
      <c r="E8" s="59"/>
      <c r="F8" s="59"/>
      <c r="G8" s="22">
        <v>9.41007602E8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9" t="s">
        <v>263</v>
      </c>
      <c r="B9" s="79">
        <v>65335.0</v>
      </c>
      <c r="C9" s="22">
        <v>2.5900682E8</v>
      </c>
      <c r="D9" s="59"/>
      <c r="E9" s="59"/>
      <c r="F9" s="59"/>
      <c r="G9" s="22">
        <v>5.60005255E8</v>
      </c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9" t="s">
        <v>265</v>
      </c>
      <c r="B10" s="79">
        <v>125775.0</v>
      </c>
      <c r="C10" s="22">
        <v>6.06004453E8</v>
      </c>
      <c r="D10" s="59"/>
      <c r="E10" s="59"/>
      <c r="F10" s="59"/>
      <c r="G10" s="22">
        <v>8.71009771E8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9" t="s">
        <v>277</v>
      </c>
      <c r="B11" s="79">
        <v>67398.0</v>
      </c>
      <c r="C11" s="22">
        <v>8.8200164E8</v>
      </c>
      <c r="D11" s="59"/>
      <c r="E11" s="59"/>
      <c r="F11" s="59"/>
      <c r="G11" s="22">
        <v>7.44005201E8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9" t="s">
        <v>278</v>
      </c>
      <c r="B12" s="79">
        <v>123312.0</v>
      </c>
      <c r="C12" s="22">
        <v>8.99007108E8</v>
      </c>
      <c r="D12" s="59"/>
      <c r="E12" s="59"/>
      <c r="F12" s="59"/>
      <c r="G12" s="22">
        <v>1.17004232E8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9" t="s">
        <v>279</v>
      </c>
      <c r="B13" s="79">
        <v>78656.0</v>
      </c>
      <c r="C13" s="22">
        <v>1.17004232E8</v>
      </c>
      <c r="D13" s="59"/>
      <c r="E13" s="59"/>
      <c r="F13" s="59"/>
      <c r="G13" s="22">
        <v>8.99007108E8</v>
      </c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9" t="s">
        <v>280</v>
      </c>
      <c r="B14" s="79">
        <v>87833.0</v>
      </c>
      <c r="C14" s="22">
        <v>3.99000824E8</v>
      </c>
      <c r="D14" s="59"/>
      <c r="E14" s="59"/>
      <c r="F14" s="59"/>
      <c r="G14" s="22">
        <v>4.47006117E8</v>
      </c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9" t="s">
        <v>282</v>
      </c>
      <c r="B15" s="79">
        <v>70542.0</v>
      </c>
      <c r="C15" s="22">
        <v>8.74007394E8</v>
      </c>
      <c r="D15" s="9"/>
      <c r="E15" s="9"/>
      <c r="F15" s="59"/>
      <c r="G15" s="22">
        <v>7.25000913E8</v>
      </c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9" t="s">
        <v>285</v>
      </c>
      <c r="B16" s="79">
        <v>104771.0</v>
      </c>
      <c r="C16" s="22">
        <v>2.09008868E8</v>
      </c>
      <c r="D16" s="9"/>
      <c r="E16" s="9"/>
      <c r="F16" s="59"/>
      <c r="G16" s="22">
        <v>9.3700991E8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9" t="s">
        <v>289</v>
      </c>
      <c r="B17" s="79">
        <v>78864.0</v>
      </c>
      <c r="C17" s="22">
        <v>5.54008817E8</v>
      </c>
      <c r="D17" s="9"/>
      <c r="E17" s="9"/>
      <c r="F17" s="59"/>
      <c r="G17" s="22">
        <v>8.74007394E8</v>
      </c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9" t="s">
        <v>296</v>
      </c>
      <c r="B18" s="79">
        <v>99339.0</v>
      </c>
      <c r="C18" s="22">
        <v>8.57003556E8</v>
      </c>
      <c r="D18" s="9"/>
      <c r="E18" s="9"/>
      <c r="F18" s="59"/>
      <c r="G18" s="22">
        <v>7.70009459E8</v>
      </c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9" t="s">
        <v>299</v>
      </c>
      <c r="B19" s="79">
        <v>70161.0</v>
      </c>
      <c r="C19" s="22">
        <v>2.90006381E8</v>
      </c>
      <c r="D19" s="9"/>
      <c r="E19" s="9"/>
      <c r="F19" s="59"/>
      <c r="G19" s="22">
        <v>5.53008817E8</v>
      </c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9" t="s">
        <v>301</v>
      </c>
      <c r="B20" s="79">
        <v>117101.0</v>
      </c>
      <c r="C20" s="22">
        <v>7.70009459E8</v>
      </c>
      <c r="D20" s="9"/>
      <c r="E20" s="9"/>
      <c r="F20" s="59"/>
      <c r="G20" s="22">
        <v>2.98004217E8</v>
      </c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9" t="s">
        <v>303</v>
      </c>
      <c r="B21" s="79">
        <v>65738.0</v>
      </c>
      <c r="C21" s="22">
        <v>8.71009771E8</v>
      </c>
      <c r="D21" s="9"/>
      <c r="E21" s="9"/>
      <c r="F21" s="59"/>
      <c r="G21" s="22">
        <v>2.09008868E8</v>
      </c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9" t="s">
        <v>304</v>
      </c>
      <c r="B22" s="79">
        <v>117388.0</v>
      </c>
      <c r="C22" s="22">
        <v>1.56001792E8</v>
      </c>
      <c r="D22" s="9"/>
      <c r="E22" s="9"/>
      <c r="F22" s="59"/>
      <c r="G22" s="22">
        <v>1.84002397E8</v>
      </c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9" t="s">
        <v>316</v>
      </c>
      <c r="B23" s="79">
        <v>65190.0</v>
      </c>
      <c r="C23" s="22">
        <v>2.21009436E8</v>
      </c>
      <c r="D23" s="9"/>
      <c r="E23" s="9"/>
      <c r="F23" s="59"/>
      <c r="G23" s="22">
        <v>2.5900682E8</v>
      </c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9" t="s">
        <v>320</v>
      </c>
      <c r="B24" s="79">
        <v>125391.0</v>
      </c>
      <c r="C24" s="22">
        <v>1.45006388E8</v>
      </c>
      <c r="D24" s="9"/>
      <c r="E24" s="9"/>
      <c r="F24" s="59"/>
      <c r="G24" s="22">
        <v>4.00004726E8</v>
      </c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9" t="s">
        <v>327</v>
      </c>
      <c r="B25" s="79">
        <v>65855.0</v>
      </c>
      <c r="C25" s="22">
        <v>4.90001782E8</v>
      </c>
      <c r="D25" s="9"/>
      <c r="E25" s="9"/>
      <c r="F25" s="59"/>
      <c r="G25" s="22">
        <v>2.81006554E8</v>
      </c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9" t="s">
        <v>347</v>
      </c>
      <c r="B26" s="79">
        <v>85843.0</v>
      </c>
      <c r="C26" s="22">
        <v>5.89005031E8</v>
      </c>
      <c r="D26" s="9"/>
      <c r="E26" s="9"/>
      <c r="F26" s="59"/>
      <c r="G26" s="22">
        <v>8.8200164E8</v>
      </c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9" t="s">
        <v>349</v>
      </c>
      <c r="B27" s="79">
        <v>76434.0</v>
      </c>
      <c r="C27" s="22">
        <v>1.84002397E8</v>
      </c>
      <c r="D27" s="9"/>
      <c r="E27" s="9"/>
      <c r="F27" s="59"/>
      <c r="G27" s="22">
        <v>5.89005031E8</v>
      </c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 t="s">
        <v>353</v>
      </c>
      <c r="B28" s="79">
        <v>62450.0</v>
      </c>
      <c r="C28" s="22">
        <v>4.00004726E8</v>
      </c>
      <c r="D28" s="9"/>
      <c r="E28" s="9"/>
      <c r="F28" s="59"/>
      <c r="G28" s="22">
        <v>3.99000824E8</v>
      </c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 t="s">
        <v>360</v>
      </c>
      <c r="B29" s="79">
        <v>109797.0</v>
      </c>
      <c r="C29" s="22">
        <v>9.41007602E8</v>
      </c>
      <c r="D29" s="9"/>
      <c r="E29" s="9"/>
      <c r="F29" s="59"/>
      <c r="G29" s="22">
        <v>2.21009436E8</v>
      </c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 t="s">
        <v>361</v>
      </c>
      <c r="B30" s="79">
        <v>116810.0</v>
      </c>
      <c r="C30" s="22">
        <v>2.81006554E8</v>
      </c>
      <c r="D30" s="9"/>
      <c r="E30" s="9"/>
      <c r="F30" s="59"/>
      <c r="G30" s="22">
        <v>4.60005559E8</v>
      </c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 t="s">
        <v>362</v>
      </c>
      <c r="B31" s="79">
        <v>68327.0</v>
      </c>
      <c r="C31" s="22">
        <v>2.98004217E8</v>
      </c>
      <c r="D31" s="9"/>
      <c r="E31" s="9"/>
      <c r="F31" s="59"/>
      <c r="G31" s="22">
        <v>2.95006686E8</v>
      </c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1.0" footer="0.0" header="0.0" left="0.75" right="0.75" top="1.0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75"/>
  <cols>
    <col customWidth="1" min="1" max="1" width="17.43"/>
    <col customWidth="1" min="2" max="3" width="11.14"/>
    <col customWidth="1" min="4" max="4" width="7.71"/>
    <col customWidth="1" min="5" max="5" width="12.14"/>
    <col customWidth="1" min="6" max="10" width="13.14"/>
    <col customWidth="1" min="11" max="12" width="9.14"/>
    <col customWidth="1" min="13" max="13" width="18.43"/>
    <col customWidth="1" min="14" max="14" width="11.86"/>
    <col customWidth="1" min="15" max="15" width="11.71"/>
    <col customWidth="1" min="16" max="16" width="17.43"/>
    <col customWidth="1" min="17" max="17" width="9.14"/>
    <col customWidth="1" min="18" max="18" width="17.43"/>
    <col customWidth="1" min="19" max="20" width="11.86"/>
    <col customWidth="1" min="21" max="26" width="9.14"/>
  </cols>
  <sheetData>
    <row r="1">
      <c r="A1" s="64" t="s">
        <v>1549</v>
      </c>
      <c r="B1" s="65" t="s">
        <v>1550</v>
      </c>
      <c r="C1" s="65"/>
      <c r="D1" s="9"/>
      <c r="E1" s="66"/>
      <c r="F1" s="67" t="s">
        <v>1551</v>
      </c>
      <c r="G1" s="67" t="s">
        <v>1552</v>
      </c>
      <c r="H1" s="67" t="s">
        <v>1553</v>
      </c>
      <c r="I1" s="67" t="s">
        <v>1554</v>
      </c>
      <c r="J1" s="67" t="s">
        <v>1555</v>
      </c>
      <c r="K1" s="9"/>
      <c r="L1" s="9"/>
      <c r="M1" s="24" t="s">
        <v>903</v>
      </c>
      <c r="N1" s="24" t="s">
        <v>176</v>
      </c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64" t="s">
        <v>1556</v>
      </c>
      <c r="B2" s="65" t="s">
        <v>1551</v>
      </c>
      <c r="C2" s="65"/>
      <c r="D2" s="9"/>
      <c r="E2" s="68" t="s">
        <v>1557</v>
      </c>
      <c r="F2" s="69">
        <v>74880.0</v>
      </c>
      <c r="G2" s="69">
        <v>48620.0</v>
      </c>
      <c r="H2" s="69">
        <v>65377.0</v>
      </c>
      <c r="I2" s="69">
        <v>61334.0</v>
      </c>
      <c r="J2" s="70">
        <f t="shared" ref="J2:J13" si="1">SUM(F2:I2)</f>
        <v>250211</v>
      </c>
      <c r="K2" s="9"/>
      <c r="L2" s="9"/>
      <c r="M2" s="9" t="s">
        <v>200</v>
      </c>
      <c r="N2" s="22">
        <v>4.47006117E8</v>
      </c>
      <c r="O2" s="22"/>
      <c r="P2" s="22">
        <v>5.60005255E8</v>
      </c>
      <c r="Q2" s="59"/>
      <c r="R2" s="59"/>
      <c r="S2" s="22">
        <v>1.56001792E8</v>
      </c>
      <c r="T2" s="22"/>
      <c r="U2" s="9"/>
      <c r="V2" s="9"/>
      <c r="W2" s="9"/>
      <c r="X2" s="9"/>
      <c r="Y2" s="9"/>
      <c r="Z2" s="9"/>
    </row>
    <row r="3">
      <c r="A3" s="9"/>
      <c r="B3" s="9"/>
      <c r="C3" s="9"/>
      <c r="D3" s="9"/>
      <c r="E3" s="68" t="s">
        <v>1558</v>
      </c>
      <c r="F3" s="69">
        <v>87607.0</v>
      </c>
      <c r="G3" s="69">
        <v>35607.0</v>
      </c>
      <c r="H3" s="69">
        <v>64909.0</v>
      </c>
      <c r="I3" s="69">
        <v>33995.0</v>
      </c>
      <c r="J3" s="70">
        <f t="shared" si="1"/>
        <v>222118</v>
      </c>
      <c r="K3" s="9"/>
      <c r="L3" s="9"/>
      <c r="M3" s="9" t="s">
        <v>201</v>
      </c>
      <c r="N3" s="22">
        <v>9.3700991E8</v>
      </c>
      <c r="O3" s="22"/>
      <c r="P3" s="59"/>
      <c r="Q3" s="9"/>
      <c r="R3" s="59"/>
      <c r="S3" s="22">
        <v>8.57003556E8</v>
      </c>
      <c r="T3" s="22"/>
      <c r="U3" s="9"/>
      <c r="V3" s="9"/>
      <c r="W3" s="9"/>
      <c r="X3" s="9"/>
      <c r="Y3" s="9"/>
      <c r="Z3" s="9"/>
    </row>
    <row r="4">
      <c r="A4" s="64" t="s">
        <v>1559</v>
      </c>
      <c r="B4" s="59">
        <f>MATCH(B1,E:E,0)</f>
        <v>6</v>
      </c>
      <c r="C4" s="59"/>
      <c r="D4" s="9"/>
      <c r="E4" s="68" t="s">
        <v>1560</v>
      </c>
      <c r="F4" s="69">
        <v>82394.0</v>
      </c>
      <c r="G4" s="69">
        <v>43654.0</v>
      </c>
      <c r="H4" s="69">
        <v>55445.0</v>
      </c>
      <c r="I4" s="69">
        <v>69056.0</v>
      </c>
      <c r="J4" s="70">
        <f t="shared" si="1"/>
        <v>250549</v>
      </c>
      <c r="K4" s="9"/>
      <c r="L4" s="9"/>
      <c r="M4" s="9" t="s">
        <v>1561</v>
      </c>
      <c r="N4" s="22">
        <v>7.25000913E8</v>
      </c>
      <c r="O4" s="22"/>
      <c r="P4" s="59"/>
      <c r="Q4" s="59"/>
      <c r="R4" s="59"/>
      <c r="S4" s="22">
        <v>4.90001782E8</v>
      </c>
      <c r="T4" s="22"/>
      <c r="U4" s="9"/>
      <c r="V4" s="9"/>
      <c r="W4" s="9"/>
      <c r="X4" s="9"/>
      <c r="Y4" s="9"/>
      <c r="Z4" s="9"/>
    </row>
    <row r="5">
      <c r="A5" s="64" t="s">
        <v>1562</v>
      </c>
      <c r="B5" s="59">
        <f>MATCH(B2,E1:J1,0)</f>
        <v>2</v>
      </c>
      <c r="C5" s="59"/>
      <c r="D5" s="9"/>
      <c r="E5" s="68" t="s">
        <v>1563</v>
      </c>
      <c r="F5" s="69">
        <v>65169.0</v>
      </c>
      <c r="G5" s="69">
        <v>63258.0</v>
      </c>
      <c r="H5" s="69">
        <v>59345.0</v>
      </c>
      <c r="I5" s="69">
        <v>14404.0</v>
      </c>
      <c r="J5" s="70">
        <f t="shared" si="1"/>
        <v>202176</v>
      </c>
      <c r="K5" s="9"/>
      <c r="L5" s="9"/>
      <c r="M5" s="9" t="s">
        <v>214</v>
      </c>
      <c r="N5" s="22">
        <v>7.440052E8</v>
      </c>
      <c r="O5" s="22"/>
      <c r="P5" s="59"/>
      <c r="Q5" s="59"/>
      <c r="R5" s="59"/>
      <c r="S5" s="22">
        <v>1.45006388E8</v>
      </c>
      <c r="T5" s="22"/>
      <c r="U5" s="9"/>
      <c r="V5" s="9"/>
      <c r="W5" s="9"/>
      <c r="X5" s="9"/>
      <c r="Y5" s="9"/>
      <c r="Z5" s="9"/>
    </row>
    <row r="6">
      <c r="A6" s="64" t="s">
        <v>1564</v>
      </c>
      <c r="B6" s="59"/>
      <c r="C6" s="59"/>
      <c r="D6" s="9"/>
      <c r="E6" s="68" t="s">
        <v>1550</v>
      </c>
      <c r="F6" s="69">
        <v>80652.0</v>
      </c>
      <c r="G6" s="69">
        <v>26624.0</v>
      </c>
      <c r="H6" s="69">
        <v>61958.0</v>
      </c>
      <c r="I6" s="69">
        <v>25922.0</v>
      </c>
      <c r="J6" s="70">
        <f t="shared" si="1"/>
        <v>195156</v>
      </c>
      <c r="K6" s="9"/>
      <c r="L6" s="9"/>
      <c r="M6" s="9" t="s">
        <v>220</v>
      </c>
      <c r="N6" s="22">
        <v>4.60005559E8</v>
      </c>
      <c r="O6" s="22"/>
      <c r="P6" s="59"/>
      <c r="Q6" s="59"/>
      <c r="R6" s="59"/>
      <c r="S6" s="22">
        <v>2.90006381E8</v>
      </c>
      <c r="T6" s="22"/>
      <c r="U6" s="9"/>
      <c r="V6" s="9"/>
      <c r="W6" s="9"/>
      <c r="X6" s="9"/>
      <c r="Y6" s="9"/>
      <c r="Z6" s="9"/>
    </row>
    <row r="7">
      <c r="A7" s="9"/>
      <c r="B7" s="9"/>
      <c r="C7" s="9"/>
      <c r="D7" s="9"/>
      <c r="E7" s="68" t="s">
        <v>1565</v>
      </c>
      <c r="F7" s="69">
        <v>84786.0</v>
      </c>
      <c r="G7" s="69">
        <v>36946.0</v>
      </c>
      <c r="H7" s="69">
        <v>69927.0</v>
      </c>
      <c r="I7" s="69">
        <v>49790.0</v>
      </c>
      <c r="J7" s="70">
        <f t="shared" si="1"/>
        <v>241449</v>
      </c>
      <c r="K7" s="9"/>
      <c r="L7" s="9"/>
      <c r="M7" s="9" t="s">
        <v>1566</v>
      </c>
      <c r="N7" s="22">
        <v>5.60005255E8</v>
      </c>
      <c r="O7" s="22"/>
      <c r="P7" s="59"/>
      <c r="Q7" s="59"/>
      <c r="R7" s="59"/>
      <c r="S7" s="22">
        <v>9.41007602E8</v>
      </c>
      <c r="T7" s="22"/>
      <c r="U7" s="9"/>
      <c r="V7" s="9"/>
      <c r="W7" s="9"/>
      <c r="X7" s="9"/>
      <c r="Y7" s="9"/>
      <c r="Z7" s="9"/>
    </row>
    <row r="8">
      <c r="A8" s="41" t="s">
        <v>1567</v>
      </c>
      <c r="B8" s="59">
        <f t="array" ref="B8">INDEX(E:J,MATCH(B1,E:E,0),MATCH(B2,E1:J1,0))</f>
        <v>80652</v>
      </c>
      <c r="C8" s="59"/>
      <c r="D8" s="9"/>
      <c r="E8" s="68" t="s">
        <v>1568</v>
      </c>
      <c r="F8" s="69">
        <v>83928.0</v>
      </c>
      <c r="G8" s="69">
        <v>35282.0</v>
      </c>
      <c r="H8" s="69">
        <v>54223.0</v>
      </c>
      <c r="I8" s="69">
        <v>42016.0</v>
      </c>
      <c r="J8" s="70">
        <f t="shared" si="1"/>
        <v>215449</v>
      </c>
      <c r="K8" s="9"/>
      <c r="L8" s="9"/>
      <c r="M8" s="9" t="s">
        <v>1569</v>
      </c>
      <c r="N8" s="22">
        <v>2.95006686E8</v>
      </c>
      <c r="O8" s="22"/>
      <c r="P8" s="59"/>
      <c r="Q8" s="59"/>
      <c r="R8" s="59"/>
      <c r="S8" s="22">
        <v>5.60005255E8</v>
      </c>
      <c r="T8" s="22"/>
      <c r="U8" s="9"/>
      <c r="V8" s="9"/>
      <c r="W8" s="9"/>
      <c r="X8" s="9"/>
      <c r="Y8" s="9"/>
      <c r="Z8" s="9"/>
    </row>
    <row r="9">
      <c r="A9" s="9"/>
      <c r="B9" s="9"/>
      <c r="C9" s="9"/>
      <c r="D9" s="9"/>
      <c r="E9" s="68" t="s">
        <v>1570</v>
      </c>
      <c r="F9" s="69">
        <v>88868.0</v>
      </c>
      <c r="G9" s="69">
        <v>27053.0</v>
      </c>
      <c r="H9" s="69">
        <v>66001.0</v>
      </c>
      <c r="I9" s="69">
        <v>20891.0</v>
      </c>
      <c r="J9" s="70">
        <f t="shared" si="1"/>
        <v>202813</v>
      </c>
      <c r="K9" s="9"/>
      <c r="L9" s="9"/>
      <c r="M9" s="9" t="s">
        <v>263</v>
      </c>
      <c r="N9" s="22">
        <v>2.5900682E8</v>
      </c>
      <c r="O9" s="22"/>
      <c r="P9" s="59"/>
      <c r="Q9" s="59"/>
      <c r="R9" s="59"/>
      <c r="S9" s="22">
        <v>8.71009771E8</v>
      </c>
      <c r="T9" s="22"/>
      <c r="U9" s="9"/>
      <c r="V9" s="9"/>
      <c r="W9" s="9"/>
      <c r="X9" s="9"/>
      <c r="Y9" s="9"/>
      <c r="Z9" s="9"/>
    </row>
    <row r="10">
      <c r="A10" s="9"/>
      <c r="B10" s="9"/>
      <c r="C10" s="9"/>
      <c r="D10" s="9"/>
      <c r="E10" s="68" t="s">
        <v>1571</v>
      </c>
      <c r="F10" s="69">
        <v>77571.0</v>
      </c>
      <c r="G10" s="69">
        <v>59462.0</v>
      </c>
      <c r="H10" s="69">
        <v>61802.0</v>
      </c>
      <c r="I10" s="69">
        <v>20319.0</v>
      </c>
      <c r="J10" s="70">
        <f t="shared" si="1"/>
        <v>219154</v>
      </c>
      <c r="K10" s="9"/>
      <c r="L10" s="9"/>
      <c r="M10" s="9" t="s">
        <v>265</v>
      </c>
      <c r="N10" s="22">
        <v>6.06004453E8</v>
      </c>
      <c r="O10" s="22"/>
      <c r="P10" s="59"/>
      <c r="Q10" s="59"/>
      <c r="R10" s="59"/>
      <c r="S10" s="22">
        <v>7.44005201E8</v>
      </c>
      <c r="T10" s="22"/>
      <c r="U10" s="9"/>
      <c r="V10" s="9"/>
      <c r="W10" s="9"/>
      <c r="X10" s="9"/>
      <c r="Y10" s="9"/>
      <c r="Z10" s="9"/>
    </row>
    <row r="11">
      <c r="A11" s="9"/>
      <c r="B11" s="9"/>
      <c r="C11" s="9"/>
      <c r="D11" s="9"/>
      <c r="E11" s="68" t="s">
        <v>1572</v>
      </c>
      <c r="F11" s="69">
        <v>85488.0</v>
      </c>
      <c r="G11" s="69">
        <v>52104.0</v>
      </c>
      <c r="H11" s="69">
        <v>62790.0</v>
      </c>
      <c r="I11" s="69">
        <v>33670.0</v>
      </c>
      <c r="J11" s="70">
        <f t="shared" si="1"/>
        <v>234052</v>
      </c>
      <c r="K11" s="9"/>
      <c r="L11" s="9"/>
      <c r="M11" s="9" t="s">
        <v>277</v>
      </c>
      <c r="N11" s="22">
        <v>8.8200164E8</v>
      </c>
      <c r="O11" s="22"/>
      <c r="P11" s="59"/>
      <c r="Q11" s="59"/>
      <c r="R11" s="59"/>
      <c r="S11" s="22">
        <v>1.17004232E8</v>
      </c>
      <c r="T11" s="22"/>
      <c r="U11" s="9"/>
      <c r="V11" s="9"/>
      <c r="W11" s="9"/>
      <c r="X11" s="9"/>
      <c r="Y11" s="9"/>
      <c r="Z11" s="9"/>
    </row>
    <row r="12">
      <c r="A12" s="9"/>
      <c r="B12" s="9"/>
      <c r="C12" s="9"/>
      <c r="D12" s="9"/>
      <c r="E12" s="68" t="s">
        <v>1573</v>
      </c>
      <c r="F12" s="69">
        <v>78546.0</v>
      </c>
      <c r="G12" s="69">
        <v>55055.0</v>
      </c>
      <c r="H12" s="69">
        <v>54912.0</v>
      </c>
      <c r="I12" s="69">
        <v>51480.0</v>
      </c>
      <c r="J12" s="70">
        <f t="shared" si="1"/>
        <v>239993</v>
      </c>
      <c r="K12" s="9"/>
      <c r="L12" s="9"/>
      <c r="M12" s="9" t="s">
        <v>278</v>
      </c>
      <c r="N12" s="22">
        <v>8.99007108E8</v>
      </c>
      <c r="O12" s="22"/>
      <c r="P12" s="59"/>
      <c r="Q12" s="59"/>
      <c r="R12" s="59"/>
      <c r="S12" s="22">
        <v>8.99007108E8</v>
      </c>
      <c r="T12" s="22"/>
      <c r="U12" s="9"/>
      <c r="V12" s="9"/>
      <c r="W12" s="9"/>
      <c r="X12" s="9"/>
      <c r="Y12" s="9"/>
      <c r="Z12" s="9"/>
    </row>
    <row r="13">
      <c r="A13" s="9"/>
      <c r="B13" s="9"/>
      <c r="C13" s="9"/>
      <c r="D13" s="9"/>
      <c r="E13" s="68" t="s">
        <v>1574</v>
      </c>
      <c r="F13" s="69">
        <v>72358.0</v>
      </c>
      <c r="G13" s="69">
        <v>48763.0</v>
      </c>
      <c r="H13" s="69">
        <v>66339.0</v>
      </c>
      <c r="I13" s="69">
        <v>39169.0</v>
      </c>
      <c r="J13" s="70">
        <f t="shared" si="1"/>
        <v>226629</v>
      </c>
      <c r="K13" s="9"/>
      <c r="L13" s="9"/>
      <c r="M13" s="9" t="s">
        <v>279</v>
      </c>
      <c r="N13" s="22">
        <v>1.17004232E8</v>
      </c>
      <c r="O13" s="22"/>
      <c r="P13" s="59"/>
      <c r="Q13" s="59"/>
      <c r="R13" s="59"/>
      <c r="S13" s="22">
        <v>6.06004453E8</v>
      </c>
      <c r="T13" s="22"/>
      <c r="U13" s="9"/>
      <c r="V13" s="9"/>
      <c r="W13" s="9"/>
      <c r="X13" s="9"/>
      <c r="Y13" s="9"/>
      <c r="Z13" s="9"/>
    </row>
    <row r="14">
      <c r="A14" s="9"/>
      <c r="B14" s="9"/>
      <c r="C14" s="9"/>
      <c r="D14" s="9"/>
      <c r="E14" s="68" t="s">
        <v>1575</v>
      </c>
      <c r="F14" s="70">
        <f t="shared" ref="F14:J14" si="2">SUM(F2:F13)</f>
        <v>962247</v>
      </c>
      <c r="G14" s="70">
        <f t="shared" si="2"/>
        <v>532428</v>
      </c>
      <c r="H14" s="70">
        <f t="shared" si="2"/>
        <v>743028</v>
      </c>
      <c r="I14" s="70">
        <f t="shared" si="2"/>
        <v>462046</v>
      </c>
      <c r="J14" s="70">
        <f t="shared" si="2"/>
        <v>2699749</v>
      </c>
      <c r="K14" s="9"/>
      <c r="L14" s="9"/>
      <c r="M14" s="9" t="s">
        <v>280</v>
      </c>
      <c r="N14" s="22">
        <v>3.99000824E8</v>
      </c>
      <c r="O14" s="22"/>
      <c r="P14" s="59"/>
      <c r="Q14" s="59"/>
      <c r="R14" s="59"/>
      <c r="S14" s="22">
        <v>4.47006117E8</v>
      </c>
      <c r="T14" s="22"/>
      <c r="U14" s="9"/>
      <c r="V14" s="9"/>
      <c r="W14" s="9"/>
      <c r="X14" s="9"/>
      <c r="Y14" s="9"/>
      <c r="Z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 t="s">
        <v>282</v>
      </c>
      <c r="N15" s="22">
        <v>8.74007394E8</v>
      </c>
      <c r="O15" s="22"/>
      <c r="P15" s="9"/>
      <c r="Q15" s="9"/>
      <c r="R15" s="59"/>
      <c r="S15" s="22">
        <v>7.25000913E8</v>
      </c>
      <c r="T15" s="22"/>
      <c r="U15" s="9"/>
      <c r="V15" s="9"/>
      <c r="W15" s="9"/>
      <c r="X15" s="9"/>
      <c r="Y15" s="9"/>
      <c r="Z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 t="s">
        <v>285</v>
      </c>
      <c r="N16" s="22">
        <v>2.09008868E8</v>
      </c>
      <c r="O16" s="22"/>
      <c r="P16" s="9"/>
      <c r="Q16" s="9"/>
      <c r="R16" s="59"/>
      <c r="S16" s="22">
        <v>9.3700991E8</v>
      </c>
      <c r="T16" s="22"/>
      <c r="U16" s="9"/>
      <c r="V16" s="9"/>
      <c r="W16" s="9"/>
      <c r="X16" s="9"/>
      <c r="Y16" s="9"/>
      <c r="Z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 t="s">
        <v>289</v>
      </c>
      <c r="N17" s="22">
        <v>5.54008817E8</v>
      </c>
      <c r="O17" s="22"/>
      <c r="P17" s="9"/>
      <c r="Q17" s="9"/>
      <c r="R17" s="59"/>
      <c r="S17" s="22">
        <v>8.74007394E8</v>
      </c>
      <c r="T17" s="22"/>
      <c r="U17" s="9"/>
      <c r="V17" s="9"/>
      <c r="W17" s="9"/>
      <c r="X17" s="9"/>
      <c r="Y17" s="9"/>
      <c r="Z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 t="s">
        <v>1576</v>
      </c>
      <c r="N18" s="22">
        <v>8.57003556E8</v>
      </c>
      <c r="O18" s="22"/>
      <c r="P18" s="9"/>
      <c r="Q18" s="9"/>
      <c r="R18" s="59"/>
      <c r="S18" s="22">
        <v>7.70009459E8</v>
      </c>
      <c r="T18" s="22"/>
      <c r="U18" s="9"/>
      <c r="V18" s="9"/>
      <c r="W18" s="9"/>
      <c r="X18" s="9"/>
      <c r="Y18" s="9"/>
      <c r="Z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 t="s">
        <v>299</v>
      </c>
      <c r="N19" s="22">
        <v>2.90006381E8</v>
      </c>
      <c r="O19" s="22"/>
      <c r="P19" s="9"/>
      <c r="Q19" s="9"/>
      <c r="R19" s="59"/>
      <c r="S19" s="22">
        <v>5.53008817E8</v>
      </c>
      <c r="T19" s="22"/>
      <c r="U19" s="9"/>
      <c r="V19" s="9"/>
      <c r="W19" s="9"/>
      <c r="X19" s="9"/>
      <c r="Y19" s="9"/>
      <c r="Z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 t="s">
        <v>301</v>
      </c>
      <c r="N20" s="22">
        <v>7.70009459E8</v>
      </c>
      <c r="O20" s="22"/>
      <c r="P20" s="9"/>
      <c r="Q20" s="9"/>
      <c r="R20" s="59"/>
      <c r="S20" s="22">
        <v>2.98004217E8</v>
      </c>
      <c r="T20" s="22"/>
      <c r="U20" s="9"/>
      <c r="V20" s="9"/>
      <c r="W20" s="9"/>
      <c r="X20" s="9"/>
      <c r="Y20" s="9"/>
      <c r="Z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 t="s">
        <v>303</v>
      </c>
      <c r="N21" s="22">
        <v>8.71009771E8</v>
      </c>
      <c r="O21" s="22"/>
      <c r="P21" s="9"/>
      <c r="Q21" s="9"/>
      <c r="R21" s="59"/>
      <c r="S21" s="22">
        <v>2.09008868E8</v>
      </c>
      <c r="T21" s="22"/>
      <c r="U21" s="9"/>
      <c r="V21" s="9"/>
      <c r="W21" s="9"/>
      <c r="X21" s="9"/>
      <c r="Y21" s="9"/>
      <c r="Z21" s="9"/>
    </row>
    <row r="2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 t="s">
        <v>304</v>
      </c>
      <c r="N22" s="22">
        <v>1.56001792E8</v>
      </c>
      <c r="O22" s="22"/>
      <c r="P22" s="9"/>
      <c r="Q22" s="9"/>
      <c r="R22" s="59"/>
      <c r="S22" s="22">
        <v>1.84002397E8</v>
      </c>
      <c r="T22" s="22"/>
      <c r="U22" s="9"/>
      <c r="V22" s="9"/>
      <c r="W22" s="9"/>
      <c r="X22" s="9"/>
      <c r="Y22" s="9"/>
      <c r="Z22" s="9"/>
    </row>
    <row r="2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 t="s">
        <v>316</v>
      </c>
      <c r="N23" s="22">
        <v>2.21009436E8</v>
      </c>
      <c r="O23" s="22"/>
      <c r="P23" s="9"/>
      <c r="Q23" s="9"/>
      <c r="R23" s="59"/>
      <c r="S23" s="22">
        <v>2.5900682E8</v>
      </c>
      <c r="T23" s="22"/>
      <c r="U23" s="9"/>
      <c r="V23" s="9"/>
      <c r="W23" s="9"/>
      <c r="X23" s="9"/>
      <c r="Y23" s="9"/>
      <c r="Z23" s="9"/>
    </row>
    <row r="24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 t="s">
        <v>320</v>
      </c>
      <c r="N24" s="22">
        <v>1.45006388E8</v>
      </c>
      <c r="O24" s="22"/>
      <c r="P24" s="9"/>
      <c r="Q24" s="9"/>
      <c r="R24" s="59"/>
      <c r="S24" s="22">
        <v>4.00004726E8</v>
      </c>
      <c r="T24" s="22"/>
      <c r="U24" s="9"/>
      <c r="V24" s="9"/>
      <c r="W24" s="9"/>
      <c r="X24" s="9"/>
      <c r="Y24" s="9"/>
      <c r="Z24" s="9"/>
    </row>
    <row r="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 t="s">
        <v>327</v>
      </c>
      <c r="N25" s="22">
        <v>4.90001782E8</v>
      </c>
      <c r="O25" s="22"/>
      <c r="P25" s="9"/>
      <c r="Q25" s="9"/>
      <c r="R25" s="59"/>
      <c r="S25" s="22">
        <v>2.81006554E8</v>
      </c>
      <c r="T25" s="22"/>
      <c r="U25" s="9"/>
      <c r="V25" s="9"/>
      <c r="W25" s="9"/>
      <c r="X25" s="9"/>
      <c r="Y25" s="9"/>
      <c r="Z25" s="9"/>
    </row>
    <row r="26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 t="s">
        <v>347</v>
      </c>
      <c r="N26" s="22">
        <v>5.89005031E8</v>
      </c>
      <c r="O26" s="22"/>
      <c r="P26" s="9"/>
      <c r="Q26" s="9"/>
      <c r="R26" s="59"/>
      <c r="S26" s="22">
        <v>8.8200164E8</v>
      </c>
      <c r="T26" s="22"/>
      <c r="U26" s="9"/>
      <c r="V26" s="9"/>
      <c r="W26" s="9"/>
      <c r="X26" s="9"/>
      <c r="Y26" s="9"/>
      <c r="Z26" s="9"/>
    </row>
    <row r="27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 t="s">
        <v>349</v>
      </c>
      <c r="N27" s="22">
        <v>1.84002397E8</v>
      </c>
      <c r="O27" s="22"/>
      <c r="P27" s="9"/>
      <c r="Q27" s="9"/>
      <c r="R27" s="59"/>
      <c r="S27" s="22">
        <v>5.89005031E8</v>
      </c>
      <c r="T27" s="22"/>
      <c r="U27" s="9"/>
      <c r="V27" s="9"/>
      <c r="W27" s="9"/>
      <c r="X27" s="9"/>
      <c r="Y27" s="9"/>
      <c r="Z27" s="9"/>
    </row>
    <row r="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 t="s">
        <v>353</v>
      </c>
      <c r="N28" s="22">
        <v>4.00004726E8</v>
      </c>
      <c r="O28" s="22"/>
      <c r="P28" s="9"/>
      <c r="Q28" s="9"/>
      <c r="R28" s="59"/>
      <c r="S28" s="22">
        <v>3.99000824E8</v>
      </c>
      <c r="T28" s="22"/>
      <c r="U28" s="9"/>
      <c r="V28" s="9"/>
      <c r="W28" s="9"/>
      <c r="X28" s="9"/>
      <c r="Y28" s="9"/>
      <c r="Z28" s="9"/>
    </row>
    <row r="29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 t="s">
        <v>360</v>
      </c>
      <c r="N29" s="22">
        <v>9.41007602E8</v>
      </c>
      <c r="O29" s="22"/>
      <c r="P29" s="9"/>
      <c r="Q29" s="9"/>
      <c r="R29" s="59"/>
      <c r="S29" s="22">
        <v>2.21009436E8</v>
      </c>
      <c r="T29" s="22"/>
      <c r="U29" s="9"/>
      <c r="V29" s="9"/>
      <c r="W29" s="9"/>
      <c r="X29" s="9"/>
      <c r="Y29" s="9"/>
      <c r="Z29" s="9"/>
    </row>
    <row r="30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 t="s">
        <v>361</v>
      </c>
      <c r="N30" s="22">
        <v>2.81006554E8</v>
      </c>
      <c r="O30" s="22"/>
      <c r="P30" s="9"/>
      <c r="Q30" s="9"/>
      <c r="R30" s="59"/>
      <c r="S30" s="22">
        <v>4.60005559E8</v>
      </c>
      <c r="T30" s="22"/>
      <c r="U30" s="9"/>
      <c r="V30" s="9"/>
      <c r="W30" s="9"/>
      <c r="X30" s="9"/>
      <c r="Y30" s="9"/>
      <c r="Z30" s="9"/>
    </row>
    <row r="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 t="s">
        <v>362</v>
      </c>
      <c r="N31" s="22">
        <v>2.98004217E8</v>
      </c>
      <c r="O31" s="22"/>
      <c r="P31" s="9"/>
      <c r="Q31" s="9"/>
      <c r="R31" s="59"/>
      <c r="S31" s="22">
        <v>2.95006686E8</v>
      </c>
      <c r="T31" s="22"/>
      <c r="U31" s="9"/>
      <c r="V31" s="9"/>
      <c r="W31" s="9"/>
      <c r="X31" s="9"/>
      <c r="Y31" s="9"/>
      <c r="Z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1.0" footer="0.0" header="0.0" left="0.75" right="0.75" top="1.0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75"/>
  <cols>
    <col customWidth="1" min="1" max="1" width="14.43"/>
    <col customWidth="1" min="2" max="2" width="12.71"/>
    <col customWidth="1" min="3" max="3" width="8.43"/>
    <col customWidth="1" min="4" max="4" width="10.43"/>
    <col customWidth="1" min="5" max="5" width="5.86"/>
    <col customWidth="1" min="6" max="6" width="7.14"/>
    <col customWidth="1" min="7" max="7" width="8.86"/>
    <col customWidth="1" min="8" max="8" width="11.14"/>
    <col customWidth="1" min="9" max="9" width="8.86"/>
    <col customWidth="1" min="10" max="10" width="18.43"/>
    <col customWidth="1" min="11" max="11" width="8.86"/>
    <col customWidth="1" min="12" max="12" width="10.43"/>
    <col customWidth="1" min="13" max="13" width="7.43"/>
    <col customWidth="1" min="14" max="26" width="19.86"/>
  </cols>
  <sheetData>
    <row r="1">
      <c r="A1" s="72" t="s">
        <v>1577</v>
      </c>
      <c r="B1" s="96" t="s">
        <v>1901</v>
      </c>
      <c r="C1" s="96" t="s">
        <v>2677</v>
      </c>
      <c r="D1" s="138" t="s">
        <v>1581</v>
      </c>
      <c r="E1" s="117" t="s">
        <v>1582</v>
      </c>
      <c r="F1" s="56" t="s">
        <v>904</v>
      </c>
      <c r="G1" s="96" t="s">
        <v>1578</v>
      </c>
      <c r="H1" s="56" t="s">
        <v>2678</v>
      </c>
      <c r="I1" s="33"/>
      <c r="J1" s="16">
        <v>0.0283</v>
      </c>
      <c r="K1" s="9"/>
      <c r="L1" s="139"/>
      <c r="M1" s="9" t="s">
        <v>2679</v>
      </c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9" t="s">
        <v>1074</v>
      </c>
      <c r="B2" s="9" t="s">
        <v>1621</v>
      </c>
      <c r="C2" s="9" t="s">
        <v>2680</v>
      </c>
      <c r="D2" s="49">
        <v>41174.0</v>
      </c>
      <c r="E2" s="79">
        <f t="shared" ref="E2:E699" si="1">DATEDIF(D2,TODAY(),"Y")</f>
        <v>11</v>
      </c>
      <c r="F2" s="59">
        <v>77672.0</v>
      </c>
      <c r="G2" s="33">
        <v>5.0</v>
      </c>
      <c r="H2" s="59">
        <f t="shared" ref="H2:H699" si="2">ROUNDUP(F2*$J$1+F2,0)</f>
        <v>79871</v>
      </c>
      <c r="I2" s="9"/>
      <c r="J2" s="79"/>
      <c r="K2" s="9"/>
      <c r="L2" s="9" t="s">
        <v>2681</v>
      </c>
      <c r="M2" s="79">
        <f t="shared" ref="M2:M5" si="3">AVERAGEIF(C:C,L2,H:H)</f>
        <v>85394.05805</v>
      </c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9" t="s">
        <v>1105</v>
      </c>
      <c r="B3" s="9" t="s">
        <v>1621</v>
      </c>
      <c r="C3" s="9" t="s">
        <v>2681</v>
      </c>
      <c r="D3" s="49">
        <v>38928.0</v>
      </c>
      <c r="E3" s="79">
        <f t="shared" si="1"/>
        <v>17</v>
      </c>
      <c r="F3" s="59">
        <v>65867.0</v>
      </c>
      <c r="G3" s="33">
        <v>1.0</v>
      </c>
      <c r="H3" s="59">
        <f t="shared" si="2"/>
        <v>67732</v>
      </c>
      <c r="I3" s="33"/>
      <c r="J3" s="79"/>
      <c r="K3" s="9"/>
      <c r="L3" s="9" t="s">
        <v>2682</v>
      </c>
      <c r="M3" s="79">
        <f t="shared" si="3"/>
        <v>47634.97753</v>
      </c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9" t="s">
        <v>252</v>
      </c>
      <c r="B4" s="9" t="s">
        <v>1621</v>
      </c>
      <c r="C4" s="9" t="s">
        <v>2681</v>
      </c>
      <c r="D4" s="49">
        <v>42204.0</v>
      </c>
      <c r="E4" s="79">
        <f t="shared" si="1"/>
        <v>8</v>
      </c>
      <c r="F4" s="59">
        <v>107677.0</v>
      </c>
      <c r="G4" s="33">
        <v>2.0</v>
      </c>
      <c r="H4" s="59">
        <f t="shared" si="2"/>
        <v>110725</v>
      </c>
      <c r="I4" s="33"/>
      <c r="J4" s="79"/>
      <c r="K4" s="9"/>
      <c r="L4" s="9" t="s">
        <v>2683</v>
      </c>
      <c r="M4" s="79">
        <f t="shared" si="3"/>
        <v>39958.30189</v>
      </c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9" t="s">
        <v>1142</v>
      </c>
      <c r="B5" s="9" t="s">
        <v>1621</v>
      </c>
      <c r="C5" s="9" t="s">
        <v>2682</v>
      </c>
      <c r="D5" s="49">
        <v>36047.0</v>
      </c>
      <c r="E5" s="79">
        <f t="shared" si="1"/>
        <v>25</v>
      </c>
      <c r="F5" s="59">
        <v>69182.0</v>
      </c>
      <c r="G5" s="33">
        <v>3.0</v>
      </c>
      <c r="H5" s="59">
        <f t="shared" si="2"/>
        <v>71140</v>
      </c>
      <c r="I5" s="33"/>
      <c r="J5" s="79"/>
      <c r="K5" s="9"/>
      <c r="L5" s="9" t="s">
        <v>2680</v>
      </c>
      <c r="M5" s="79">
        <f t="shared" si="3"/>
        <v>88766.71186</v>
      </c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9" t="s">
        <v>2684</v>
      </c>
      <c r="B6" s="9" t="s">
        <v>1621</v>
      </c>
      <c r="C6" s="9" t="s">
        <v>2683</v>
      </c>
      <c r="D6" s="49">
        <v>36603.0</v>
      </c>
      <c r="E6" s="79">
        <f t="shared" si="1"/>
        <v>23</v>
      </c>
      <c r="F6" s="59">
        <v>52752.0</v>
      </c>
      <c r="G6" s="33">
        <v>3.0</v>
      </c>
      <c r="H6" s="59">
        <f t="shared" si="2"/>
        <v>54245</v>
      </c>
      <c r="I6" s="33"/>
      <c r="J6" s="7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9" t="s">
        <v>1497</v>
      </c>
      <c r="B7" s="9" t="s">
        <v>1586</v>
      </c>
      <c r="C7" s="9" t="s">
        <v>2680</v>
      </c>
      <c r="D7" s="49">
        <v>36833.0</v>
      </c>
      <c r="E7" s="79">
        <f t="shared" si="1"/>
        <v>23</v>
      </c>
      <c r="F7" s="59">
        <v>98437.0</v>
      </c>
      <c r="G7" s="33">
        <v>5.0</v>
      </c>
      <c r="H7" s="59">
        <f t="shared" si="2"/>
        <v>101223</v>
      </c>
      <c r="I7" s="33"/>
      <c r="J7" s="79"/>
      <c r="K7" s="9"/>
      <c r="L7" s="9" t="s">
        <v>2681</v>
      </c>
      <c r="M7" s="9">
        <f t="shared" ref="M7:M10" si="4">COUNTIF(C:C,L7)</f>
        <v>379</v>
      </c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9" t="s">
        <v>1182</v>
      </c>
      <c r="B8" s="9" t="s">
        <v>1586</v>
      </c>
      <c r="C8" s="9" t="s">
        <v>2680</v>
      </c>
      <c r="D8" s="49">
        <v>39534.0</v>
      </c>
      <c r="E8" s="79">
        <f t="shared" si="1"/>
        <v>15</v>
      </c>
      <c r="F8" s="59">
        <v>113378.0</v>
      </c>
      <c r="G8" s="33">
        <v>3.0</v>
      </c>
      <c r="H8" s="59">
        <f t="shared" si="2"/>
        <v>116587</v>
      </c>
      <c r="I8" s="33"/>
      <c r="J8" s="79"/>
      <c r="K8" s="9"/>
      <c r="L8" s="9" t="s">
        <v>2682</v>
      </c>
      <c r="M8" s="9">
        <f t="shared" si="4"/>
        <v>89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9" t="s">
        <v>1543</v>
      </c>
      <c r="B9" s="9" t="s">
        <v>1586</v>
      </c>
      <c r="C9" s="9" t="s">
        <v>2681</v>
      </c>
      <c r="D9" s="49">
        <v>36588.0</v>
      </c>
      <c r="E9" s="79">
        <f t="shared" si="1"/>
        <v>23</v>
      </c>
      <c r="F9" s="59">
        <v>117914.0</v>
      </c>
      <c r="G9" s="33">
        <v>5.0</v>
      </c>
      <c r="H9" s="59">
        <f t="shared" si="2"/>
        <v>121251</v>
      </c>
      <c r="I9" s="33"/>
      <c r="J9" s="79"/>
      <c r="K9" s="9"/>
      <c r="L9" s="9" t="s">
        <v>2683</v>
      </c>
      <c r="M9" s="9">
        <f t="shared" si="4"/>
        <v>53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9" t="s">
        <v>1015</v>
      </c>
      <c r="B10" s="9" t="s">
        <v>1586</v>
      </c>
      <c r="C10" s="9" t="s">
        <v>2681</v>
      </c>
      <c r="D10" s="49">
        <v>38221.0</v>
      </c>
      <c r="E10" s="79">
        <f t="shared" si="1"/>
        <v>19</v>
      </c>
      <c r="F10" s="59">
        <v>89936.0</v>
      </c>
      <c r="G10" s="33">
        <v>1.0</v>
      </c>
      <c r="H10" s="59">
        <f t="shared" si="2"/>
        <v>92482</v>
      </c>
      <c r="I10" s="33"/>
      <c r="J10" s="79"/>
      <c r="K10" s="9"/>
      <c r="L10" s="9" t="s">
        <v>2680</v>
      </c>
      <c r="M10" s="9">
        <f t="shared" si="4"/>
        <v>177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9" t="s">
        <v>247</v>
      </c>
      <c r="B11" s="9" t="s">
        <v>1586</v>
      </c>
      <c r="C11" s="9" t="s">
        <v>2681</v>
      </c>
      <c r="D11" s="49">
        <v>38499.0</v>
      </c>
      <c r="E11" s="79">
        <f t="shared" si="1"/>
        <v>18</v>
      </c>
      <c r="F11" s="59">
        <v>126112.0</v>
      </c>
      <c r="G11" s="33">
        <v>2.0</v>
      </c>
      <c r="H11" s="59">
        <f t="shared" si="2"/>
        <v>129681</v>
      </c>
      <c r="I11" s="33"/>
      <c r="J11" s="7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9" t="s">
        <v>1127</v>
      </c>
      <c r="B12" s="9" t="s">
        <v>1586</v>
      </c>
      <c r="C12" s="9" t="s">
        <v>2681</v>
      </c>
      <c r="D12" s="49">
        <v>38900.0</v>
      </c>
      <c r="E12" s="79">
        <f t="shared" si="1"/>
        <v>17</v>
      </c>
      <c r="F12" s="59">
        <v>106579.0</v>
      </c>
      <c r="G12" s="33">
        <v>5.0</v>
      </c>
      <c r="H12" s="59">
        <f t="shared" si="2"/>
        <v>109596</v>
      </c>
      <c r="I12" s="33"/>
      <c r="J12" s="7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9" t="s">
        <v>326</v>
      </c>
      <c r="B13" s="9" t="s">
        <v>1586</v>
      </c>
      <c r="C13" s="9" t="s">
        <v>2681</v>
      </c>
      <c r="D13" s="49">
        <v>39017.0</v>
      </c>
      <c r="E13" s="79">
        <f t="shared" si="1"/>
        <v>17</v>
      </c>
      <c r="F13" s="59">
        <v>111104.0</v>
      </c>
      <c r="G13" s="33">
        <v>1.0</v>
      </c>
      <c r="H13" s="59">
        <f t="shared" si="2"/>
        <v>114249</v>
      </c>
      <c r="I13" s="33"/>
      <c r="J13" s="7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9" t="s">
        <v>1341</v>
      </c>
      <c r="B14" s="9" t="s">
        <v>1586</v>
      </c>
      <c r="C14" s="9" t="s">
        <v>2681</v>
      </c>
      <c r="D14" s="49">
        <v>39521.0</v>
      </c>
      <c r="E14" s="79">
        <f t="shared" si="1"/>
        <v>15</v>
      </c>
      <c r="F14" s="59">
        <v>110645.0</v>
      </c>
      <c r="G14" s="33">
        <v>4.0</v>
      </c>
      <c r="H14" s="59">
        <f t="shared" si="2"/>
        <v>113777</v>
      </c>
      <c r="I14" s="33"/>
      <c r="J14" s="7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9" t="s">
        <v>264</v>
      </c>
      <c r="B15" s="9" t="s">
        <v>1586</v>
      </c>
      <c r="C15" s="9" t="s">
        <v>2681</v>
      </c>
      <c r="D15" s="49">
        <v>40161.0</v>
      </c>
      <c r="E15" s="79">
        <f t="shared" si="1"/>
        <v>14</v>
      </c>
      <c r="F15" s="59">
        <v>45506.0</v>
      </c>
      <c r="G15" s="33">
        <v>4.0</v>
      </c>
      <c r="H15" s="59">
        <f t="shared" si="2"/>
        <v>46794</v>
      </c>
      <c r="I15" s="33"/>
      <c r="J15" s="7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9" t="s">
        <v>2685</v>
      </c>
      <c r="B16" s="9" t="s">
        <v>1586</v>
      </c>
      <c r="C16" s="9" t="s">
        <v>2681</v>
      </c>
      <c r="D16" s="49">
        <v>40899.0</v>
      </c>
      <c r="E16" s="79">
        <f t="shared" si="1"/>
        <v>12</v>
      </c>
      <c r="F16" s="59">
        <v>72957.0</v>
      </c>
      <c r="G16" s="33">
        <v>4.0</v>
      </c>
      <c r="H16" s="59">
        <f t="shared" si="2"/>
        <v>75022</v>
      </c>
      <c r="I16" s="33"/>
      <c r="J16" s="7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9" t="s">
        <v>993</v>
      </c>
      <c r="B17" s="9" t="s">
        <v>1586</v>
      </c>
      <c r="C17" s="9" t="s">
        <v>2681</v>
      </c>
      <c r="D17" s="49">
        <v>41826.0</v>
      </c>
      <c r="E17" s="79">
        <f t="shared" si="1"/>
        <v>9</v>
      </c>
      <c r="F17" s="59">
        <v>55686.0</v>
      </c>
      <c r="G17" s="33">
        <v>3.0</v>
      </c>
      <c r="H17" s="59">
        <f t="shared" si="2"/>
        <v>57262</v>
      </c>
      <c r="I17" s="33"/>
      <c r="J17" s="7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9" t="s">
        <v>907</v>
      </c>
      <c r="B18" s="9" t="s">
        <v>1586</v>
      </c>
      <c r="C18" s="9" t="s">
        <v>2681</v>
      </c>
      <c r="D18" s="49">
        <v>42461.0</v>
      </c>
      <c r="E18" s="79">
        <f t="shared" si="1"/>
        <v>7</v>
      </c>
      <c r="F18" s="59">
        <v>86173.0</v>
      </c>
      <c r="G18" s="33">
        <v>5.0</v>
      </c>
      <c r="H18" s="59">
        <f t="shared" si="2"/>
        <v>88612</v>
      </c>
      <c r="I18" s="33"/>
      <c r="J18" s="7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9" t="s">
        <v>1000</v>
      </c>
      <c r="B19" s="9" t="s">
        <v>1586</v>
      </c>
      <c r="C19" s="9" t="s">
        <v>2682</v>
      </c>
      <c r="D19" s="49">
        <v>36231.0</v>
      </c>
      <c r="E19" s="79">
        <f t="shared" si="1"/>
        <v>24</v>
      </c>
      <c r="F19" s="59">
        <v>45013.0</v>
      </c>
      <c r="G19" s="33">
        <v>1.0</v>
      </c>
      <c r="H19" s="59">
        <f t="shared" si="2"/>
        <v>46287</v>
      </c>
      <c r="I19" s="33"/>
      <c r="J19" s="7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9" t="s">
        <v>328</v>
      </c>
      <c r="B20" s="9" t="s">
        <v>1586</v>
      </c>
      <c r="C20" s="9" t="s">
        <v>2682</v>
      </c>
      <c r="D20" s="49">
        <v>38974.0</v>
      </c>
      <c r="E20" s="79">
        <f t="shared" si="1"/>
        <v>17</v>
      </c>
      <c r="F20" s="59">
        <v>22534.0</v>
      </c>
      <c r="G20" s="33">
        <v>1.0</v>
      </c>
      <c r="H20" s="59">
        <f t="shared" si="2"/>
        <v>23172</v>
      </c>
      <c r="I20" s="33"/>
      <c r="J20" s="7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9" t="s">
        <v>1107</v>
      </c>
      <c r="B21" s="9" t="s">
        <v>1586</v>
      </c>
      <c r="C21" s="9" t="s">
        <v>2682</v>
      </c>
      <c r="D21" s="49">
        <v>40539.0</v>
      </c>
      <c r="E21" s="79">
        <f t="shared" si="1"/>
        <v>13</v>
      </c>
      <c r="F21" s="59">
        <v>26219.0</v>
      </c>
      <c r="G21" s="33">
        <v>3.0</v>
      </c>
      <c r="H21" s="59">
        <f t="shared" si="2"/>
        <v>26961</v>
      </c>
      <c r="I21" s="33"/>
      <c r="J21" s="7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9" t="s">
        <v>1356</v>
      </c>
      <c r="B22" s="9" t="s">
        <v>1586</v>
      </c>
      <c r="C22" s="9" t="s">
        <v>2683</v>
      </c>
      <c r="D22" s="49">
        <v>36239.0</v>
      </c>
      <c r="E22" s="79">
        <f t="shared" si="1"/>
        <v>24</v>
      </c>
      <c r="F22" s="59">
        <v>42974.0</v>
      </c>
      <c r="G22" s="33">
        <v>3.0</v>
      </c>
      <c r="H22" s="59">
        <f t="shared" si="2"/>
        <v>44191</v>
      </c>
      <c r="I22" s="33"/>
      <c r="J22" s="7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9" t="s">
        <v>239</v>
      </c>
      <c r="B23" s="9" t="s">
        <v>1586</v>
      </c>
      <c r="C23" s="9" t="s">
        <v>2683</v>
      </c>
      <c r="D23" s="49">
        <v>42883.0</v>
      </c>
      <c r="E23" s="79">
        <f t="shared" si="1"/>
        <v>6</v>
      </c>
      <c r="F23" s="59">
        <v>15725.0</v>
      </c>
      <c r="G23" s="33">
        <v>4.0</v>
      </c>
      <c r="H23" s="59">
        <f t="shared" si="2"/>
        <v>16171</v>
      </c>
      <c r="I23" s="33"/>
      <c r="J23" s="7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9" t="s">
        <v>288</v>
      </c>
      <c r="B24" s="9" t="s">
        <v>1695</v>
      </c>
      <c r="C24" s="9" t="s">
        <v>2681</v>
      </c>
      <c r="D24" s="49">
        <v>36308.0</v>
      </c>
      <c r="E24" s="79">
        <f t="shared" si="1"/>
        <v>24</v>
      </c>
      <c r="F24" s="59">
        <v>61130.0</v>
      </c>
      <c r="G24" s="33">
        <v>2.0</v>
      </c>
      <c r="H24" s="59">
        <f t="shared" si="2"/>
        <v>62860</v>
      </c>
      <c r="I24" s="33"/>
      <c r="J24" s="7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9" t="s">
        <v>276</v>
      </c>
      <c r="B25" s="9" t="s">
        <v>1695</v>
      </c>
      <c r="C25" s="9" t="s">
        <v>2681</v>
      </c>
      <c r="D25" s="49">
        <v>37058.0</v>
      </c>
      <c r="E25" s="79">
        <f t="shared" si="1"/>
        <v>22</v>
      </c>
      <c r="F25" s="59">
        <v>108573.0</v>
      </c>
      <c r="G25" s="33">
        <v>1.0</v>
      </c>
      <c r="H25" s="59">
        <f t="shared" si="2"/>
        <v>111646</v>
      </c>
      <c r="I25" s="33"/>
      <c r="J25" s="7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9" t="s">
        <v>1129</v>
      </c>
      <c r="B26" s="9" t="s">
        <v>1695</v>
      </c>
      <c r="C26" s="9" t="s">
        <v>2681</v>
      </c>
      <c r="D26" s="49">
        <v>38216.0</v>
      </c>
      <c r="E26" s="79">
        <f t="shared" si="1"/>
        <v>19</v>
      </c>
      <c r="F26" s="59">
        <v>72979.0</v>
      </c>
      <c r="G26" s="33">
        <v>2.0</v>
      </c>
      <c r="H26" s="59">
        <f t="shared" si="2"/>
        <v>75045</v>
      </c>
      <c r="I26" s="33"/>
      <c r="J26" s="7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9" t="s">
        <v>206</v>
      </c>
      <c r="B27" s="9" t="s">
        <v>1695</v>
      </c>
      <c r="C27" s="9" t="s">
        <v>2681</v>
      </c>
      <c r="D27" s="49">
        <v>38971.0</v>
      </c>
      <c r="E27" s="79">
        <f t="shared" si="1"/>
        <v>17</v>
      </c>
      <c r="F27" s="59">
        <v>70739.0</v>
      </c>
      <c r="G27" s="33">
        <v>1.0</v>
      </c>
      <c r="H27" s="59">
        <f t="shared" si="2"/>
        <v>72741</v>
      </c>
      <c r="I27" s="33"/>
      <c r="J27" s="7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 t="s">
        <v>272</v>
      </c>
      <c r="B28" s="9" t="s">
        <v>1695</v>
      </c>
      <c r="C28" s="9" t="s">
        <v>2681</v>
      </c>
      <c r="D28" s="49">
        <v>39376.0</v>
      </c>
      <c r="E28" s="79">
        <f t="shared" si="1"/>
        <v>16</v>
      </c>
      <c r="F28" s="59">
        <v>83440.0</v>
      </c>
      <c r="G28" s="33">
        <v>1.0</v>
      </c>
      <c r="H28" s="59">
        <f t="shared" si="2"/>
        <v>85802</v>
      </c>
      <c r="I28" s="33"/>
      <c r="J28" s="7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 t="s">
        <v>966</v>
      </c>
      <c r="B29" s="9" t="s">
        <v>1695</v>
      </c>
      <c r="C29" s="9" t="s">
        <v>2681</v>
      </c>
      <c r="D29" s="49">
        <v>39650.0</v>
      </c>
      <c r="E29" s="79">
        <f t="shared" si="1"/>
        <v>15</v>
      </c>
      <c r="F29" s="59">
        <v>49728.0</v>
      </c>
      <c r="G29" s="33">
        <v>3.0</v>
      </c>
      <c r="H29" s="59">
        <f t="shared" si="2"/>
        <v>51136</v>
      </c>
      <c r="I29" s="33"/>
      <c r="J29" s="7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 t="s">
        <v>1317</v>
      </c>
      <c r="B30" s="9" t="s">
        <v>1695</v>
      </c>
      <c r="C30" s="9" t="s">
        <v>2681</v>
      </c>
      <c r="D30" s="49">
        <v>40808.0</v>
      </c>
      <c r="E30" s="79">
        <f t="shared" si="1"/>
        <v>12</v>
      </c>
      <c r="F30" s="59">
        <v>44867.0</v>
      </c>
      <c r="G30" s="33">
        <v>1.0</v>
      </c>
      <c r="H30" s="59">
        <f t="shared" si="2"/>
        <v>46137</v>
      </c>
      <c r="I30" s="33"/>
      <c r="J30" s="7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 t="s">
        <v>1152</v>
      </c>
      <c r="B31" s="9" t="s">
        <v>1695</v>
      </c>
      <c r="C31" s="9" t="s">
        <v>2681</v>
      </c>
      <c r="D31" s="49">
        <v>42863.0</v>
      </c>
      <c r="E31" s="79">
        <f t="shared" si="1"/>
        <v>6</v>
      </c>
      <c r="F31" s="59">
        <v>75667.0</v>
      </c>
      <c r="G31" s="33">
        <v>3.0</v>
      </c>
      <c r="H31" s="59">
        <f t="shared" si="2"/>
        <v>77809</v>
      </c>
      <c r="I31" s="33"/>
      <c r="J31" s="7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 t="s">
        <v>222</v>
      </c>
      <c r="B32" s="9" t="s">
        <v>1695</v>
      </c>
      <c r="C32" s="9" t="s">
        <v>2682</v>
      </c>
      <c r="D32" s="49">
        <v>38321.0</v>
      </c>
      <c r="E32" s="79">
        <f t="shared" si="1"/>
        <v>19</v>
      </c>
      <c r="F32" s="59">
        <v>16296.0</v>
      </c>
      <c r="G32" s="33">
        <v>1.0</v>
      </c>
      <c r="H32" s="59">
        <f t="shared" si="2"/>
        <v>16758</v>
      </c>
      <c r="I32" s="33"/>
      <c r="J32" s="7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 t="s">
        <v>1054</v>
      </c>
      <c r="B33" s="9" t="s">
        <v>1695</v>
      </c>
      <c r="C33" s="9" t="s">
        <v>2683</v>
      </c>
      <c r="D33" s="49">
        <v>38431.0</v>
      </c>
      <c r="E33" s="79">
        <f t="shared" si="1"/>
        <v>18</v>
      </c>
      <c r="F33" s="59">
        <v>29613.0</v>
      </c>
      <c r="G33" s="33">
        <v>4.0</v>
      </c>
      <c r="H33" s="59">
        <f t="shared" si="2"/>
        <v>30452</v>
      </c>
      <c r="I33" s="33"/>
      <c r="J33" s="7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 t="s">
        <v>2686</v>
      </c>
      <c r="B34" s="9" t="s">
        <v>1616</v>
      </c>
      <c r="C34" s="9" t="s">
        <v>2680</v>
      </c>
      <c r="D34" s="49">
        <v>38152.0</v>
      </c>
      <c r="E34" s="79">
        <f t="shared" si="1"/>
        <v>19</v>
      </c>
      <c r="F34" s="59">
        <v>85938.0</v>
      </c>
      <c r="G34" s="33">
        <v>2.0</v>
      </c>
      <c r="H34" s="59">
        <f t="shared" si="2"/>
        <v>88371</v>
      </c>
      <c r="I34" s="33"/>
      <c r="J34" s="7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 t="s">
        <v>345</v>
      </c>
      <c r="B35" s="9" t="s">
        <v>1616</v>
      </c>
      <c r="C35" s="9" t="s">
        <v>2681</v>
      </c>
      <c r="D35" s="49">
        <v>36470.0</v>
      </c>
      <c r="E35" s="79">
        <f t="shared" si="1"/>
        <v>24</v>
      </c>
      <c r="F35" s="59">
        <v>68331.0</v>
      </c>
      <c r="G35" s="33">
        <v>3.0</v>
      </c>
      <c r="H35" s="59">
        <f t="shared" si="2"/>
        <v>70265</v>
      </c>
      <c r="I35" s="33"/>
      <c r="J35" s="7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 t="s">
        <v>236</v>
      </c>
      <c r="B36" s="9" t="s">
        <v>1616</v>
      </c>
      <c r="C36" s="9" t="s">
        <v>2682</v>
      </c>
      <c r="D36" s="49">
        <v>42174.0</v>
      </c>
      <c r="E36" s="79">
        <f t="shared" si="1"/>
        <v>8</v>
      </c>
      <c r="F36" s="59">
        <v>68152.0</v>
      </c>
      <c r="G36" s="33">
        <v>3.0</v>
      </c>
      <c r="H36" s="59">
        <f t="shared" si="2"/>
        <v>70081</v>
      </c>
      <c r="I36" s="33"/>
      <c r="J36" s="7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 t="s">
        <v>1429</v>
      </c>
      <c r="B37" s="9" t="s">
        <v>1616</v>
      </c>
      <c r="C37" s="9" t="s">
        <v>2682</v>
      </c>
      <c r="D37" s="49">
        <v>42909.0</v>
      </c>
      <c r="E37" s="79">
        <f t="shared" si="1"/>
        <v>6</v>
      </c>
      <c r="F37" s="59">
        <v>42403.0</v>
      </c>
      <c r="G37" s="33">
        <v>1.0</v>
      </c>
      <c r="H37" s="59">
        <f t="shared" si="2"/>
        <v>43604</v>
      </c>
      <c r="I37" s="33"/>
      <c r="J37" s="7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 t="s">
        <v>1418</v>
      </c>
      <c r="B38" s="9" t="s">
        <v>1607</v>
      </c>
      <c r="C38" s="9" t="s">
        <v>2680</v>
      </c>
      <c r="D38" s="49">
        <v>35985.0</v>
      </c>
      <c r="E38" s="79">
        <f t="shared" si="1"/>
        <v>25</v>
      </c>
      <c r="F38" s="59">
        <v>63482.0</v>
      </c>
      <c r="G38" s="33">
        <v>1.0</v>
      </c>
      <c r="H38" s="59">
        <f t="shared" si="2"/>
        <v>65279</v>
      </c>
      <c r="I38" s="33"/>
      <c r="J38" s="7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 t="s">
        <v>1423</v>
      </c>
      <c r="B39" s="9" t="s">
        <v>1607</v>
      </c>
      <c r="C39" s="9" t="s">
        <v>2680</v>
      </c>
      <c r="D39" s="49">
        <v>36435.0</v>
      </c>
      <c r="E39" s="79">
        <f t="shared" si="1"/>
        <v>24</v>
      </c>
      <c r="F39" s="59">
        <v>95301.0</v>
      </c>
      <c r="G39" s="33">
        <v>1.0</v>
      </c>
      <c r="H39" s="59">
        <f t="shared" si="2"/>
        <v>97999</v>
      </c>
      <c r="I39" s="33"/>
      <c r="J39" s="7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 t="s">
        <v>342</v>
      </c>
      <c r="B40" s="9" t="s">
        <v>1607</v>
      </c>
      <c r="C40" s="9" t="s">
        <v>2680</v>
      </c>
      <c r="D40" s="49">
        <v>36738.0</v>
      </c>
      <c r="E40" s="79">
        <f t="shared" si="1"/>
        <v>23</v>
      </c>
      <c r="F40" s="59">
        <v>122741.0</v>
      </c>
      <c r="G40" s="33">
        <v>4.0</v>
      </c>
      <c r="H40" s="59">
        <f t="shared" si="2"/>
        <v>126215</v>
      </c>
      <c r="I40" s="33"/>
      <c r="J40" s="7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 t="s">
        <v>1290</v>
      </c>
      <c r="B41" s="9" t="s">
        <v>1607</v>
      </c>
      <c r="C41" s="9" t="s">
        <v>2680</v>
      </c>
      <c r="D41" s="49">
        <v>37408.0</v>
      </c>
      <c r="E41" s="79">
        <f t="shared" si="1"/>
        <v>21</v>
      </c>
      <c r="F41" s="59">
        <v>68992.0</v>
      </c>
      <c r="G41" s="33">
        <v>3.0</v>
      </c>
      <c r="H41" s="59">
        <f t="shared" si="2"/>
        <v>70945</v>
      </c>
      <c r="I41" s="33"/>
      <c r="J41" s="7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 t="s">
        <v>1059</v>
      </c>
      <c r="B42" s="9" t="s">
        <v>1607</v>
      </c>
      <c r="C42" s="9" t="s">
        <v>2680</v>
      </c>
      <c r="D42" s="49">
        <v>37876.0</v>
      </c>
      <c r="E42" s="79">
        <f t="shared" si="1"/>
        <v>20</v>
      </c>
      <c r="F42" s="59">
        <v>95189.0</v>
      </c>
      <c r="G42" s="33">
        <v>2.0</v>
      </c>
      <c r="H42" s="59">
        <f t="shared" si="2"/>
        <v>97883</v>
      </c>
      <c r="I42" s="33"/>
      <c r="J42" s="7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 t="s">
        <v>1243</v>
      </c>
      <c r="B43" s="9" t="s">
        <v>1607</v>
      </c>
      <c r="C43" s="9" t="s">
        <v>2680</v>
      </c>
      <c r="D43" s="49">
        <v>37917.0</v>
      </c>
      <c r="E43" s="79">
        <f t="shared" si="1"/>
        <v>20</v>
      </c>
      <c r="F43" s="59">
        <v>74738.0</v>
      </c>
      <c r="G43" s="33">
        <v>2.0</v>
      </c>
      <c r="H43" s="59">
        <f t="shared" si="2"/>
        <v>76854</v>
      </c>
      <c r="I43" s="33"/>
      <c r="J43" s="7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 t="s">
        <v>1146</v>
      </c>
      <c r="B44" s="9" t="s">
        <v>1607</v>
      </c>
      <c r="C44" s="9" t="s">
        <v>2680</v>
      </c>
      <c r="D44" s="49">
        <v>38012.0</v>
      </c>
      <c r="E44" s="79">
        <f t="shared" si="1"/>
        <v>19</v>
      </c>
      <c r="F44" s="59">
        <v>132037.0</v>
      </c>
      <c r="G44" s="33">
        <v>5.0</v>
      </c>
      <c r="H44" s="59">
        <f t="shared" si="2"/>
        <v>135774</v>
      </c>
      <c r="I44" s="33"/>
      <c r="J44" s="7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 t="s">
        <v>992</v>
      </c>
      <c r="B45" s="9" t="s">
        <v>1607</v>
      </c>
      <c r="C45" s="9" t="s">
        <v>2680</v>
      </c>
      <c r="D45" s="49">
        <v>38262.0</v>
      </c>
      <c r="E45" s="79">
        <f t="shared" si="1"/>
        <v>19</v>
      </c>
      <c r="F45" s="59">
        <v>110499.0</v>
      </c>
      <c r="G45" s="33">
        <v>5.0</v>
      </c>
      <c r="H45" s="59">
        <f t="shared" si="2"/>
        <v>113627</v>
      </c>
      <c r="I45" s="33"/>
      <c r="J45" s="7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 t="s">
        <v>995</v>
      </c>
      <c r="B46" s="9" t="s">
        <v>1607</v>
      </c>
      <c r="C46" s="9" t="s">
        <v>2680</v>
      </c>
      <c r="D46" s="49">
        <v>38326.0</v>
      </c>
      <c r="E46" s="79">
        <f t="shared" si="1"/>
        <v>19</v>
      </c>
      <c r="F46" s="59">
        <v>124477.0</v>
      </c>
      <c r="G46" s="33">
        <v>2.0</v>
      </c>
      <c r="H46" s="59">
        <f t="shared" si="2"/>
        <v>128000</v>
      </c>
      <c r="I46" s="33"/>
      <c r="J46" s="7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 t="s">
        <v>1541</v>
      </c>
      <c r="B47" s="9" t="s">
        <v>1607</v>
      </c>
      <c r="C47" s="9" t="s">
        <v>2680</v>
      </c>
      <c r="D47" s="49">
        <v>38605.0</v>
      </c>
      <c r="E47" s="79">
        <f t="shared" si="1"/>
        <v>18</v>
      </c>
      <c r="F47" s="59">
        <v>126370.0</v>
      </c>
      <c r="G47" s="33">
        <v>5.0</v>
      </c>
      <c r="H47" s="59">
        <f t="shared" si="2"/>
        <v>129947</v>
      </c>
      <c r="I47" s="33"/>
      <c r="J47" s="7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 t="s">
        <v>1253</v>
      </c>
      <c r="B48" s="9" t="s">
        <v>1607</v>
      </c>
      <c r="C48" s="9" t="s">
        <v>2680</v>
      </c>
      <c r="D48" s="49">
        <v>38659.0</v>
      </c>
      <c r="E48" s="79">
        <f t="shared" si="1"/>
        <v>18</v>
      </c>
      <c r="F48" s="59">
        <v>93643.0</v>
      </c>
      <c r="G48" s="33">
        <v>3.0</v>
      </c>
      <c r="H48" s="59">
        <f t="shared" si="2"/>
        <v>96294</v>
      </c>
      <c r="I48" s="33"/>
      <c r="J48" s="7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 t="s">
        <v>935</v>
      </c>
      <c r="B49" s="9" t="s">
        <v>1607</v>
      </c>
      <c r="C49" s="9" t="s">
        <v>2680</v>
      </c>
      <c r="D49" s="49">
        <v>38697.0</v>
      </c>
      <c r="E49" s="79">
        <f t="shared" si="1"/>
        <v>18</v>
      </c>
      <c r="F49" s="59">
        <v>130099.0</v>
      </c>
      <c r="G49" s="33">
        <v>5.0</v>
      </c>
      <c r="H49" s="59">
        <f t="shared" si="2"/>
        <v>133781</v>
      </c>
      <c r="I49" s="33"/>
      <c r="J49" s="7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 t="s">
        <v>226</v>
      </c>
      <c r="B50" s="9" t="s">
        <v>1607</v>
      </c>
      <c r="C50" s="9" t="s">
        <v>2680</v>
      </c>
      <c r="D50" s="49">
        <v>38795.0</v>
      </c>
      <c r="E50" s="79">
        <f t="shared" si="1"/>
        <v>17</v>
      </c>
      <c r="F50" s="59">
        <v>44856.0</v>
      </c>
      <c r="G50" s="33">
        <v>3.0</v>
      </c>
      <c r="H50" s="59">
        <f t="shared" si="2"/>
        <v>46126</v>
      </c>
      <c r="I50" s="33"/>
      <c r="J50" s="7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 t="s">
        <v>1376</v>
      </c>
      <c r="B51" s="9" t="s">
        <v>1607</v>
      </c>
      <c r="C51" s="9" t="s">
        <v>2680</v>
      </c>
      <c r="D51" s="49">
        <v>38844.0</v>
      </c>
      <c r="E51" s="79">
        <f t="shared" si="1"/>
        <v>17</v>
      </c>
      <c r="F51" s="59">
        <v>113736.0</v>
      </c>
      <c r="G51" s="33">
        <v>1.0</v>
      </c>
      <c r="H51" s="59">
        <f t="shared" si="2"/>
        <v>116955</v>
      </c>
      <c r="I51" s="33"/>
      <c r="J51" s="7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 t="s">
        <v>972</v>
      </c>
      <c r="B52" s="9" t="s">
        <v>1607</v>
      </c>
      <c r="C52" s="9" t="s">
        <v>2680</v>
      </c>
      <c r="D52" s="49">
        <v>39227.0</v>
      </c>
      <c r="E52" s="79">
        <f t="shared" si="1"/>
        <v>16</v>
      </c>
      <c r="F52" s="59">
        <v>34832.0</v>
      </c>
      <c r="G52" s="33">
        <v>3.0</v>
      </c>
      <c r="H52" s="59">
        <f t="shared" si="2"/>
        <v>35818</v>
      </c>
      <c r="I52" s="33"/>
      <c r="J52" s="7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 t="s">
        <v>1517</v>
      </c>
      <c r="B53" s="9" t="s">
        <v>1607</v>
      </c>
      <c r="C53" s="9" t="s">
        <v>2680</v>
      </c>
      <c r="D53" s="49">
        <v>41727.0</v>
      </c>
      <c r="E53" s="79">
        <f t="shared" si="1"/>
        <v>9</v>
      </c>
      <c r="F53" s="59">
        <v>122808.0</v>
      </c>
      <c r="G53" s="33">
        <v>3.0</v>
      </c>
      <c r="H53" s="59">
        <f t="shared" si="2"/>
        <v>126284</v>
      </c>
      <c r="I53" s="33"/>
      <c r="J53" s="7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 t="s">
        <v>208</v>
      </c>
      <c r="B54" s="9" t="s">
        <v>1607</v>
      </c>
      <c r="C54" s="9" t="s">
        <v>2680</v>
      </c>
      <c r="D54" s="49">
        <v>41797.0</v>
      </c>
      <c r="E54" s="79">
        <f t="shared" si="1"/>
        <v>9</v>
      </c>
      <c r="F54" s="59">
        <v>91885.0</v>
      </c>
      <c r="G54" s="33">
        <v>4.0</v>
      </c>
      <c r="H54" s="59">
        <f t="shared" si="2"/>
        <v>94486</v>
      </c>
      <c r="I54" s="33"/>
      <c r="J54" s="7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 t="s">
        <v>1115</v>
      </c>
      <c r="B55" s="9" t="s">
        <v>1607</v>
      </c>
      <c r="C55" s="9" t="s">
        <v>2680</v>
      </c>
      <c r="D55" s="49">
        <v>42679.0</v>
      </c>
      <c r="E55" s="79">
        <f t="shared" si="1"/>
        <v>7</v>
      </c>
      <c r="F55" s="59">
        <v>38125.0</v>
      </c>
      <c r="G55" s="33">
        <v>3.0</v>
      </c>
      <c r="H55" s="59">
        <f t="shared" si="2"/>
        <v>39204</v>
      </c>
      <c r="I55" s="33"/>
      <c r="J55" s="7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 t="s">
        <v>1319</v>
      </c>
      <c r="B56" s="9" t="s">
        <v>1607</v>
      </c>
      <c r="C56" s="9" t="s">
        <v>2680</v>
      </c>
      <c r="D56" s="49">
        <v>42716.0</v>
      </c>
      <c r="E56" s="79">
        <f t="shared" si="1"/>
        <v>7</v>
      </c>
      <c r="F56" s="59">
        <v>117477.0</v>
      </c>
      <c r="G56" s="33">
        <v>5.0</v>
      </c>
      <c r="H56" s="59">
        <f t="shared" si="2"/>
        <v>120802</v>
      </c>
      <c r="I56" s="33"/>
      <c r="J56" s="7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 t="s">
        <v>999</v>
      </c>
      <c r="B57" s="9" t="s">
        <v>1607</v>
      </c>
      <c r="C57" s="9" t="s">
        <v>2681</v>
      </c>
      <c r="D57" s="49">
        <v>36105.0</v>
      </c>
      <c r="E57" s="79">
        <f t="shared" si="1"/>
        <v>25</v>
      </c>
      <c r="F57" s="59">
        <v>73640.0</v>
      </c>
      <c r="G57" s="33">
        <v>2.0</v>
      </c>
      <c r="H57" s="59">
        <f t="shared" si="2"/>
        <v>75725</v>
      </c>
      <c r="I57" s="33"/>
      <c r="J57" s="7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 t="s">
        <v>335</v>
      </c>
      <c r="B58" s="9" t="s">
        <v>1607</v>
      </c>
      <c r="C58" s="9" t="s">
        <v>2681</v>
      </c>
      <c r="D58" s="49">
        <v>36284.0</v>
      </c>
      <c r="E58" s="79">
        <f t="shared" si="1"/>
        <v>24</v>
      </c>
      <c r="F58" s="59">
        <v>127019.0</v>
      </c>
      <c r="G58" s="33">
        <v>4.0</v>
      </c>
      <c r="H58" s="59">
        <f t="shared" si="2"/>
        <v>130614</v>
      </c>
      <c r="I58" s="33"/>
      <c r="J58" s="7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 t="s">
        <v>1438</v>
      </c>
      <c r="B59" s="9" t="s">
        <v>1607</v>
      </c>
      <c r="C59" s="9" t="s">
        <v>2681</v>
      </c>
      <c r="D59" s="49">
        <v>36332.0</v>
      </c>
      <c r="E59" s="79">
        <f t="shared" si="1"/>
        <v>24</v>
      </c>
      <c r="F59" s="59">
        <v>90776.0</v>
      </c>
      <c r="G59" s="33">
        <v>5.0</v>
      </c>
      <c r="H59" s="59">
        <f t="shared" si="2"/>
        <v>93345</v>
      </c>
      <c r="I59" s="33"/>
      <c r="J59" s="7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 t="s">
        <v>1169</v>
      </c>
      <c r="B60" s="9" t="s">
        <v>1607</v>
      </c>
      <c r="C60" s="9" t="s">
        <v>2681</v>
      </c>
      <c r="D60" s="49">
        <v>36503.0</v>
      </c>
      <c r="E60" s="79">
        <f t="shared" si="1"/>
        <v>24</v>
      </c>
      <c r="F60" s="59">
        <v>47062.0</v>
      </c>
      <c r="G60" s="33">
        <v>3.0</v>
      </c>
      <c r="H60" s="59">
        <f t="shared" si="2"/>
        <v>48394</v>
      </c>
      <c r="I60" s="33"/>
      <c r="J60" s="7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 t="s">
        <v>938</v>
      </c>
      <c r="B61" s="9" t="s">
        <v>1607</v>
      </c>
      <c r="C61" s="9" t="s">
        <v>2681</v>
      </c>
      <c r="D61" s="49">
        <v>36543.0</v>
      </c>
      <c r="E61" s="79">
        <f t="shared" si="1"/>
        <v>23</v>
      </c>
      <c r="F61" s="59">
        <v>105190.0</v>
      </c>
      <c r="G61" s="33">
        <v>2.0</v>
      </c>
      <c r="H61" s="59">
        <f t="shared" si="2"/>
        <v>108167</v>
      </c>
      <c r="I61" s="33"/>
      <c r="J61" s="7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 t="s">
        <v>1349</v>
      </c>
      <c r="B62" s="9" t="s">
        <v>1607</v>
      </c>
      <c r="C62" s="9" t="s">
        <v>2681</v>
      </c>
      <c r="D62" s="49">
        <v>36652.0</v>
      </c>
      <c r="E62" s="79">
        <f t="shared" si="1"/>
        <v>23</v>
      </c>
      <c r="F62" s="59">
        <v>105952.0</v>
      </c>
      <c r="G62" s="33">
        <v>4.0</v>
      </c>
      <c r="H62" s="59">
        <f t="shared" si="2"/>
        <v>108951</v>
      </c>
      <c r="I62" s="33"/>
      <c r="J62" s="7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 t="s">
        <v>1344</v>
      </c>
      <c r="B63" s="9" t="s">
        <v>1607</v>
      </c>
      <c r="C63" s="9" t="s">
        <v>2681</v>
      </c>
      <c r="D63" s="49">
        <v>37231.0</v>
      </c>
      <c r="E63" s="79">
        <f t="shared" si="1"/>
        <v>22</v>
      </c>
      <c r="F63" s="59">
        <v>110387.0</v>
      </c>
      <c r="G63" s="33">
        <v>5.0</v>
      </c>
      <c r="H63" s="59">
        <f t="shared" si="2"/>
        <v>113511</v>
      </c>
      <c r="I63" s="33"/>
      <c r="J63" s="7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 t="s">
        <v>1465</v>
      </c>
      <c r="B64" s="9" t="s">
        <v>1607</v>
      </c>
      <c r="C64" s="9" t="s">
        <v>2681</v>
      </c>
      <c r="D64" s="49">
        <v>37589.0</v>
      </c>
      <c r="E64" s="79">
        <f t="shared" si="1"/>
        <v>21</v>
      </c>
      <c r="F64" s="59">
        <v>47174.0</v>
      </c>
      <c r="G64" s="33">
        <v>5.0</v>
      </c>
      <c r="H64" s="59">
        <f t="shared" si="2"/>
        <v>48510</v>
      </c>
      <c r="I64" s="33"/>
      <c r="J64" s="7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 t="s">
        <v>971</v>
      </c>
      <c r="B65" s="9" t="s">
        <v>1607</v>
      </c>
      <c r="C65" s="9" t="s">
        <v>2681</v>
      </c>
      <c r="D65" s="49">
        <v>37753.0</v>
      </c>
      <c r="E65" s="79">
        <f t="shared" si="1"/>
        <v>20</v>
      </c>
      <c r="F65" s="59">
        <v>100363.0</v>
      </c>
      <c r="G65" s="33">
        <v>5.0</v>
      </c>
      <c r="H65" s="59">
        <f t="shared" si="2"/>
        <v>103204</v>
      </c>
      <c r="I65" s="33"/>
      <c r="J65" s="7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 t="s">
        <v>1246</v>
      </c>
      <c r="B66" s="9" t="s">
        <v>1607</v>
      </c>
      <c r="C66" s="9" t="s">
        <v>2681</v>
      </c>
      <c r="D66" s="49">
        <v>37843.0</v>
      </c>
      <c r="E66" s="79">
        <f t="shared" si="1"/>
        <v>20</v>
      </c>
      <c r="F66" s="59">
        <v>114352.0</v>
      </c>
      <c r="G66" s="33">
        <v>5.0</v>
      </c>
      <c r="H66" s="59">
        <f t="shared" si="2"/>
        <v>117589</v>
      </c>
      <c r="I66" s="33"/>
      <c r="J66" s="7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 t="s">
        <v>1173</v>
      </c>
      <c r="B67" s="9" t="s">
        <v>1607</v>
      </c>
      <c r="C67" s="9" t="s">
        <v>2681</v>
      </c>
      <c r="D67" s="49">
        <v>37954.0</v>
      </c>
      <c r="E67" s="79">
        <f t="shared" si="1"/>
        <v>20</v>
      </c>
      <c r="F67" s="59">
        <v>121408.0</v>
      </c>
      <c r="G67" s="33">
        <v>5.0</v>
      </c>
      <c r="H67" s="59">
        <f t="shared" si="2"/>
        <v>124844</v>
      </c>
      <c r="I67" s="33"/>
      <c r="J67" s="7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 t="s">
        <v>291</v>
      </c>
      <c r="B68" s="9" t="s">
        <v>1607</v>
      </c>
      <c r="C68" s="9" t="s">
        <v>2681</v>
      </c>
      <c r="D68" s="49">
        <v>37964.0</v>
      </c>
      <c r="E68" s="79">
        <f t="shared" si="1"/>
        <v>20</v>
      </c>
      <c r="F68" s="59">
        <v>114699.0</v>
      </c>
      <c r="G68" s="33">
        <v>3.0</v>
      </c>
      <c r="H68" s="59">
        <f t="shared" si="2"/>
        <v>117945</v>
      </c>
      <c r="I68" s="33"/>
      <c r="J68" s="7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 t="s">
        <v>238</v>
      </c>
      <c r="B69" s="9" t="s">
        <v>1607</v>
      </c>
      <c r="C69" s="9" t="s">
        <v>2681</v>
      </c>
      <c r="D69" s="49">
        <v>38424.0</v>
      </c>
      <c r="E69" s="79">
        <f t="shared" si="1"/>
        <v>18</v>
      </c>
      <c r="F69" s="59">
        <v>60491.0</v>
      </c>
      <c r="G69" s="33">
        <v>4.0</v>
      </c>
      <c r="H69" s="59">
        <f t="shared" si="2"/>
        <v>62203</v>
      </c>
      <c r="I69" s="33"/>
      <c r="J69" s="7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 t="s">
        <v>960</v>
      </c>
      <c r="B70" s="9" t="s">
        <v>1607</v>
      </c>
      <c r="C70" s="9" t="s">
        <v>2681</v>
      </c>
      <c r="D70" s="49">
        <v>38586.0</v>
      </c>
      <c r="E70" s="79">
        <f t="shared" si="1"/>
        <v>18</v>
      </c>
      <c r="F70" s="59">
        <v>90227.0</v>
      </c>
      <c r="G70" s="33">
        <v>3.0</v>
      </c>
      <c r="H70" s="59">
        <f t="shared" si="2"/>
        <v>92781</v>
      </c>
      <c r="I70" s="33"/>
      <c r="J70" s="7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 t="s">
        <v>1265</v>
      </c>
      <c r="B71" s="9" t="s">
        <v>1607</v>
      </c>
      <c r="C71" s="9" t="s">
        <v>2681</v>
      </c>
      <c r="D71" s="49">
        <v>38722.0</v>
      </c>
      <c r="E71" s="79">
        <f t="shared" si="1"/>
        <v>17</v>
      </c>
      <c r="F71" s="59">
        <v>51419.0</v>
      </c>
      <c r="G71" s="33">
        <v>4.0</v>
      </c>
      <c r="H71" s="59">
        <f t="shared" si="2"/>
        <v>52875</v>
      </c>
      <c r="I71" s="33"/>
      <c r="J71" s="7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 t="s">
        <v>1078</v>
      </c>
      <c r="B72" s="9" t="s">
        <v>1607</v>
      </c>
      <c r="C72" s="9" t="s">
        <v>2681</v>
      </c>
      <c r="D72" s="49">
        <v>39263.0</v>
      </c>
      <c r="E72" s="79">
        <f t="shared" si="1"/>
        <v>16</v>
      </c>
      <c r="F72" s="59">
        <v>47454.0</v>
      </c>
      <c r="G72" s="33">
        <v>1.0</v>
      </c>
      <c r="H72" s="59">
        <f t="shared" si="2"/>
        <v>48797</v>
      </c>
      <c r="I72" s="33"/>
      <c r="J72" s="7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 t="s">
        <v>1288</v>
      </c>
      <c r="B73" s="9" t="s">
        <v>1607</v>
      </c>
      <c r="C73" s="9" t="s">
        <v>2681</v>
      </c>
      <c r="D73" s="49">
        <v>39765.0</v>
      </c>
      <c r="E73" s="79">
        <f t="shared" si="1"/>
        <v>15</v>
      </c>
      <c r="F73" s="59">
        <v>40186.0</v>
      </c>
      <c r="G73" s="33">
        <v>4.0</v>
      </c>
      <c r="H73" s="59">
        <f t="shared" si="2"/>
        <v>41324</v>
      </c>
      <c r="I73" s="33"/>
      <c r="J73" s="7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 t="s">
        <v>1031</v>
      </c>
      <c r="B74" s="9" t="s">
        <v>1607</v>
      </c>
      <c r="C74" s="9" t="s">
        <v>2681</v>
      </c>
      <c r="D74" s="49">
        <v>39775.0</v>
      </c>
      <c r="E74" s="79">
        <f t="shared" si="1"/>
        <v>15</v>
      </c>
      <c r="F74" s="59">
        <v>42358.0</v>
      </c>
      <c r="G74" s="33">
        <v>4.0</v>
      </c>
      <c r="H74" s="59">
        <f t="shared" si="2"/>
        <v>43557</v>
      </c>
      <c r="I74" s="33"/>
      <c r="J74" s="7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 t="s">
        <v>1263</v>
      </c>
      <c r="B75" s="9" t="s">
        <v>1607</v>
      </c>
      <c r="C75" s="9" t="s">
        <v>2681</v>
      </c>
      <c r="D75" s="49">
        <v>39933.0</v>
      </c>
      <c r="E75" s="79">
        <f t="shared" si="1"/>
        <v>14</v>
      </c>
      <c r="F75" s="59">
        <v>92826.0</v>
      </c>
      <c r="G75" s="33">
        <v>2.0</v>
      </c>
      <c r="H75" s="59">
        <f t="shared" si="2"/>
        <v>95453</v>
      </c>
      <c r="I75" s="33"/>
      <c r="J75" s="7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 t="s">
        <v>1415</v>
      </c>
      <c r="B76" s="9" t="s">
        <v>1607</v>
      </c>
      <c r="C76" s="9" t="s">
        <v>2681</v>
      </c>
      <c r="D76" s="49">
        <v>39998.0</v>
      </c>
      <c r="E76" s="79">
        <f t="shared" si="1"/>
        <v>14</v>
      </c>
      <c r="F76" s="59">
        <v>106366.0</v>
      </c>
      <c r="G76" s="33">
        <v>5.0</v>
      </c>
      <c r="H76" s="59">
        <f t="shared" si="2"/>
        <v>109377</v>
      </c>
      <c r="I76" s="33"/>
      <c r="J76" s="7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 t="s">
        <v>1140</v>
      </c>
      <c r="B77" s="9" t="s">
        <v>1607</v>
      </c>
      <c r="C77" s="9" t="s">
        <v>2681</v>
      </c>
      <c r="D77" s="49">
        <v>40105.0</v>
      </c>
      <c r="E77" s="79">
        <f t="shared" si="1"/>
        <v>14</v>
      </c>
      <c r="F77" s="59">
        <v>126963.0</v>
      </c>
      <c r="G77" s="33">
        <v>3.0</v>
      </c>
      <c r="H77" s="59">
        <f t="shared" si="2"/>
        <v>130557</v>
      </c>
      <c r="I77" s="33"/>
      <c r="J77" s="7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 t="s">
        <v>1045</v>
      </c>
      <c r="B78" s="9" t="s">
        <v>1607</v>
      </c>
      <c r="C78" s="9" t="s">
        <v>2681</v>
      </c>
      <c r="D78" s="49">
        <v>40542.0</v>
      </c>
      <c r="E78" s="79">
        <f t="shared" si="1"/>
        <v>13</v>
      </c>
      <c r="F78" s="59">
        <v>129035.0</v>
      </c>
      <c r="G78" s="33">
        <v>4.0</v>
      </c>
      <c r="H78" s="59">
        <f t="shared" si="2"/>
        <v>132687</v>
      </c>
      <c r="I78" s="33"/>
      <c r="J78" s="7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 t="s">
        <v>1325</v>
      </c>
      <c r="B79" s="9" t="s">
        <v>1607</v>
      </c>
      <c r="C79" s="9" t="s">
        <v>2681</v>
      </c>
      <c r="D79" s="49">
        <v>40717.0</v>
      </c>
      <c r="E79" s="79">
        <f t="shared" si="1"/>
        <v>12</v>
      </c>
      <c r="F79" s="59">
        <v>98885.0</v>
      </c>
      <c r="G79" s="33">
        <v>5.0</v>
      </c>
      <c r="H79" s="59">
        <f t="shared" si="2"/>
        <v>101684</v>
      </c>
      <c r="I79" s="33"/>
      <c r="J79" s="7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 t="s">
        <v>1442</v>
      </c>
      <c r="B80" s="9" t="s">
        <v>1607</v>
      </c>
      <c r="C80" s="9" t="s">
        <v>2681</v>
      </c>
      <c r="D80" s="49">
        <v>42842.0</v>
      </c>
      <c r="E80" s="79">
        <f t="shared" si="1"/>
        <v>6</v>
      </c>
      <c r="F80" s="59">
        <v>61342.0</v>
      </c>
      <c r="G80" s="33">
        <v>5.0</v>
      </c>
      <c r="H80" s="59">
        <f t="shared" si="2"/>
        <v>63078</v>
      </c>
      <c r="I80" s="33"/>
      <c r="J80" s="7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 t="s">
        <v>1116</v>
      </c>
      <c r="B81" s="9" t="s">
        <v>1607</v>
      </c>
      <c r="C81" s="9" t="s">
        <v>2681</v>
      </c>
      <c r="D81" s="49">
        <v>43031.0</v>
      </c>
      <c r="E81" s="79">
        <f t="shared" si="1"/>
        <v>6</v>
      </c>
      <c r="F81" s="59">
        <v>57254.0</v>
      </c>
      <c r="G81" s="33">
        <v>1.0</v>
      </c>
      <c r="H81" s="59">
        <f t="shared" si="2"/>
        <v>58875</v>
      </c>
      <c r="I81" s="33"/>
      <c r="J81" s="7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 t="s">
        <v>1313</v>
      </c>
      <c r="B82" s="9" t="s">
        <v>1607</v>
      </c>
      <c r="C82" s="9" t="s">
        <v>2681</v>
      </c>
      <c r="D82" s="49">
        <v>43049.0</v>
      </c>
      <c r="E82" s="79">
        <f t="shared" si="1"/>
        <v>6</v>
      </c>
      <c r="F82" s="59">
        <v>34418.0</v>
      </c>
      <c r="G82" s="33">
        <v>1.0</v>
      </c>
      <c r="H82" s="59">
        <f t="shared" si="2"/>
        <v>35393</v>
      </c>
      <c r="I82" s="33"/>
      <c r="J82" s="7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 t="s">
        <v>1219</v>
      </c>
      <c r="B83" s="9" t="s">
        <v>1607</v>
      </c>
      <c r="C83" s="9" t="s">
        <v>2681</v>
      </c>
      <c r="D83" s="49">
        <v>43258.0</v>
      </c>
      <c r="E83" s="79">
        <f t="shared" si="1"/>
        <v>5</v>
      </c>
      <c r="F83" s="59">
        <v>115046.0</v>
      </c>
      <c r="G83" s="33">
        <v>3.0</v>
      </c>
      <c r="H83" s="59">
        <f t="shared" si="2"/>
        <v>118302</v>
      </c>
      <c r="I83" s="33"/>
      <c r="J83" s="7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 t="s">
        <v>1281</v>
      </c>
      <c r="B84" s="9" t="s">
        <v>1607</v>
      </c>
      <c r="C84" s="9" t="s">
        <v>2681</v>
      </c>
      <c r="D84" s="49">
        <v>43332.0</v>
      </c>
      <c r="E84" s="79">
        <f t="shared" si="1"/>
        <v>5</v>
      </c>
      <c r="F84" s="59">
        <v>110454.0</v>
      </c>
      <c r="G84" s="33">
        <v>2.0</v>
      </c>
      <c r="H84" s="59">
        <f t="shared" si="2"/>
        <v>113580</v>
      </c>
      <c r="I84" s="33"/>
      <c r="J84" s="7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 t="s">
        <v>1488</v>
      </c>
      <c r="B85" s="9" t="s">
        <v>1607</v>
      </c>
      <c r="C85" s="9" t="s">
        <v>2681</v>
      </c>
      <c r="D85" s="49">
        <v>43353.0</v>
      </c>
      <c r="E85" s="79">
        <f t="shared" si="1"/>
        <v>5</v>
      </c>
      <c r="F85" s="59">
        <v>101875.0</v>
      </c>
      <c r="G85" s="33">
        <v>5.0</v>
      </c>
      <c r="H85" s="59">
        <f t="shared" si="2"/>
        <v>104759</v>
      </c>
      <c r="I85" s="33"/>
      <c r="J85" s="7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 t="s">
        <v>1204</v>
      </c>
      <c r="B86" s="9" t="s">
        <v>1607</v>
      </c>
      <c r="C86" s="9" t="s">
        <v>2682</v>
      </c>
      <c r="D86" s="49">
        <v>36229.0</v>
      </c>
      <c r="E86" s="79">
        <f t="shared" si="1"/>
        <v>24</v>
      </c>
      <c r="F86" s="59">
        <v>20406.0</v>
      </c>
      <c r="G86" s="33">
        <v>3.0</v>
      </c>
      <c r="H86" s="59">
        <f t="shared" si="2"/>
        <v>20984</v>
      </c>
      <c r="I86" s="33"/>
      <c r="J86" s="7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 t="s">
        <v>973</v>
      </c>
      <c r="B87" s="9" t="s">
        <v>1607</v>
      </c>
      <c r="C87" s="9" t="s">
        <v>2682</v>
      </c>
      <c r="D87" s="49">
        <v>36923.0</v>
      </c>
      <c r="E87" s="79">
        <f t="shared" si="1"/>
        <v>22</v>
      </c>
      <c r="F87" s="59">
        <v>39749.0</v>
      </c>
      <c r="G87" s="33">
        <v>3.0</v>
      </c>
      <c r="H87" s="59">
        <f t="shared" si="2"/>
        <v>40874</v>
      </c>
      <c r="I87" s="33"/>
      <c r="J87" s="7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 t="s">
        <v>987</v>
      </c>
      <c r="B88" s="9" t="s">
        <v>1607</v>
      </c>
      <c r="C88" s="9" t="s">
        <v>2682</v>
      </c>
      <c r="D88" s="49">
        <v>37305.0</v>
      </c>
      <c r="E88" s="79">
        <f t="shared" si="1"/>
        <v>21</v>
      </c>
      <c r="F88" s="59">
        <v>57534.0</v>
      </c>
      <c r="G88" s="33">
        <v>4.0</v>
      </c>
      <c r="H88" s="59">
        <f t="shared" si="2"/>
        <v>59163</v>
      </c>
      <c r="I88" s="33"/>
      <c r="J88" s="7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 t="s">
        <v>1172</v>
      </c>
      <c r="B89" s="9" t="s">
        <v>1607</v>
      </c>
      <c r="C89" s="9" t="s">
        <v>2682</v>
      </c>
      <c r="D89" s="49">
        <v>38274.0</v>
      </c>
      <c r="E89" s="79">
        <f t="shared" si="1"/>
        <v>19</v>
      </c>
      <c r="F89" s="59">
        <v>71579.0</v>
      </c>
      <c r="G89" s="33">
        <v>4.0</v>
      </c>
      <c r="H89" s="59">
        <f t="shared" si="2"/>
        <v>73605</v>
      </c>
      <c r="I89" s="33"/>
      <c r="J89" s="7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 t="s">
        <v>1513</v>
      </c>
      <c r="B90" s="9" t="s">
        <v>1607</v>
      </c>
      <c r="C90" s="9" t="s">
        <v>2682</v>
      </c>
      <c r="D90" s="49">
        <v>38599.0</v>
      </c>
      <c r="E90" s="79">
        <f t="shared" si="1"/>
        <v>18</v>
      </c>
      <c r="F90" s="59">
        <v>34563.0</v>
      </c>
      <c r="G90" s="33">
        <v>4.0</v>
      </c>
      <c r="H90" s="59">
        <f t="shared" si="2"/>
        <v>35542</v>
      </c>
      <c r="I90" s="33"/>
      <c r="J90" s="7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 t="s">
        <v>1242</v>
      </c>
      <c r="B91" s="9" t="s">
        <v>1607</v>
      </c>
      <c r="C91" s="9" t="s">
        <v>2683</v>
      </c>
      <c r="D91" s="49">
        <v>38816.0</v>
      </c>
      <c r="E91" s="79">
        <f t="shared" si="1"/>
        <v>17</v>
      </c>
      <c r="F91" s="59">
        <v>27350.0</v>
      </c>
      <c r="G91" s="33">
        <v>5.0</v>
      </c>
      <c r="H91" s="59">
        <f t="shared" si="2"/>
        <v>28125</v>
      </c>
      <c r="I91" s="33"/>
      <c r="J91" s="7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 t="s">
        <v>1085</v>
      </c>
      <c r="B92" s="9" t="s">
        <v>1607</v>
      </c>
      <c r="C92" s="9" t="s">
        <v>2683</v>
      </c>
      <c r="D92" s="49">
        <v>39244.0</v>
      </c>
      <c r="E92" s="79">
        <f t="shared" si="1"/>
        <v>16</v>
      </c>
      <c r="F92" s="59">
        <v>48866.0</v>
      </c>
      <c r="G92" s="33">
        <v>5.0</v>
      </c>
      <c r="H92" s="59">
        <f t="shared" si="2"/>
        <v>50249</v>
      </c>
      <c r="I92" s="33"/>
      <c r="J92" s="7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 t="s">
        <v>1043</v>
      </c>
      <c r="B93" s="9" t="s">
        <v>1607</v>
      </c>
      <c r="C93" s="9" t="s">
        <v>2683</v>
      </c>
      <c r="D93" s="49">
        <v>39359.0</v>
      </c>
      <c r="E93" s="79">
        <f t="shared" si="1"/>
        <v>16</v>
      </c>
      <c r="F93" s="59">
        <v>44475.0</v>
      </c>
      <c r="G93" s="33">
        <v>3.0</v>
      </c>
      <c r="H93" s="59">
        <f t="shared" si="2"/>
        <v>45734</v>
      </c>
      <c r="I93" s="33"/>
      <c r="J93" s="7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 t="s">
        <v>982</v>
      </c>
      <c r="B94" s="9" t="s">
        <v>1664</v>
      </c>
      <c r="C94" s="9" t="s">
        <v>2680</v>
      </c>
      <c r="D94" s="49">
        <v>41512.0</v>
      </c>
      <c r="E94" s="79">
        <f t="shared" si="1"/>
        <v>10</v>
      </c>
      <c r="F94" s="59">
        <v>116592.0</v>
      </c>
      <c r="G94" s="33">
        <v>2.0</v>
      </c>
      <c r="H94" s="59">
        <f t="shared" si="2"/>
        <v>119892</v>
      </c>
      <c r="I94" s="33"/>
      <c r="J94" s="7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 t="s">
        <v>1046</v>
      </c>
      <c r="B95" s="9" t="s">
        <v>1664</v>
      </c>
      <c r="C95" s="9" t="s">
        <v>2680</v>
      </c>
      <c r="D95" s="49">
        <v>42286.0</v>
      </c>
      <c r="E95" s="79">
        <f t="shared" si="1"/>
        <v>8</v>
      </c>
      <c r="F95" s="59">
        <v>52662.0</v>
      </c>
      <c r="G95" s="33">
        <v>4.0</v>
      </c>
      <c r="H95" s="59">
        <f t="shared" si="2"/>
        <v>54153</v>
      </c>
      <c r="I95" s="33"/>
      <c r="J95" s="7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 t="s">
        <v>1275</v>
      </c>
      <c r="B96" s="9" t="s">
        <v>1664</v>
      </c>
      <c r="C96" s="9" t="s">
        <v>2680</v>
      </c>
      <c r="D96" s="49">
        <v>43010.0</v>
      </c>
      <c r="E96" s="79">
        <f t="shared" si="1"/>
        <v>6</v>
      </c>
      <c r="F96" s="59">
        <v>87741.0</v>
      </c>
      <c r="G96" s="33">
        <v>5.0</v>
      </c>
      <c r="H96" s="59">
        <f t="shared" si="2"/>
        <v>90225</v>
      </c>
      <c r="I96" s="33"/>
      <c r="J96" s="7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 t="s">
        <v>946</v>
      </c>
      <c r="B97" s="9" t="s">
        <v>1664</v>
      </c>
      <c r="C97" s="9" t="s">
        <v>2681</v>
      </c>
      <c r="D97" s="49">
        <v>40640.0</v>
      </c>
      <c r="E97" s="79">
        <f t="shared" si="1"/>
        <v>12</v>
      </c>
      <c r="F97" s="59">
        <v>127926.0</v>
      </c>
      <c r="G97" s="33">
        <v>1.0</v>
      </c>
      <c r="H97" s="59">
        <f t="shared" si="2"/>
        <v>131547</v>
      </c>
      <c r="I97" s="33"/>
      <c r="J97" s="7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 t="s">
        <v>1535</v>
      </c>
      <c r="B98" s="9" t="s">
        <v>1664</v>
      </c>
      <c r="C98" s="9" t="s">
        <v>2681</v>
      </c>
      <c r="D98" s="49">
        <v>41154.0</v>
      </c>
      <c r="E98" s="79">
        <f t="shared" si="1"/>
        <v>11</v>
      </c>
      <c r="F98" s="59">
        <v>54152.0</v>
      </c>
      <c r="G98" s="33">
        <v>4.0</v>
      </c>
      <c r="H98" s="59">
        <f t="shared" si="2"/>
        <v>55685</v>
      </c>
      <c r="I98" s="33"/>
      <c r="J98" s="7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 t="s">
        <v>1257</v>
      </c>
      <c r="B99" s="9" t="s">
        <v>1664</v>
      </c>
      <c r="C99" s="9" t="s">
        <v>2681</v>
      </c>
      <c r="D99" s="49">
        <v>42145.0</v>
      </c>
      <c r="E99" s="79">
        <f t="shared" si="1"/>
        <v>8</v>
      </c>
      <c r="F99" s="59">
        <v>105146.0</v>
      </c>
      <c r="G99" s="33">
        <v>4.0</v>
      </c>
      <c r="H99" s="59">
        <f t="shared" si="2"/>
        <v>108122</v>
      </c>
      <c r="I99" s="33"/>
      <c r="J99" s="7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 t="s">
        <v>963</v>
      </c>
      <c r="B100" s="9" t="s">
        <v>1664</v>
      </c>
      <c r="C100" s="9" t="s">
        <v>2681</v>
      </c>
      <c r="D100" s="49">
        <v>42680.0</v>
      </c>
      <c r="E100" s="79">
        <f t="shared" si="1"/>
        <v>7</v>
      </c>
      <c r="F100" s="59">
        <v>113008.0</v>
      </c>
      <c r="G100" s="33">
        <v>3.0</v>
      </c>
      <c r="H100" s="59">
        <f t="shared" si="2"/>
        <v>116207</v>
      </c>
      <c r="I100" s="33"/>
      <c r="J100" s="7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 t="s">
        <v>1428</v>
      </c>
      <c r="B101" s="9" t="s">
        <v>1613</v>
      </c>
      <c r="C101" s="9" t="s">
        <v>2681</v>
      </c>
      <c r="D101" s="49">
        <v>35828.0</v>
      </c>
      <c r="E101" s="79">
        <f t="shared" si="1"/>
        <v>25</v>
      </c>
      <c r="F101" s="59">
        <v>102099.0</v>
      </c>
      <c r="G101" s="33">
        <v>1.0</v>
      </c>
      <c r="H101" s="59">
        <f t="shared" si="2"/>
        <v>104989</v>
      </c>
      <c r="I101" s="33"/>
      <c r="J101" s="7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 t="s">
        <v>1199</v>
      </c>
      <c r="B102" s="9" t="s">
        <v>1613</v>
      </c>
      <c r="C102" s="9" t="s">
        <v>2681</v>
      </c>
      <c r="D102" s="49">
        <v>38206.0</v>
      </c>
      <c r="E102" s="79">
        <f t="shared" si="1"/>
        <v>19</v>
      </c>
      <c r="F102" s="59">
        <v>33880.0</v>
      </c>
      <c r="G102" s="33">
        <v>3.0</v>
      </c>
      <c r="H102" s="59">
        <f t="shared" si="2"/>
        <v>34839</v>
      </c>
      <c r="I102" s="33"/>
      <c r="J102" s="7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 t="s">
        <v>1276</v>
      </c>
      <c r="B103" s="9" t="s">
        <v>1613</v>
      </c>
      <c r="C103" s="9" t="s">
        <v>2681</v>
      </c>
      <c r="D103" s="49">
        <v>38271.0</v>
      </c>
      <c r="E103" s="79">
        <f t="shared" si="1"/>
        <v>19</v>
      </c>
      <c r="F103" s="59">
        <v>39189.0</v>
      </c>
      <c r="G103" s="33">
        <v>1.0</v>
      </c>
      <c r="H103" s="59">
        <f t="shared" si="2"/>
        <v>40299</v>
      </c>
      <c r="I103" s="33"/>
      <c r="J103" s="7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 t="s">
        <v>1178</v>
      </c>
      <c r="B104" s="9" t="s">
        <v>1613</v>
      </c>
      <c r="C104" s="9" t="s">
        <v>2681</v>
      </c>
      <c r="D104" s="49">
        <v>38939.0</v>
      </c>
      <c r="E104" s="79">
        <f t="shared" si="1"/>
        <v>17</v>
      </c>
      <c r="F104" s="59">
        <v>100979.0</v>
      </c>
      <c r="G104" s="33">
        <v>5.0</v>
      </c>
      <c r="H104" s="59">
        <f t="shared" si="2"/>
        <v>103837</v>
      </c>
      <c r="I104" s="33"/>
      <c r="J104" s="7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 t="s">
        <v>1326</v>
      </c>
      <c r="B105" s="9" t="s">
        <v>1613</v>
      </c>
      <c r="C105" s="9" t="s">
        <v>2681</v>
      </c>
      <c r="D105" s="49">
        <v>39006.0</v>
      </c>
      <c r="E105" s="79">
        <f t="shared" si="1"/>
        <v>17</v>
      </c>
      <c r="F105" s="59">
        <v>73718.0</v>
      </c>
      <c r="G105" s="33">
        <v>2.0</v>
      </c>
      <c r="H105" s="59">
        <f t="shared" si="2"/>
        <v>75805</v>
      </c>
      <c r="I105" s="33"/>
      <c r="J105" s="7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 t="s">
        <v>1302</v>
      </c>
      <c r="B106" s="9" t="s">
        <v>1613</v>
      </c>
      <c r="C106" s="9" t="s">
        <v>2681</v>
      </c>
      <c r="D106" s="49">
        <v>41904.0</v>
      </c>
      <c r="E106" s="79">
        <f t="shared" si="1"/>
        <v>9</v>
      </c>
      <c r="F106" s="59">
        <v>64579.0</v>
      </c>
      <c r="G106" s="33">
        <v>5.0</v>
      </c>
      <c r="H106" s="59">
        <f t="shared" si="2"/>
        <v>66407</v>
      </c>
      <c r="I106" s="33"/>
      <c r="J106" s="7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 t="s">
        <v>1232</v>
      </c>
      <c r="B107" s="9" t="s">
        <v>1613</v>
      </c>
      <c r="C107" s="9" t="s">
        <v>2682</v>
      </c>
      <c r="D107" s="49">
        <v>43273.0</v>
      </c>
      <c r="E107" s="79">
        <f t="shared" si="1"/>
        <v>5</v>
      </c>
      <c r="F107" s="59">
        <v>42325.0</v>
      </c>
      <c r="G107" s="33">
        <v>1.0</v>
      </c>
      <c r="H107" s="59">
        <f t="shared" si="2"/>
        <v>43523</v>
      </c>
      <c r="I107" s="33"/>
      <c r="J107" s="7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 t="s">
        <v>207</v>
      </c>
      <c r="B108" s="9" t="s">
        <v>1613</v>
      </c>
      <c r="C108" s="9" t="s">
        <v>2682</v>
      </c>
      <c r="D108" s="49">
        <v>43329.0</v>
      </c>
      <c r="E108" s="79">
        <f t="shared" si="1"/>
        <v>5</v>
      </c>
      <c r="F108" s="59">
        <v>15557.0</v>
      </c>
      <c r="G108" s="33">
        <v>4.0</v>
      </c>
      <c r="H108" s="59">
        <f t="shared" si="2"/>
        <v>15998</v>
      </c>
      <c r="I108" s="33"/>
      <c r="J108" s="7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 t="s">
        <v>1157</v>
      </c>
      <c r="B109" s="9" t="s">
        <v>1613</v>
      </c>
      <c r="C109" s="9" t="s">
        <v>2683</v>
      </c>
      <c r="D109" s="49">
        <v>43070.0</v>
      </c>
      <c r="E109" s="79">
        <f t="shared" si="1"/>
        <v>6</v>
      </c>
      <c r="F109" s="59">
        <v>40634.0</v>
      </c>
      <c r="G109" s="33">
        <v>4.0</v>
      </c>
      <c r="H109" s="59">
        <f t="shared" si="2"/>
        <v>41784</v>
      </c>
      <c r="I109" s="33"/>
      <c r="J109" s="7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 t="s">
        <v>1342</v>
      </c>
      <c r="B110" s="9" t="s">
        <v>1594</v>
      </c>
      <c r="C110" s="9" t="s">
        <v>2680</v>
      </c>
      <c r="D110" s="49">
        <v>36002.0</v>
      </c>
      <c r="E110" s="79">
        <f t="shared" si="1"/>
        <v>25</v>
      </c>
      <c r="F110" s="59">
        <v>118350.0</v>
      </c>
      <c r="G110" s="33">
        <v>2.0</v>
      </c>
      <c r="H110" s="59">
        <f t="shared" si="2"/>
        <v>121700</v>
      </c>
      <c r="I110" s="33"/>
      <c r="J110" s="7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 t="s">
        <v>1548</v>
      </c>
      <c r="B111" s="9" t="s">
        <v>1594</v>
      </c>
      <c r="C111" s="9" t="s">
        <v>2680</v>
      </c>
      <c r="D111" s="49">
        <v>37907.0</v>
      </c>
      <c r="E111" s="79">
        <f t="shared" si="1"/>
        <v>20</v>
      </c>
      <c r="F111" s="59">
        <v>52125.0</v>
      </c>
      <c r="G111" s="33">
        <v>2.0</v>
      </c>
      <c r="H111" s="59">
        <f t="shared" si="2"/>
        <v>53601</v>
      </c>
      <c r="I111" s="33"/>
      <c r="J111" s="7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 t="s">
        <v>1318</v>
      </c>
      <c r="B112" s="9" t="s">
        <v>1594</v>
      </c>
      <c r="C112" s="9" t="s">
        <v>2680</v>
      </c>
      <c r="D112" s="49">
        <v>38494.0</v>
      </c>
      <c r="E112" s="79">
        <f t="shared" si="1"/>
        <v>18</v>
      </c>
      <c r="F112" s="59">
        <v>112392.0</v>
      </c>
      <c r="G112" s="33">
        <v>1.0</v>
      </c>
      <c r="H112" s="59">
        <f t="shared" si="2"/>
        <v>115573</v>
      </c>
      <c r="I112" s="33"/>
      <c r="J112" s="7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 t="s">
        <v>1481</v>
      </c>
      <c r="B113" s="9" t="s">
        <v>1594</v>
      </c>
      <c r="C113" s="9" t="s">
        <v>2680</v>
      </c>
      <c r="D113" s="49">
        <v>38716.0</v>
      </c>
      <c r="E113" s="79">
        <f t="shared" si="1"/>
        <v>18</v>
      </c>
      <c r="F113" s="59">
        <v>95312.0</v>
      </c>
      <c r="G113" s="33">
        <v>3.0</v>
      </c>
      <c r="H113" s="59">
        <f t="shared" si="2"/>
        <v>98010</v>
      </c>
      <c r="I113" s="33"/>
      <c r="J113" s="7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 t="s">
        <v>1187</v>
      </c>
      <c r="B114" s="9" t="s">
        <v>1594</v>
      </c>
      <c r="C114" s="9" t="s">
        <v>2680</v>
      </c>
      <c r="D114" s="49">
        <v>38933.0</v>
      </c>
      <c r="E114" s="79">
        <f t="shared" si="1"/>
        <v>17</v>
      </c>
      <c r="F114" s="59">
        <v>48698.0</v>
      </c>
      <c r="G114" s="33">
        <v>5.0</v>
      </c>
      <c r="H114" s="59">
        <f t="shared" si="2"/>
        <v>50077</v>
      </c>
      <c r="I114" s="33"/>
      <c r="J114" s="7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 t="s">
        <v>1151</v>
      </c>
      <c r="B115" s="9" t="s">
        <v>1594</v>
      </c>
      <c r="C115" s="9" t="s">
        <v>2680</v>
      </c>
      <c r="D115" s="49">
        <v>39099.0</v>
      </c>
      <c r="E115" s="79">
        <f t="shared" si="1"/>
        <v>16</v>
      </c>
      <c r="F115" s="59">
        <v>128576.0</v>
      </c>
      <c r="G115" s="33">
        <v>4.0</v>
      </c>
      <c r="H115" s="59">
        <f t="shared" si="2"/>
        <v>132215</v>
      </c>
      <c r="I115" s="33"/>
      <c r="J115" s="7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 t="s">
        <v>1466</v>
      </c>
      <c r="B116" s="9" t="s">
        <v>1594</v>
      </c>
      <c r="C116" s="9" t="s">
        <v>2680</v>
      </c>
      <c r="D116" s="49">
        <v>40424.0</v>
      </c>
      <c r="E116" s="79">
        <f t="shared" si="1"/>
        <v>13</v>
      </c>
      <c r="F116" s="59">
        <v>108494.0</v>
      </c>
      <c r="G116" s="33">
        <v>2.0</v>
      </c>
      <c r="H116" s="59">
        <f t="shared" si="2"/>
        <v>111565</v>
      </c>
      <c r="I116" s="33"/>
      <c r="J116" s="7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 t="s">
        <v>1314</v>
      </c>
      <c r="B117" s="9" t="s">
        <v>1594</v>
      </c>
      <c r="C117" s="9" t="s">
        <v>2681</v>
      </c>
      <c r="D117" s="49">
        <v>36204.0</v>
      </c>
      <c r="E117" s="79">
        <f t="shared" si="1"/>
        <v>24</v>
      </c>
      <c r="F117" s="59">
        <v>55619.0</v>
      </c>
      <c r="G117" s="33">
        <v>5.0</v>
      </c>
      <c r="H117" s="59">
        <f t="shared" si="2"/>
        <v>57194</v>
      </c>
      <c r="I117" s="33"/>
      <c r="J117" s="7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 t="s">
        <v>1334</v>
      </c>
      <c r="B118" s="9" t="s">
        <v>1594</v>
      </c>
      <c r="C118" s="9" t="s">
        <v>2681</v>
      </c>
      <c r="D118" s="49">
        <v>36370.0</v>
      </c>
      <c r="E118" s="79">
        <f t="shared" si="1"/>
        <v>24</v>
      </c>
      <c r="F118" s="59">
        <v>121968.0</v>
      </c>
      <c r="G118" s="33">
        <v>5.0</v>
      </c>
      <c r="H118" s="59">
        <f t="shared" si="2"/>
        <v>125420</v>
      </c>
      <c r="I118" s="33"/>
      <c r="J118" s="7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 t="s">
        <v>281</v>
      </c>
      <c r="B119" s="9" t="s">
        <v>1594</v>
      </c>
      <c r="C119" s="9" t="s">
        <v>2681</v>
      </c>
      <c r="D119" s="49">
        <v>36580.0</v>
      </c>
      <c r="E119" s="79">
        <f t="shared" si="1"/>
        <v>23</v>
      </c>
      <c r="F119" s="59">
        <v>122349.0</v>
      </c>
      <c r="G119" s="33">
        <v>4.0</v>
      </c>
      <c r="H119" s="59">
        <f t="shared" si="2"/>
        <v>125812</v>
      </c>
      <c r="I119" s="33"/>
      <c r="J119" s="7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 t="s">
        <v>1431</v>
      </c>
      <c r="B120" s="9" t="s">
        <v>1594</v>
      </c>
      <c r="C120" s="9" t="s">
        <v>2681</v>
      </c>
      <c r="D120" s="49">
        <v>38244.0</v>
      </c>
      <c r="E120" s="79">
        <f t="shared" si="1"/>
        <v>19</v>
      </c>
      <c r="F120" s="59">
        <v>118451.0</v>
      </c>
      <c r="G120" s="33">
        <v>4.0</v>
      </c>
      <c r="H120" s="59">
        <f t="shared" si="2"/>
        <v>121804</v>
      </c>
      <c r="I120" s="33"/>
      <c r="J120" s="7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 t="s">
        <v>295</v>
      </c>
      <c r="B121" s="9" t="s">
        <v>1594</v>
      </c>
      <c r="C121" s="9" t="s">
        <v>2681</v>
      </c>
      <c r="D121" s="49">
        <v>38834.0</v>
      </c>
      <c r="E121" s="79">
        <f t="shared" si="1"/>
        <v>17</v>
      </c>
      <c r="F121" s="59">
        <v>74088.0</v>
      </c>
      <c r="G121" s="33">
        <v>1.0</v>
      </c>
      <c r="H121" s="59">
        <f t="shared" si="2"/>
        <v>76185</v>
      </c>
      <c r="I121" s="33"/>
      <c r="J121" s="7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 t="s">
        <v>372</v>
      </c>
      <c r="B122" s="9" t="s">
        <v>1594</v>
      </c>
      <c r="C122" s="9" t="s">
        <v>2681</v>
      </c>
      <c r="D122" s="49">
        <v>39026.0</v>
      </c>
      <c r="E122" s="79">
        <f t="shared" si="1"/>
        <v>17</v>
      </c>
      <c r="F122" s="59">
        <v>90675.0</v>
      </c>
      <c r="G122" s="33">
        <v>1.0</v>
      </c>
      <c r="H122" s="59">
        <f t="shared" si="2"/>
        <v>93242</v>
      </c>
      <c r="I122" s="33"/>
      <c r="J122" s="7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 t="s">
        <v>1487</v>
      </c>
      <c r="B123" s="9" t="s">
        <v>1594</v>
      </c>
      <c r="C123" s="9" t="s">
        <v>2681</v>
      </c>
      <c r="D123" s="49">
        <v>39870.0</v>
      </c>
      <c r="E123" s="79">
        <f t="shared" si="1"/>
        <v>14</v>
      </c>
      <c r="F123" s="59">
        <v>90406.0</v>
      </c>
      <c r="G123" s="33">
        <v>4.0</v>
      </c>
      <c r="H123" s="59">
        <f t="shared" si="2"/>
        <v>92965</v>
      </c>
      <c r="I123" s="33"/>
      <c r="J123" s="7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 t="s">
        <v>1300</v>
      </c>
      <c r="B124" s="9" t="s">
        <v>1594</v>
      </c>
      <c r="C124" s="9" t="s">
        <v>2681</v>
      </c>
      <c r="D124" s="49">
        <v>40369.0</v>
      </c>
      <c r="E124" s="79">
        <f t="shared" si="1"/>
        <v>13</v>
      </c>
      <c r="F124" s="59">
        <v>58755.0</v>
      </c>
      <c r="G124" s="33">
        <v>1.0</v>
      </c>
      <c r="H124" s="59">
        <f t="shared" si="2"/>
        <v>60418</v>
      </c>
      <c r="I124" s="33"/>
      <c r="J124" s="7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 t="s">
        <v>1149</v>
      </c>
      <c r="B125" s="9" t="s">
        <v>1594</v>
      </c>
      <c r="C125" s="9" t="s">
        <v>2682</v>
      </c>
      <c r="D125" s="49">
        <v>36751.0</v>
      </c>
      <c r="E125" s="79">
        <f t="shared" si="1"/>
        <v>23</v>
      </c>
      <c r="F125" s="59">
        <v>27586.0</v>
      </c>
      <c r="G125" s="33">
        <v>4.0</v>
      </c>
      <c r="H125" s="59">
        <f t="shared" si="2"/>
        <v>28367</v>
      </c>
      <c r="I125" s="33"/>
      <c r="J125" s="7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 t="s">
        <v>192</v>
      </c>
      <c r="B126" s="9" t="s">
        <v>1594</v>
      </c>
      <c r="C126" s="9" t="s">
        <v>2682</v>
      </c>
      <c r="D126" s="49">
        <v>39114.0</v>
      </c>
      <c r="E126" s="79">
        <f t="shared" si="1"/>
        <v>16</v>
      </c>
      <c r="F126" s="59">
        <v>63437.0</v>
      </c>
      <c r="G126" s="33">
        <v>1.0</v>
      </c>
      <c r="H126" s="59">
        <f t="shared" si="2"/>
        <v>65233</v>
      </c>
      <c r="I126" s="33"/>
      <c r="J126" s="7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 t="s">
        <v>1217</v>
      </c>
      <c r="B127" s="9" t="s">
        <v>1594</v>
      </c>
      <c r="C127" s="9" t="s">
        <v>2683</v>
      </c>
      <c r="D127" s="49">
        <v>35940.0</v>
      </c>
      <c r="E127" s="79">
        <f t="shared" si="1"/>
        <v>25</v>
      </c>
      <c r="F127" s="59">
        <v>21750.0</v>
      </c>
      <c r="G127" s="33">
        <v>5.0</v>
      </c>
      <c r="H127" s="59">
        <f t="shared" si="2"/>
        <v>22366</v>
      </c>
      <c r="I127" s="33"/>
      <c r="J127" s="7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 t="s">
        <v>1502</v>
      </c>
      <c r="B128" s="9" t="s">
        <v>1594</v>
      </c>
      <c r="C128" s="9" t="s">
        <v>2683</v>
      </c>
      <c r="D128" s="49">
        <v>38430.0</v>
      </c>
      <c r="E128" s="79">
        <f t="shared" si="1"/>
        <v>18</v>
      </c>
      <c r="F128" s="59">
        <v>18738.0</v>
      </c>
      <c r="G128" s="33">
        <v>2.0</v>
      </c>
      <c r="H128" s="59">
        <f t="shared" si="2"/>
        <v>19269</v>
      </c>
      <c r="I128" s="33"/>
      <c r="J128" s="7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 t="s">
        <v>1088</v>
      </c>
      <c r="B129" s="9" t="s">
        <v>1648</v>
      </c>
      <c r="C129" s="9" t="s">
        <v>2680</v>
      </c>
      <c r="D129" s="49">
        <v>41284.0</v>
      </c>
      <c r="E129" s="79">
        <f t="shared" si="1"/>
        <v>10</v>
      </c>
      <c r="F129" s="59">
        <v>88794.0</v>
      </c>
      <c r="G129" s="33">
        <v>2.0</v>
      </c>
      <c r="H129" s="59">
        <f t="shared" si="2"/>
        <v>91307</v>
      </c>
      <c r="I129" s="33"/>
      <c r="J129" s="7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 t="s">
        <v>990</v>
      </c>
      <c r="B130" s="9" t="s">
        <v>1648</v>
      </c>
      <c r="C130" s="9" t="s">
        <v>2681</v>
      </c>
      <c r="D130" s="49">
        <v>38086.0</v>
      </c>
      <c r="E130" s="79">
        <f t="shared" si="1"/>
        <v>19</v>
      </c>
      <c r="F130" s="59">
        <v>98672.0</v>
      </c>
      <c r="G130" s="33">
        <v>2.0</v>
      </c>
      <c r="H130" s="59">
        <f t="shared" si="2"/>
        <v>101465</v>
      </c>
      <c r="I130" s="33"/>
      <c r="J130" s="7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 t="s">
        <v>1282</v>
      </c>
      <c r="B131" s="9" t="s">
        <v>1648</v>
      </c>
      <c r="C131" s="9" t="s">
        <v>2681</v>
      </c>
      <c r="D131" s="49">
        <v>39326.0</v>
      </c>
      <c r="E131" s="79">
        <f t="shared" si="1"/>
        <v>16</v>
      </c>
      <c r="F131" s="59">
        <v>110970.0</v>
      </c>
      <c r="G131" s="33">
        <v>5.0</v>
      </c>
      <c r="H131" s="59">
        <f t="shared" si="2"/>
        <v>114111</v>
      </c>
      <c r="I131" s="33"/>
      <c r="J131" s="7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 t="s">
        <v>337</v>
      </c>
      <c r="B132" s="9" t="s">
        <v>1648</v>
      </c>
      <c r="C132" s="9" t="s">
        <v>2681</v>
      </c>
      <c r="D132" s="49">
        <v>41344.0</v>
      </c>
      <c r="E132" s="79">
        <f t="shared" si="1"/>
        <v>10</v>
      </c>
      <c r="F132" s="59">
        <v>70000.0</v>
      </c>
      <c r="G132" s="33">
        <v>5.0</v>
      </c>
      <c r="H132" s="59">
        <f t="shared" si="2"/>
        <v>71981</v>
      </c>
      <c r="I132" s="33"/>
      <c r="J132" s="7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 t="s">
        <v>930</v>
      </c>
      <c r="B133" s="9" t="s">
        <v>1648</v>
      </c>
      <c r="C133" s="9" t="s">
        <v>2681</v>
      </c>
      <c r="D133" s="49">
        <v>43157.0</v>
      </c>
      <c r="E133" s="79">
        <f t="shared" si="1"/>
        <v>5</v>
      </c>
      <c r="F133" s="59">
        <v>117018.0</v>
      </c>
      <c r="G133" s="33">
        <v>2.0</v>
      </c>
      <c r="H133" s="59">
        <f t="shared" si="2"/>
        <v>120330</v>
      </c>
      <c r="I133" s="33"/>
      <c r="J133" s="7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 t="s">
        <v>1340</v>
      </c>
      <c r="B134" s="9" t="s">
        <v>1601</v>
      </c>
      <c r="C134" s="9" t="s">
        <v>2680</v>
      </c>
      <c r="D134" s="49">
        <v>36181.0</v>
      </c>
      <c r="E134" s="79">
        <f t="shared" si="1"/>
        <v>24</v>
      </c>
      <c r="F134" s="59">
        <v>32995.0</v>
      </c>
      <c r="G134" s="33">
        <v>2.0</v>
      </c>
      <c r="H134" s="59">
        <f t="shared" si="2"/>
        <v>33929</v>
      </c>
      <c r="I134" s="33"/>
      <c r="J134" s="7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 t="s">
        <v>1095</v>
      </c>
      <c r="B135" s="9" t="s">
        <v>1601</v>
      </c>
      <c r="C135" s="9" t="s">
        <v>2680</v>
      </c>
      <c r="D135" s="49">
        <v>36706.0</v>
      </c>
      <c r="E135" s="79">
        <f t="shared" si="1"/>
        <v>23</v>
      </c>
      <c r="F135" s="59">
        <v>119851.0</v>
      </c>
      <c r="G135" s="33">
        <v>5.0</v>
      </c>
      <c r="H135" s="59">
        <f t="shared" si="2"/>
        <v>123243</v>
      </c>
      <c r="I135" s="33"/>
      <c r="J135" s="7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 t="s">
        <v>343</v>
      </c>
      <c r="B136" s="9" t="s">
        <v>1601</v>
      </c>
      <c r="C136" s="9" t="s">
        <v>2680</v>
      </c>
      <c r="D136" s="49">
        <v>36918.0</v>
      </c>
      <c r="E136" s="79">
        <f t="shared" si="1"/>
        <v>22</v>
      </c>
      <c r="F136" s="59">
        <v>94752.0</v>
      </c>
      <c r="G136" s="33">
        <v>2.0</v>
      </c>
      <c r="H136" s="59">
        <f t="shared" si="2"/>
        <v>97434</v>
      </c>
      <c r="I136" s="33"/>
      <c r="J136" s="7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 t="s">
        <v>967</v>
      </c>
      <c r="B137" s="9" t="s">
        <v>1601</v>
      </c>
      <c r="C137" s="9" t="s">
        <v>2680</v>
      </c>
      <c r="D137" s="49">
        <v>37518.0</v>
      </c>
      <c r="E137" s="79">
        <f t="shared" si="1"/>
        <v>21</v>
      </c>
      <c r="F137" s="59">
        <v>66584.0</v>
      </c>
      <c r="G137" s="33">
        <v>5.0</v>
      </c>
      <c r="H137" s="59">
        <f t="shared" si="2"/>
        <v>68469</v>
      </c>
      <c r="I137" s="33"/>
      <c r="J137" s="7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 t="s">
        <v>283</v>
      </c>
      <c r="B138" s="9" t="s">
        <v>1601</v>
      </c>
      <c r="C138" s="9" t="s">
        <v>2680</v>
      </c>
      <c r="D138" s="49">
        <v>37528.0</v>
      </c>
      <c r="E138" s="79">
        <f t="shared" si="1"/>
        <v>21</v>
      </c>
      <c r="F138" s="59">
        <v>38976.0</v>
      </c>
      <c r="G138" s="33">
        <v>4.0</v>
      </c>
      <c r="H138" s="59">
        <f t="shared" si="2"/>
        <v>40080</v>
      </c>
      <c r="I138" s="33"/>
      <c r="J138" s="7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 t="s">
        <v>1351</v>
      </c>
      <c r="B139" s="9" t="s">
        <v>1601</v>
      </c>
      <c r="C139" s="9" t="s">
        <v>2680</v>
      </c>
      <c r="D139" s="49">
        <v>37669.0</v>
      </c>
      <c r="E139" s="79">
        <f t="shared" si="1"/>
        <v>20</v>
      </c>
      <c r="F139" s="59">
        <v>59965.0</v>
      </c>
      <c r="G139" s="33">
        <v>5.0</v>
      </c>
      <c r="H139" s="59">
        <f t="shared" si="2"/>
        <v>61663</v>
      </c>
      <c r="I139" s="33"/>
      <c r="J139" s="7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 t="s">
        <v>953</v>
      </c>
      <c r="B140" s="9" t="s">
        <v>1601</v>
      </c>
      <c r="C140" s="9" t="s">
        <v>2680</v>
      </c>
      <c r="D140" s="49">
        <v>38696.0</v>
      </c>
      <c r="E140" s="79">
        <f t="shared" si="1"/>
        <v>18</v>
      </c>
      <c r="F140" s="59">
        <v>37139.0</v>
      </c>
      <c r="G140" s="33">
        <v>5.0</v>
      </c>
      <c r="H140" s="59">
        <f t="shared" si="2"/>
        <v>38191</v>
      </c>
      <c r="I140" s="33"/>
      <c r="J140" s="7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 t="s">
        <v>1524</v>
      </c>
      <c r="B141" s="9" t="s">
        <v>1601</v>
      </c>
      <c r="C141" s="9" t="s">
        <v>2680</v>
      </c>
      <c r="D141" s="49">
        <v>40398.0</v>
      </c>
      <c r="E141" s="79">
        <f t="shared" si="1"/>
        <v>13</v>
      </c>
      <c r="F141" s="59">
        <v>47264.0</v>
      </c>
      <c r="G141" s="33">
        <v>5.0</v>
      </c>
      <c r="H141" s="59">
        <f t="shared" si="2"/>
        <v>48602</v>
      </c>
      <c r="I141" s="33"/>
      <c r="J141" s="7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 t="s">
        <v>1327</v>
      </c>
      <c r="B142" s="9" t="s">
        <v>1601</v>
      </c>
      <c r="C142" s="9" t="s">
        <v>2680</v>
      </c>
      <c r="D142" s="49">
        <v>42811.0</v>
      </c>
      <c r="E142" s="79">
        <f t="shared" si="1"/>
        <v>6</v>
      </c>
      <c r="F142" s="59">
        <v>84146.0</v>
      </c>
      <c r="G142" s="33">
        <v>4.0</v>
      </c>
      <c r="H142" s="59">
        <f t="shared" si="2"/>
        <v>86528</v>
      </c>
      <c r="I142" s="33"/>
      <c r="J142" s="7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 t="s">
        <v>956</v>
      </c>
      <c r="B143" s="9" t="s">
        <v>1601</v>
      </c>
      <c r="C143" s="9" t="s">
        <v>2680</v>
      </c>
      <c r="D143" s="49">
        <v>42993.0</v>
      </c>
      <c r="E143" s="79">
        <f t="shared" si="1"/>
        <v>6</v>
      </c>
      <c r="F143" s="59">
        <v>67760.0</v>
      </c>
      <c r="G143" s="33">
        <v>4.0</v>
      </c>
      <c r="H143" s="59">
        <f t="shared" si="2"/>
        <v>69678</v>
      </c>
      <c r="I143" s="33"/>
      <c r="J143" s="7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 t="s">
        <v>1155</v>
      </c>
      <c r="B144" s="9" t="s">
        <v>1601</v>
      </c>
      <c r="C144" s="9" t="s">
        <v>2680</v>
      </c>
      <c r="D144" s="49">
        <v>43016.0</v>
      </c>
      <c r="E144" s="79">
        <f t="shared" si="1"/>
        <v>6</v>
      </c>
      <c r="F144" s="59">
        <v>67581.0</v>
      </c>
      <c r="G144" s="33">
        <v>3.0</v>
      </c>
      <c r="H144" s="59">
        <f t="shared" si="2"/>
        <v>69494</v>
      </c>
      <c r="I144" s="33"/>
      <c r="J144" s="7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 t="s">
        <v>1503</v>
      </c>
      <c r="B145" s="9" t="s">
        <v>1601</v>
      </c>
      <c r="C145" s="9" t="s">
        <v>2681</v>
      </c>
      <c r="D145" s="49">
        <v>35836.0</v>
      </c>
      <c r="E145" s="79">
        <f t="shared" si="1"/>
        <v>25</v>
      </c>
      <c r="F145" s="59">
        <v>47846.0</v>
      </c>
      <c r="G145" s="33">
        <v>4.0</v>
      </c>
      <c r="H145" s="59">
        <f t="shared" si="2"/>
        <v>49201</v>
      </c>
      <c r="I145" s="33"/>
      <c r="J145" s="7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 t="s">
        <v>199</v>
      </c>
      <c r="B146" s="9" t="s">
        <v>1601</v>
      </c>
      <c r="C146" s="9" t="s">
        <v>2681</v>
      </c>
      <c r="D146" s="49">
        <v>35874.0</v>
      </c>
      <c r="E146" s="79">
        <f t="shared" si="1"/>
        <v>25</v>
      </c>
      <c r="F146" s="59">
        <v>52282.0</v>
      </c>
      <c r="G146" s="33">
        <v>5.0</v>
      </c>
      <c r="H146" s="59">
        <f t="shared" si="2"/>
        <v>53762</v>
      </c>
      <c r="I146" s="33"/>
      <c r="J146" s="7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 t="s">
        <v>1144</v>
      </c>
      <c r="B147" s="9" t="s">
        <v>1601</v>
      </c>
      <c r="C147" s="9" t="s">
        <v>2681</v>
      </c>
      <c r="D147" s="49">
        <v>38010.0</v>
      </c>
      <c r="E147" s="79">
        <f t="shared" si="1"/>
        <v>19</v>
      </c>
      <c r="F147" s="59">
        <v>94293.0</v>
      </c>
      <c r="G147" s="33">
        <v>5.0</v>
      </c>
      <c r="H147" s="59">
        <f t="shared" si="2"/>
        <v>96962</v>
      </c>
      <c r="I147" s="33"/>
      <c r="J147" s="7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 t="s">
        <v>216</v>
      </c>
      <c r="B148" s="9" t="s">
        <v>1601</v>
      </c>
      <c r="C148" s="9" t="s">
        <v>2681</v>
      </c>
      <c r="D148" s="49">
        <v>38258.0</v>
      </c>
      <c r="E148" s="79">
        <f t="shared" si="1"/>
        <v>19</v>
      </c>
      <c r="F148" s="59">
        <v>55810.0</v>
      </c>
      <c r="G148" s="33">
        <v>5.0</v>
      </c>
      <c r="H148" s="59">
        <f t="shared" si="2"/>
        <v>57390</v>
      </c>
      <c r="I148" s="33"/>
      <c r="J148" s="7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 t="s">
        <v>936</v>
      </c>
      <c r="B149" s="9" t="s">
        <v>1601</v>
      </c>
      <c r="C149" s="9" t="s">
        <v>2681</v>
      </c>
      <c r="D149" s="49">
        <v>38362.0</v>
      </c>
      <c r="E149" s="79">
        <f t="shared" si="1"/>
        <v>18</v>
      </c>
      <c r="F149" s="59">
        <v>84078.0</v>
      </c>
      <c r="G149" s="33">
        <v>1.0</v>
      </c>
      <c r="H149" s="59">
        <f t="shared" si="2"/>
        <v>86458</v>
      </c>
      <c r="I149" s="33"/>
      <c r="J149" s="7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 t="s">
        <v>1048</v>
      </c>
      <c r="B150" s="9" t="s">
        <v>1601</v>
      </c>
      <c r="C150" s="9" t="s">
        <v>2681</v>
      </c>
      <c r="D150" s="49">
        <v>38746.0</v>
      </c>
      <c r="E150" s="79">
        <f t="shared" si="1"/>
        <v>17</v>
      </c>
      <c r="F150" s="59">
        <v>104978.0</v>
      </c>
      <c r="G150" s="33">
        <v>5.0</v>
      </c>
      <c r="H150" s="59">
        <f t="shared" si="2"/>
        <v>107949</v>
      </c>
      <c r="I150" s="33"/>
      <c r="J150" s="7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 t="s">
        <v>944</v>
      </c>
      <c r="B151" s="9" t="s">
        <v>1601</v>
      </c>
      <c r="C151" s="9" t="s">
        <v>2681</v>
      </c>
      <c r="D151" s="49">
        <v>38839.0</v>
      </c>
      <c r="E151" s="79">
        <f t="shared" si="1"/>
        <v>17</v>
      </c>
      <c r="F151" s="59">
        <v>121822.0</v>
      </c>
      <c r="G151" s="33">
        <v>2.0</v>
      </c>
      <c r="H151" s="59">
        <f t="shared" si="2"/>
        <v>125270</v>
      </c>
      <c r="I151" s="33"/>
      <c r="J151" s="7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 t="s">
        <v>1111</v>
      </c>
      <c r="B152" s="9" t="s">
        <v>1601</v>
      </c>
      <c r="C152" s="9" t="s">
        <v>2681</v>
      </c>
      <c r="D152" s="49">
        <v>39171.0</v>
      </c>
      <c r="E152" s="79">
        <f t="shared" si="1"/>
        <v>16</v>
      </c>
      <c r="F152" s="59">
        <v>58666.0</v>
      </c>
      <c r="G152" s="33">
        <v>5.0</v>
      </c>
      <c r="H152" s="59">
        <f t="shared" si="2"/>
        <v>60327</v>
      </c>
      <c r="I152" s="33"/>
      <c r="J152" s="7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 t="s">
        <v>977</v>
      </c>
      <c r="B153" s="9" t="s">
        <v>1601</v>
      </c>
      <c r="C153" s="9" t="s">
        <v>2681</v>
      </c>
      <c r="D153" s="49">
        <v>39400.0</v>
      </c>
      <c r="E153" s="79">
        <f t="shared" si="1"/>
        <v>16</v>
      </c>
      <c r="F153" s="59">
        <v>105526.0</v>
      </c>
      <c r="G153" s="33">
        <v>2.0</v>
      </c>
      <c r="H153" s="59">
        <f t="shared" si="2"/>
        <v>108513</v>
      </c>
      <c r="I153" s="33"/>
      <c r="J153" s="7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 t="s">
        <v>1171</v>
      </c>
      <c r="B154" s="9" t="s">
        <v>1601</v>
      </c>
      <c r="C154" s="9" t="s">
        <v>2681</v>
      </c>
      <c r="D154" s="49">
        <v>40045.0</v>
      </c>
      <c r="E154" s="79">
        <f t="shared" si="1"/>
        <v>14</v>
      </c>
      <c r="F154" s="59">
        <v>62798.0</v>
      </c>
      <c r="G154" s="33">
        <v>3.0</v>
      </c>
      <c r="H154" s="59">
        <f t="shared" si="2"/>
        <v>64576</v>
      </c>
      <c r="I154" s="33"/>
      <c r="J154" s="7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 t="s">
        <v>319</v>
      </c>
      <c r="B155" s="9" t="s">
        <v>1601</v>
      </c>
      <c r="C155" s="9" t="s">
        <v>2681</v>
      </c>
      <c r="D155" s="49">
        <v>40892.0</v>
      </c>
      <c r="E155" s="79">
        <f t="shared" si="1"/>
        <v>12</v>
      </c>
      <c r="F155" s="59">
        <v>96925.0</v>
      </c>
      <c r="G155" s="33">
        <v>1.0</v>
      </c>
      <c r="H155" s="59">
        <f t="shared" si="2"/>
        <v>99668</v>
      </c>
      <c r="I155" s="33"/>
      <c r="J155" s="7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 t="s">
        <v>329</v>
      </c>
      <c r="B156" s="9" t="s">
        <v>1601</v>
      </c>
      <c r="C156" s="9" t="s">
        <v>2681</v>
      </c>
      <c r="D156" s="49">
        <v>41510.0</v>
      </c>
      <c r="E156" s="79">
        <f t="shared" si="1"/>
        <v>10</v>
      </c>
      <c r="F156" s="59">
        <v>33130.0</v>
      </c>
      <c r="G156" s="33">
        <v>4.0</v>
      </c>
      <c r="H156" s="59">
        <f t="shared" si="2"/>
        <v>34068</v>
      </c>
      <c r="I156" s="33"/>
      <c r="J156" s="7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 t="s">
        <v>1511</v>
      </c>
      <c r="B157" s="9" t="s">
        <v>1601</v>
      </c>
      <c r="C157" s="9" t="s">
        <v>2681</v>
      </c>
      <c r="D157" s="49">
        <v>43156.0</v>
      </c>
      <c r="E157" s="79">
        <f t="shared" si="1"/>
        <v>5</v>
      </c>
      <c r="F157" s="59">
        <v>48250.0</v>
      </c>
      <c r="G157" s="33">
        <v>4.0</v>
      </c>
      <c r="H157" s="59">
        <f t="shared" si="2"/>
        <v>49616</v>
      </c>
      <c r="I157" s="33"/>
      <c r="J157" s="7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 t="s">
        <v>180</v>
      </c>
      <c r="B158" s="9" t="s">
        <v>1601</v>
      </c>
      <c r="C158" s="9" t="s">
        <v>2681</v>
      </c>
      <c r="D158" s="49">
        <v>43227.0</v>
      </c>
      <c r="E158" s="79">
        <f t="shared" si="1"/>
        <v>5</v>
      </c>
      <c r="F158" s="59">
        <v>63011.0</v>
      </c>
      <c r="G158" s="33">
        <v>3.0</v>
      </c>
      <c r="H158" s="59">
        <f t="shared" si="2"/>
        <v>64795</v>
      </c>
      <c r="I158" s="33"/>
      <c r="J158" s="7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 t="s">
        <v>333</v>
      </c>
      <c r="B159" s="9" t="s">
        <v>1601</v>
      </c>
      <c r="C159" s="9" t="s">
        <v>2682</v>
      </c>
      <c r="D159" s="49">
        <v>36466.0</v>
      </c>
      <c r="E159" s="79">
        <f t="shared" si="1"/>
        <v>24</v>
      </c>
      <c r="F159" s="59">
        <v>50434.0</v>
      </c>
      <c r="G159" s="33">
        <v>4.0</v>
      </c>
      <c r="H159" s="59">
        <f t="shared" si="2"/>
        <v>51862</v>
      </c>
      <c r="I159" s="33"/>
      <c r="J159" s="7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 t="s">
        <v>354</v>
      </c>
      <c r="B160" s="9" t="s">
        <v>1601</v>
      </c>
      <c r="C160" s="9" t="s">
        <v>2682</v>
      </c>
      <c r="D160" s="49">
        <v>37512.0</v>
      </c>
      <c r="E160" s="79">
        <f t="shared" si="1"/>
        <v>21</v>
      </c>
      <c r="F160" s="59">
        <v>22187.0</v>
      </c>
      <c r="G160" s="33">
        <v>4.0</v>
      </c>
      <c r="H160" s="59">
        <f t="shared" si="2"/>
        <v>22815</v>
      </c>
      <c r="I160" s="33"/>
      <c r="J160" s="7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 t="s">
        <v>919</v>
      </c>
      <c r="B161" s="9" t="s">
        <v>1601</v>
      </c>
      <c r="C161" s="9" t="s">
        <v>2682</v>
      </c>
      <c r="D161" s="49">
        <v>37827.0</v>
      </c>
      <c r="E161" s="79">
        <f t="shared" si="1"/>
        <v>20</v>
      </c>
      <c r="F161" s="59">
        <v>31371.0</v>
      </c>
      <c r="G161" s="33">
        <v>3.0</v>
      </c>
      <c r="H161" s="59">
        <f t="shared" si="2"/>
        <v>32259</v>
      </c>
      <c r="I161" s="33"/>
      <c r="J161" s="7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 t="s">
        <v>344</v>
      </c>
      <c r="B162" s="9" t="s">
        <v>1601</v>
      </c>
      <c r="C162" s="9" t="s">
        <v>2682</v>
      </c>
      <c r="D162" s="49">
        <v>37943.0</v>
      </c>
      <c r="E162" s="79">
        <f t="shared" si="1"/>
        <v>20</v>
      </c>
      <c r="F162" s="59">
        <v>48541.0</v>
      </c>
      <c r="G162" s="33">
        <v>2.0</v>
      </c>
      <c r="H162" s="59">
        <f t="shared" si="2"/>
        <v>49915</v>
      </c>
      <c r="I162" s="33"/>
      <c r="J162" s="7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 t="s">
        <v>370</v>
      </c>
      <c r="B163" s="9" t="s">
        <v>1601</v>
      </c>
      <c r="C163" s="9" t="s">
        <v>2682</v>
      </c>
      <c r="D163" s="49">
        <v>42525.0</v>
      </c>
      <c r="E163" s="79">
        <f t="shared" si="1"/>
        <v>7</v>
      </c>
      <c r="F163" s="59">
        <v>58419.0</v>
      </c>
      <c r="G163" s="33">
        <v>5.0</v>
      </c>
      <c r="H163" s="59">
        <f t="shared" si="2"/>
        <v>60073</v>
      </c>
      <c r="I163" s="33"/>
      <c r="J163" s="7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 t="s">
        <v>1035</v>
      </c>
      <c r="B164" s="9" t="s">
        <v>1601</v>
      </c>
      <c r="C164" s="9" t="s">
        <v>2683</v>
      </c>
      <c r="D164" s="49">
        <v>39020.0</v>
      </c>
      <c r="E164" s="79">
        <f t="shared" si="1"/>
        <v>17</v>
      </c>
      <c r="F164" s="59">
        <v>57310.0</v>
      </c>
      <c r="G164" s="33">
        <v>4.0</v>
      </c>
      <c r="H164" s="59">
        <f t="shared" si="2"/>
        <v>58932</v>
      </c>
      <c r="I164" s="33"/>
      <c r="J164" s="7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 t="s">
        <v>1261</v>
      </c>
      <c r="B165" s="9" t="s">
        <v>1601</v>
      </c>
      <c r="C165" s="9" t="s">
        <v>2683</v>
      </c>
      <c r="D165" s="49">
        <v>42650.0</v>
      </c>
      <c r="E165" s="79">
        <f t="shared" si="1"/>
        <v>7</v>
      </c>
      <c r="F165" s="59">
        <v>23274.0</v>
      </c>
      <c r="G165" s="33">
        <v>3.0</v>
      </c>
      <c r="H165" s="59">
        <f t="shared" si="2"/>
        <v>23933</v>
      </c>
      <c r="I165" s="33"/>
      <c r="J165" s="7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 t="s">
        <v>1384</v>
      </c>
      <c r="B166" s="9" t="s">
        <v>1622</v>
      </c>
      <c r="C166" s="9" t="s">
        <v>2680</v>
      </c>
      <c r="D166" s="49">
        <v>39430.0</v>
      </c>
      <c r="E166" s="79">
        <f t="shared" si="1"/>
        <v>16</v>
      </c>
      <c r="F166" s="59">
        <v>102614.0</v>
      </c>
      <c r="G166" s="33">
        <v>4.0</v>
      </c>
      <c r="H166" s="59">
        <f t="shared" si="2"/>
        <v>105518</v>
      </c>
      <c r="I166" s="33"/>
      <c r="J166" s="7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 t="s">
        <v>228</v>
      </c>
      <c r="B167" s="9" t="s">
        <v>1622</v>
      </c>
      <c r="C167" s="9" t="s">
        <v>2680</v>
      </c>
      <c r="D167" s="49">
        <v>43020.0</v>
      </c>
      <c r="E167" s="79">
        <f t="shared" si="1"/>
        <v>6</v>
      </c>
      <c r="F167" s="59">
        <v>105246.0</v>
      </c>
      <c r="G167" s="33">
        <v>4.0</v>
      </c>
      <c r="H167" s="59">
        <f t="shared" si="2"/>
        <v>108225</v>
      </c>
      <c r="I167" s="33"/>
      <c r="J167" s="7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 t="s">
        <v>1248</v>
      </c>
      <c r="B168" s="9" t="s">
        <v>1622</v>
      </c>
      <c r="C168" s="9" t="s">
        <v>2681</v>
      </c>
      <c r="D168" s="49">
        <v>36142.0</v>
      </c>
      <c r="E168" s="79">
        <f t="shared" si="1"/>
        <v>25</v>
      </c>
      <c r="F168" s="59">
        <v>131779.0</v>
      </c>
      <c r="G168" s="33">
        <v>1.0</v>
      </c>
      <c r="H168" s="59">
        <f t="shared" si="2"/>
        <v>135509</v>
      </c>
      <c r="I168" s="33"/>
      <c r="J168" s="7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 t="s">
        <v>294</v>
      </c>
      <c r="B169" s="9" t="s">
        <v>1622</v>
      </c>
      <c r="C169" s="9" t="s">
        <v>2681</v>
      </c>
      <c r="D169" s="49">
        <v>39800.0</v>
      </c>
      <c r="E169" s="79">
        <f t="shared" si="1"/>
        <v>15</v>
      </c>
      <c r="F169" s="59">
        <v>66752.0</v>
      </c>
      <c r="G169" s="33">
        <v>1.0</v>
      </c>
      <c r="H169" s="59">
        <f t="shared" si="2"/>
        <v>68642</v>
      </c>
      <c r="I169" s="33"/>
      <c r="J169" s="7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 t="s">
        <v>1247</v>
      </c>
      <c r="B170" s="9" t="s">
        <v>1622</v>
      </c>
      <c r="C170" s="9" t="s">
        <v>2682</v>
      </c>
      <c r="D170" s="49">
        <v>37158.0</v>
      </c>
      <c r="E170" s="79">
        <f t="shared" si="1"/>
        <v>22</v>
      </c>
      <c r="F170" s="59">
        <v>132731.0</v>
      </c>
      <c r="G170" s="33">
        <v>4.0</v>
      </c>
      <c r="H170" s="59">
        <f t="shared" si="2"/>
        <v>136488</v>
      </c>
      <c r="I170" s="33"/>
      <c r="J170" s="7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 t="s">
        <v>1277</v>
      </c>
      <c r="B171" s="9" t="s">
        <v>1622</v>
      </c>
      <c r="C171" s="9" t="s">
        <v>2682</v>
      </c>
      <c r="D171" s="49">
        <v>40262.0</v>
      </c>
      <c r="E171" s="79">
        <f t="shared" si="1"/>
        <v>13</v>
      </c>
      <c r="F171" s="59">
        <v>76586.0</v>
      </c>
      <c r="G171" s="33">
        <v>1.0</v>
      </c>
      <c r="H171" s="59">
        <f t="shared" si="2"/>
        <v>78754</v>
      </c>
      <c r="I171" s="33"/>
      <c r="J171" s="7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 t="s">
        <v>1068</v>
      </c>
      <c r="B172" s="9" t="s">
        <v>1622</v>
      </c>
      <c r="C172" s="9" t="s">
        <v>2683</v>
      </c>
      <c r="D172" s="49">
        <v>39276.0</v>
      </c>
      <c r="E172" s="79">
        <f t="shared" si="1"/>
        <v>16</v>
      </c>
      <c r="F172" s="59">
        <v>91459.0</v>
      </c>
      <c r="G172" s="33">
        <v>5.0</v>
      </c>
      <c r="H172" s="59">
        <f t="shared" si="2"/>
        <v>94048</v>
      </c>
      <c r="I172" s="33"/>
      <c r="J172" s="7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 t="s">
        <v>947</v>
      </c>
      <c r="B173" s="9" t="s">
        <v>1622</v>
      </c>
      <c r="C173" s="9" t="s">
        <v>2683</v>
      </c>
      <c r="D173" s="49">
        <v>40703.0</v>
      </c>
      <c r="E173" s="79">
        <f t="shared" si="1"/>
        <v>12</v>
      </c>
      <c r="F173" s="59">
        <v>125854.0</v>
      </c>
      <c r="G173" s="33">
        <v>5.0</v>
      </c>
      <c r="H173" s="59">
        <f t="shared" si="2"/>
        <v>129416</v>
      </c>
      <c r="I173" s="33"/>
      <c r="J173" s="7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 t="s">
        <v>1518</v>
      </c>
      <c r="B174" s="9" t="s">
        <v>1600</v>
      </c>
      <c r="C174" s="9" t="s">
        <v>2680</v>
      </c>
      <c r="D174" s="49">
        <v>36531.0</v>
      </c>
      <c r="E174" s="79">
        <f t="shared" si="1"/>
        <v>23</v>
      </c>
      <c r="F174" s="59">
        <v>47589.0</v>
      </c>
      <c r="G174" s="33">
        <v>3.0</v>
      </c>
      <c r="H174" s="59">
        <f t="shared" si="2"/>
        <v>48936</v>
      </c>
      <c r="I174" s="33"/>
      <c r="J174" s="7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 t="s">
        <v>1346</v>
      </c>
      <c r="B175" s="9" t="s">
        <v>1600</v>
      </c>
      <c r="C175" s="9" t="s">
        <v>2680</v>
      </c>
      <c r="D175" s="49">
        <v>36576.0</v>
      </c>
      <c r="E175" s="79">
        <f t="shared" si="1"/>
        <v>23</v>
      </c>
      <c r="F175" s="59">
        <v>73226.0</v>
      </c>
      <c r="G175" s="33">
        <v>2.0</v>
      </c>
      <c r="H175" s="59">
        <f t="shared" si="2"/>
        <v>75299</v>
      </c>
      <c r="I175" s="33"/>
      <c r="J175" s="7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 t="s">
        <v>1323</v>
      </c>
      <c r="B176" s="9" t="s">
        <v>1600</v>
      </c>
      <c r="C176" s="9" t="s">
        <v>2680</v>
      </c>
      <c r="D176" s="49">
        <v>36736.0</v>
      </c>
      <c r="E176" s="79">
        <f t="shared" si="1"/>
        <v>23</v>
      </c>
      <c r="F176" s="59">
        <v>109390.0</v>
      </c>
      <c r="G176" s="33">
        <v>3.0</v>
      </c>
      <c r="H176" s="59">
        <f t="shared" si="2"/>
        <v>112486</v>
      </c>
      <c r="I176" s="33"/>
      <c r="J176" s="7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 t="s">
        <v>1304</v>
      </c>
      <c r="B177" s="9" t="s">
        <v>1600</v>
      </c>
      <c r="C177" s="9" t="s">
        <v>2680</v>
      </c>
      <c r="D177" s="49">
        <v>36788.0</v>
      </c>
      <c r="E177" s="79">
        <f t="shared" si="1"/>
        <v>23</v>
      </c>
      <c r="F177" s="59">
        <v>95256.0</v>
      </c>
      <c r="G177" s="33">
        <v>4.0</v>
      </c>
      <c r="H177" s="59">
        <f t="shared" si="2"/>
        <v>97952</v>
      </c>
      <c r="I177" s="33"/>
      <c r="J177" s="7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 t="s">
        <v>1446</v>
      </c>
      <c r="B178" s="9" t="s">
        <v>1600</v>
      </c>
      <c r="C178" s="9" t="s">
        <v>2680</v>
      </c>
      <c r="D178" s="49">
        <v>36810.0</v>
      </c>
      <c r="E178" s="79">
        <f t="shared" si="1"/>
        <v>23</v>
      </c>
      <c r="F178" s="59">
        <v>117118.0</v>
      </c>
      <c r="G178" s="33">
        <v>4.0</v>
      </c>
      <c r="H178" s="59">
        <f t="shared" si="2"/>
        <v>120433</v>
      </c>
      <c r="I178" s="33"/>
      <c r="J178" s="7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 t="s">
        <v>1269</v>
      </c>
      <c r="B179" s="9" t="s">
        <v>1600</v>
      </c>
      <c r="C179" s="9" t="s">
        <v>2680</v>
      </c>
      <c r="D179" s="49">
        <v>36906.0</v>
      </c>
      <c r="E179" s="79">
        <f t="shared" si="1"/>
        <v>22</v>
      </c>
      <c r="F179" s="59">
        <v>67670.0</v>
      </c>
      <c r="G179" s="33">
        <v>5.0</v>
      </c>
      <c r="H179" s="59">
        <f t="shared" si="2"/>
        <v>69586</v>
      </c>
      <c r="I179" s="33"/>
      <c r="J179" s="7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 t="s">
        <v>1350</v>
      </c>
      <c r="B180" s="9" t="s">
        <v>1600</v>
      </c>
      <c r="C180" s="9" t="s">
        <v>2680</v>
      </c>
      <c r="D180" s="49">
        <v>37022.0</v>
      </c>
      <c r="E180" s="79">
        <f t="shared" si="1"/>
        <v>22</v>
      </c>
      <c r="F180" s="59">
        <v>52427.0</v>
      </c>
      <c r="G180" s="33">
        <v>3.0</v>
      </c>
      <c r="H180" s="59">
        <f t="shared" si="2"/>
        <v>53911</v>
      </c>
      <c r="I180" s="33"/>
      <c r="J180" s="7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 t="s">
        <v>1328</v>
      </c>
      <c r="B181" s="9" t="s">
        <v>1600</v>
      </c>
      <c r="C181" s="9" t="s">
        <v>2680</v>
      </c>
      <c r="D181" s="49">
        <v>37182.0</v>
      </c>
      <c r="E181" s="79">
        <f t="shared" si="1"/>
        <v>22</v>
      </c>
      <c r="F181" s="59">
        <v>93598.0</v>
      </c>
      <c r="G181" s="33">
        <v>3.0</v>
      </c>
      <c r="H181" s="59">
        <f t="shared" si="2"/>
        <v>96247</v>
      </c>
      <c r="I181" s="33"/>
      <c r="J181" s="7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 t="s">
        <v>1522</v>
      </c>
      <c r="B182" s="9" t="s">
        <v>1600</v>
      </c>
      <c r="C182" s="9" t="s">
        <v>2680</v>
      </c>
      <c r="D182" s="49">
        <v>37428.0</v>
      </c>
      <c r="E182" s="79">
        <f t="shared" si="1"/>
        <v>21</v>
      </c>
      <c r="F182" s="59">
        <v>119291.0</v>
      </c>
      <c r="G182" s="33">
        <v>3.0</v>
      </c>
      <c r="H182" s="59">
        <f t="shared" si="2"/>
        <v>122667</v>
      </c>
      <c r="I182" s="33"/>
      <c r="J182" s="7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 t="s">
        <v>1286</v>
      </c>
      <c r="B183" s="9" t="s">
        <v>1600</v>
      </c>
      <c r="C183" s="9" t="s">
        <v>2680</v>
      </c>
      <c r="D183" s="49">
        <v>37942.0</v>
      </c>
      <c r="E183" s="79">
        <f t="shared" si="1"/>
        <v>20</v>
      </c>
      <c r="F183" s="59">
        <v>36086.0</v>
      </c>
      <c r="G183" s="33">
        <v>3.0</v>
      </c>
      <c r="H183" s="59">
        <f t="shared" si="2"/>
        <v>37108</v>
      </c>
      <c r="I183" s="33"/>
      <c r="J183" s="7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 t="s">
        <v>270</v>
      </c>
      <c r="B184" s="9" t="s">
        <v>1600</v>
      </c>
      <c r="C184" s="9" t="s">
        <v>2680</v>
      </c>
      <c r="D184" s="49">
        <v>38106.0</v>
      </c>
      <c r="E184" s="79">
        <f t="shared" si="1"/>
        <v>19</v>
      </c>
      <c r="F184" s="59">
        <v>78266.0</v>
      </c>
      <c r="G184" s="33">
        <v>4.0</v>
      </c>
      <c r="H184" s="59">
        <f t="shared" si="2"/>
        <v>80481</v>
      </c>
      <c r="I184" s="33"/>
      <c r="J184" s="7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 t="s">
        <v>1167</v>
      </c>
      <c r="B185" s="9" t="s">
        <v>1600</v>
      </c>
      <c r="C185" s="9" t="s">
        <v>2680</v>
      </c>
      <c r="D185" s="49">
        <v>38117.0</v>
      </c>
      <c r="E185" s="79">
        <f t="shared" si="1"/>
        <v>19</v>
      </c>
      <c r="F185" s="59">
        <v>41776.0</v>
      </c>
      <c r="G185" s="33">
        <v>5.0</v>
      </c>
      <c r="H185" s="59">
        <f t="shared" si="2"/>
        <v>42959</v>
      </c>
      <c r="I185" s="33"/>
      <c r="J185" s="7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 t="s">
        <v>321</v>
      </c>
      <c r="B186" s="9" t="s">
        <v>1600</v>
      </c>
      <c r="C186" s="9" t="s">
        <v>2680</v>
      </c>
      <c r="D186" s="49">
        <v>38136.0</v>
      </c>
      <c r="E186" s="79">
        <f t="shared" si="1"/>
        <v>19</v>
      </c>
      <c r="F186" s="59">
        <v>97586.0</v>
      </c>
      <c r="G186" s="33">
        <v>2.0</v>
      </c>
      <c r="H186" s="59">
        <f t="shared" si="2"/>
        <v>100348</v>
      </c>
      <c r="I186" s="33"/>
      <c r="J186" s="7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 t="s">
        <v>1484</v>
      </c>
      <c r="B187" s="9" t="s">
        <v>1600</v>
      </c>
      <c r="C187" s="9" t="s">
        <v>2680</v>
      </c>
      <c r="D187" s="49">
        <v>39357.0</v>
      </c>
      <c r="E187" s="79">
        <f t="shared" si="1"/>
        <v>16</v>
      </c>
      <c r="F187" s="59">
        <v>61858.0</v>
      </c>
      <c r="G187" s="33">
        <v>2.0</v>
      </c>
      <c r="H187" s="59">
        <f t="shared" si="2"/>
        <v>63609</v>
      </c>
      <c r="I187" s="33"/>
      <c r="J187" s="7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 t="s">
        <v>1378</v>
      </c>
      <c r="B188" s="9" t="s">
        <v>1600</v>
      </c>
      <c r="C188" s="9" t="s">
        <v>2680</v>
      </c>
      <c r="D188" s="49">
        <v>39394.0</v>
      </c>
      <c r="E188" s="79">
        <f t="shared" si="1"/>
        <v>16</v>
      </c>
      <c r="F188" s="59">
        <v>85154.0</v>
      </c>
      <c r="G188" s="33">
        <v>3.0</v>
      </c>
      <c r="H188" s="59">
        <f t="shared" si="2"/>
        <v>87564</v>
      </c>
      <c r="I188" s="33"/>
      <c r="J188" s="7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 t="s">
        <v>1209</v>
      </c>
      <c r="B189" s="9" t="s">
        <v>1600</v>
      </c>
      <c r="C189" s="9" t="s">
        <v>2680</v>
      </c>
      <c r="D189" s="49">
        <v>39461.0</v>
      </c>
      <c r="E189" s="79">
        <f t="shared" si="1"/>
        <v>15</v>
      </c>
      <c r="F189" s="59">
        <v>85389.0</v>
      </c>
      <c r="G189" s="33">
        <v>3.0</v>
      </c>
      <c r="H189" s="59">
        <f t="shared" si="2"/>
        <v>87806</v>
      </c>
      <c r="I189" s="33"/>
      <c r="J189" s="7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 t="s">
        <v>287</v>
      </c>
      <c r="B190" s="9" t="s">
        <v>1600</v>
      </c>
      <c r="C190" s="9" t="s">
        <v>2680</v>
      </c>
      <c r="D190" s="49">
        <v>39475.0</v>
      </c>
      <c r="E190" s="79">
        <f t="shared" si="1"/>
        <v>15</v>
      </c>
      <c r="F190" s="59">
        <v>132350.0</v>
      </c>
      <c r="G190" s="33">
        <v>5.0</v>
      </c>
      <c r="H190" s="59">
        <f t="shared" si="2"/>
        <v>136096</v>
      </c>
      <c r="I190" s="33"/>
      <c r="J190" s="7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 t="s">
        <v>1203</v>
      </c>
      <c r="B191" s="9" t="s">
        <v>1600</v>
      </c>
      <c r="C191" s="9" t="s">
        <v>2680</v>
      </c>
      <c r="D191" s="49">
        <v>39486.0</v>
      </c>
      <c r="E191" s="79">
        <f t="shared" si="1"/>
        <v>15</v>
      </c>
      <c r="F191" s="59">
        <v>67144.0</v>
      </c>
      <c r="G191" s="33">
        <v>1.0</v>
      </c>
      <c r="H191" s="59">
        <f t="shared" si="2"/>
        <v>69045</v>
      </c>
      <c r="I191" s="33"/>
      <c r="J191" s="7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 t="s">
        <v>1292</v>
      </c>
      <c r="B192" s="9" t="s">
        <v>1600</v>
      </c>
      <c r="C192" s="9" t="s">
        <v>2680</v>
      </c>
      <c r="D192" s="49">
        <v>39734.0</v>
      </c>
      <c r="E192" s="79">
        <f t="shared" si="1"/>
        <v>15</v>
      </c>
      <c r="F192" s="59">
        <v>101282.0</v>
      </c>
      <c r="G192" s="33">
        <v>5.0</v>
      </c>
      <c r="H192" s="59">
        <f t="shared" si="2"/>
        <v>104149</v>
      </c>
      <c r="I192" s="33"/>
      <c r="J192" s="7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 t="s">
        <v>1189</v>
      </c>
      <c r="B193" s="9" t="s">
        <v>1600</v>
      </c>
      <c r="C193" s="9" t="s">
        <v>2680</v>
      </c>
      <c r="D193" s="49">
        <v>40083.0</v>
      </c>
      <c r="E193" s="79">
        <f t="shared" si="1"/>
        <v>14</v>
      </c>
      <c r="F193" s="59">
        <v>78019.0</v>
      </c>
      <c r="G193" s="33">
        <v>2.0</v>
      </c>
      <c r="H193" s="59">
        <f t="shared" si="2"/>
        <v>80227</v>
      </c>
      <c r="I193" s="33"/>
      <c r="J193" s="7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 t="s">
        <v>1159</v>
      </c>
      <c r="B194" s="9" t="s">
        <v>1600</v>
      </c>
      <c r="C194" s="9" t="s">
        <v>2680</v>
      </c>
      <c r="D194" s="49">
        <v>40391.0</v>
      </c>
      <c r="E194" s="79">
        <f t="shared" si="1"/>
        <v>13</v>
      </c>
      <c r="F194" s="59">
        <v>90731.0</v>
      </c>
      <c r="G194" s="33">
        <v>3.0</v>
      </c>
      <c r="H194" s="59">
        <f t="shared" si="2"/>
        <v>93299</v>
      </c>
      <c r="I194" s="33"/>
      <c r="J194" s="7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 t="s">
        <v>188</v>
      </c>
      <c r="B195" s="9" t="s">
        <v>1600</v>
      </c>
      <c r="C195" s="9" t="s">
        <v>2680</v>
      </c>
      <c r="D195" s="49">
        <v>40577.0</v>
      </c>
      <c r="E195" s="79">
        <f t="shared" si="1"/>
        <v>12</v>
      </c>
      <c r="F195" s="59">
        <v>111496.0</v>
      </c>
      <c r="G195" s="33">
        <v>1.0</v>
      </c>
      <c r="H195" s="59">
        <f t="shared" si="2"/>
        <v>114652</v>
      </c>
      <c r="I195" s="33"/>
      <c r="J195" s="7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 t="s">
        <v>1177</v>
      </c>
      <c r="B196" s="9" t="s">
        <v>1600</v>
      </c>
      <c r="C196" s="9" t="s">
        <v>2680</v>
      </c>
      <c r="D196" s="49">
        <v>40656.0</v>
      </c>
      <c r="E196" s="79">
        <f t="shared" si="1"/>
        <v>12</v>
      </c>
      <c r="F196" s="59">
        <v>94942.0</v>
      </c>
      <c r="G196" s="33">
        <v>5.0</v>
      </c>
      <c r="H196" s="59">
        <f t="shared" si="2"/>
        <v>97629</v>
      </c>
      <c r="I196" s="33"/>
      <c r="J196" s="7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 t="s">
        <v>1022</v>
      </c>
      <c r="B197" s="9" t="s">
        <v>1600</v>
      </c>
      <c r="C197" s="9" t="s">
        <v>2680</v>
      </c>
      <c r="D197" s="49">
        <v>40801.0</v>
      </c>
      <c r="E197" s="79">
        <f t="shared" si="1"/>
        <v>12</v>
      </c>
      <c r="F197" s="59">
        <v>84874.0</v>
      </c>
      <c r="G197" s="33">
        <v>2.0</v>
      </c>
      <c r="H197" s="59">
        <f t="shared" si="2"/>
        <v>87276</v>
      </c>
      <c r="I197" s="33"/>
      <c r="J197" s="7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 t="s">
        <v>1360</v>
      </c>
      <c r="B198" s="9" t="s">
        <v>1600</v>
      </c>
      <c r="C198" s="9" t="s">
        <v>2680</v>
      </c>
      <c r="D198" s="49">
        <v>40830.0</v>
      </c>
      <c r="E198" s="79">
        <f t="shared" si="1"/>
        <v>12</v>
      </c>
      <c r="F198" s="59">
        <v>58106.0</v>
      </c>
      <c r="G198" s="33">
        <v>2.0</v>
      </c>
      <c r="H198" s="59">
        <f t="shared" si="2"/>
        <v>59751</v>
      </c>
      <c r="I198" s="33"/>
      <c r="J198" s="7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 t="s">
        <v>1193</v>
      </c>
      <c r="B199" s="9" t="s">
        <v>1600</v>
      </c>
      <c r="C199" s="9" t="s">
        <v>2680</v>
      </c>
      <c r="D199" s="49">
        <v>41046.0</v>
      </c>
      <c r="E199" s="79">
        <f t="shared" si="1"/>
        <v>11</v>
      </c>
      <c r="F199" s="59">
        <v>106198.0</v>
      </c>
      <c r="G199" s="33">
        <v>3.0</v>
      </c>
      <c r="H199" s="59">
        <f t="shared" si="2"/>
        <v>109204</v>
      </c>
      <c r="I199" s="33"/>
      <c r="J199" s="7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 t="s">
        <v>1435</v>
      </c>
      <c r="B200" s="9" t="s">
        <v>1600</v>
      </c>
      <c r="C200" s="9" t="s">
        <v>2680</v>
      </c>
      <c r="D200" s="49">
        <v>41078.0</v>
      </c>
      <c r="E200" s="79">
        <f t="shared" si="1"/>
        <v>11</v>
      </c>
      <c r="F200" s="59">
        <v>56146.0</v>
      </c>
      <c r="G200" s="33">
        <v>4.0</v>
      </c>
      <c r="H200" s="59">
        <f t="shared" si="2"/>
        <v>57735</v>
      </c>
      <c r="I200" s="33"/>
      <c r="J200" s="7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 t="s">
        <v>1004</v>
      </c>
      <c r="B201" s="9" t="s">
        <v>1600</v>
      </c>
      <c r="C201" s="9" t="s">
        <v>2680</v>
      </c>
      <c r="D201" s="49">
        <v>41264.0</v>
      </c>
      <c r="E201" s="79">
        <f t="shared" si="1"/>
        <v>11</v>
      </c>
      <c r="F201" s="59">
        <v>60525.0</v>
      </c>
      <c r="G201" s="33">
        <v>2.0</v>
      </c>
      <c r="H201" s="59">
        <f t="shared" si="2"/>
        <v>62238</v>
      </c>
      <c r="I201" s="33"/>
      <c r="J201" s="7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 t="s">
        <v>1240</v>
      </c>
      <c r="B202" s="9" t="s">
        <v>1600</v>
      </c>
      <c r="C202" s="9" t="s">
        <v>2680</v>
      </c>
      <c r="D202" s="49">
        <v>41294.0</v>
      </c>
      <c r="E202" s="79">
        <f t="shared" si="1"/>
        <v>10</v>
      </c>
      <c r="F202" s="59">
        <v>58666.0</v>
      </c>
      <c r="G202" s="33">
        <v>1.0</v>
      </c>
      <c r="H202" s="59">
        <f t="shared" si="2"/>
        <v>60327</v>
      </c>
      <c r="I202" s="33"/>
      <c r="J202" s="7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 t="s">
        <v>1355</v>
      </c>
      <c r="B203" s="9" t="s">
        <v>1600</v>
      </c>
      <c r="C203" s="9" t="s">
        <v>2680</v>
      </c>
      <c r="D203" s="49">
        <v>41631.0</v>
      </c>
      <c r="E203" s="79">
        <f t="shared" si="1"/>
        <v>10</v>
      </c>
      <c r="F203" s="59">
        <v>87718.0</v>
      </c>
      <c r="G203" s="33">
        <v>4.0</v>
      </c>
      <c r="H203" s="59">
        <f t="shared" si="2"/>
        <v>90201</v>
      </c>
      <c r="I203" s="33"/>
      <c r="J203" s="7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 t="s">
        <v>921</v>
      </c>
      <c r="B204" s="9" t="s">
        <v>1600</v>
      </c>
      <c r="C204" s="9" t="s">
        <v>2680</v>
      </c>
      <c r="D204" s="49">
        <v>41669.0</v>
      </c>
      <c r="E204" s="79">
        <f t="shared" si="1"/>
        <v>9</v>
      </c>
      <c r="F204" s="59">
        <v>118765.0</v>
      </c>
      <c r="G204" s="33">
        <v>4.0</v>
      </c>
      <c r="H204" s="59">
        <f t="shared" si="2"/>
        <v>122127</v>
      </c>
      <c r="I204" s="33"/>
      <c r="J204" s="7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 t="s">
        <v>1476</v>
      </c>
      <c r="B205" s="9" t="s">
        <v>1600</v>
      </c>
      <c r="C205" s="9" t="s">
        <v>2680</v>
      </c>
      <c r="D205" s="49">
        <v>41946.0</v>
      </c>
      <c r="E205" s="79">
        <f t="shared" si="1"/>
        <v>9</v>
      </c>
      <c r="F205" s="59">
        <v>94394.0</v>
      </c>
      <c r="G205" s="33">
        <v>2.0</v>
      </c>
      <c r="H205" s="59">
        <f t="shared" si="2"/>
        <v>97066</v>
      </c>
      <c r="I205" s="33"/>
      <c r="J205" s="7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 t="s">
        <v>1542</v>
      </c>
      <c r="B206" s="9" t="s">
        <v>1600</v>
      </c>
      <c r="C206" s="9" t="s">
        <v>2680</v>
      </c>
      <c r="D206" s="49">
        <v>42295.0</v>
      </c>
      <c r="E206" s="79">
        <f t="shared" si="1"/>
        <v>8</v>
      </c>
      <c r="F206" s="59">
        <v>92814.0</v>
      </c>
      <c r="G206" s="33">
        <v>4.0</v>
      </c>
      <c r="H206" s="59">
        <f t="shared" si="2"/>
        <v>95441</v>
      </c>
      <c r="I206" s="33"/>
      <c r="J206" s="7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 t="s">
        <v>374</v>
      </c>
      <c r="B207" s="9" t="s">
        <v>1600</v>
      </c>
      <c r="C207" s="9" t="s">
        <v>2680</v>
      </c>
      <c r="D207" s="49">
        <v>42302.0</v>
      </c>
      <c r="E207" s="79">
        <f t="shared" si="1"/>
        <v>8</v>
      </c>
      <c r="F207" s="59">
        <v>124432.0</v>
      </c>
      <c r="G207" s="33">
        <v>2.0</v>
      </c>
      <c r="H207" s="59">
        <f t="shared" si="2"/>
        <v>127954</v>
      </c>
      <c r="I207" s="33"/>
      <c r="J207" s="7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 t="s">
        <v>358</v>
      </c>
      <c r="B208" s="9" t="s">
        <v>1600</v>
      </c>
      <c r="C208" s="9" t="s">
        <v>2680</v>
      </c>
      <c r="D208" s="49">
        <v>42579.0</v>
      </c>
      <c r="E208" s="79">
        <f t="shared" si="1"/>
        <v>7</v>
      </c>
      <c r="F208" s="59">
        <v>88760.0</v>
      </c>
      <c r="G208" s="33">
        <v>5.0</v>
      </c>
      <c r="H208" s="59">
        <f t="shared" si="2"/>
        <v>91272</v>
      </c>
      <c r="I208" s="33"/>
      <c r="J208" s="7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 t="s">
        <v>1214</v>
      </c>
      <c r="B209" s="9" t="s">
        <v>1600</v>
      </c>
      <c r="C209" s="9" t="s">
        <v>2680</v>
      </c>
      <c r="D209" s="49">
        <v>42587.0</v>
      </c>
      <c r="E209" s="79">
        <f t="shared" si="1"/>
        <v>7</v>
      </c>
      <c r="F209" s="59">
        <v>116088.0</v>
      </c>
      <c r="G209" s="33">
        <v>4.0</v>
      </c>
      <c r="H209" s="59">
        <f t="shared" si="2"/>
        <v>119374</v>
      </c>
      <c r="I209" s="33"/>
      <c r="J209" s="7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 t="s">
        <v>1291</v>
      </c>
      <c r="B210" s="9" t="s">
        <v>1600</v>
      </c>
      <c r="C210" s="9" t="s">
        <v>2681</v>
      </c>
      <c r="D210" s="49">
        <v>36370.0</v>
      </c>
      <c r="E210" s="79">
        <f t="shared" si="1"/>
        <v>24</v>
      </c>
      <c r="F210" s="59">
        <v>84123.0</v>
      </c>
      <c r="G210" s="33">
        <v>5.0</v>
      </c>
      <c r="H210" s="59">
        <f t="shared" si="2"/>
        <v>86504</v>
      </c>
      <c r="I210" s="33"/>
      <c r="J210" s="7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 t="s">
        <v>1473</v>
      </c>
      <c r="B211" s="9" t="s">
        <v>1600</v>
      </c>
      <c r="C211" s="9" t="s">
        <v>2681</v>
      </c>
      <c r="D211" s="49">
        <v>36388.0</v>
      </c>
      <c r="E211" s="79">
        <f t="shared" si="1"/>
        <v>24</v>
      </c>
      <c r="F211" s="59">
        <v>78266.0</v>
      </c>
      <c r="G211" s="33">
        <v>4.0</v>
      </c>
      <c r="H211" s="59">
        <f t="shared" si="2"/>
        <v>80481</v>
      </c>
      <c r="I211" s="33"/>
      <c r="J211" s="7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 t="s">
        <v>933</v>
      </c>
      <c r="B212" s="9" t="s">
        <v>1600</v>
      </c>
      <c r="C212" s="9" t="s">
        <v>2681</v>
      </c>
      <c r="D212" s="49">
        <v>36405.0</v>
      </c>
      <c r="E212" s="79">
        <f t="shared" si="1"/>
        <v>24</v>
      </c>
      <c r="F212" s="59">
        <v>89264.0</v>
      </c>
      <c r="G212" s="33">
        <v>4.0</v>
      </c>
      <c r="H212" s="59">
        <f t="shared" si="2"/>
        <v>91791</v>
      </c>
      <c r="I212" s="33"/>
      <c r="J212" s="7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 t="s">
        <v>1061</v>
      </c>
      <c r="B213" s="9" t="s">
        <v>1600</v>
      </c>
      <c r="C213" s="9" t="s">
        <v>2681</v>
      </c>
      <c r="D213" s="49">
        <v>36477.0</v>
      </c>
      <c r="E213" s="79">
        <f t="shared" si="1"/>
        <v>24</v>
      </c>
      <c r="F213" s="59">
        <v>87091.0</v>
      </c>
      <c r="G213" s="33">
        <v>1.0</v>
      </c>
      <c r="H213" s="59">
        <f t="shared" si="2"/>
        <v>89556</v>
      </c>
      <c r="I213" s="33"/>
      <c r="J213" s="7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 t="s">
        <v>271</v>
      </c>
      <c r="B214" s="9" t="s">
        <v>1600</v>
      </c>
      <c r="C214" s="9" t="s">
        <v>2681</v>
      </c>
      <c r="D214" s="49">
        <v>36478.0</v>
      </c>
      <c r="E214" s="79">
        <f t="shared" si="1"/>
        <v>24</v>
      </c>
      <c r="F214" s="59">
        <v>38718.0</v>
      </c>
      <c r="G214" s="33">
        <v>5.0</v>
      </c>
      <c r="H214" s="59">
        <f t="shared" si="2"/>
        <v>39814</v>
      </c>
      <c r="I214" s="33"/>
      <c r="J214" s="7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 t="s">
        <v>1038</v>
      </c>
      <c r="B215" s="9" t="s">
        <v>1600</v>
      </c>
      <c r="C215" s="9" t="s">
        <v>2681</v>
      </c>
      <c r="D215" s="49">
        <v>36750.0</v>
      </c>
      <c r="E215" s="79">
        <f t="shared" si="1"/>
        <v>23</v>
      </c>
      <c r="F215" s="59">
        <v>67267.0</v>
      </c>
      <c r="G215" s="33">
        <v>3.0</v>
      </c>
      <c r="H215" s="59">
        <f t="shared" si="2"/>
        <v>69171</v>
      </c>
      <c r="I215" s="33"/>
      <c r="J215" s="7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 t="s">
        <v>1434</v>
      </c>
      <c r="B216" s="9" t="s">
        <v>1600</v>
      </c>
      <c r="C216" s="9" t="s">
        <v>2681</v>
      </c>
      <c r="D216" s="49">
        <v>36825.0</v>
      </c>
      <c r="E216" s="79">
        <f t="shared" si="1"/>
        <v>23</v>
      </c>
      <c r="F216" s="59">
        <v>34496.0</v>
      </c>
      <c r="G216" s="33">
        <v>4.0</v>
      </c>
      <c r="H216" s="59">
        <f t="shared" si="2"/>
        <v>35473</v>
      </c>
      <c r="I216" s="33"/>
      <c r="J216" s="7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 t="s">
        <v>1027</v>
      </c>
      <c r="B217" s="9" t="s">
        <v>1600</v>
      </c>
      <c r="C217" s="9" t="s">
        <v>2681</v>
      </c>
      <c r="D217" s="49">
        <v>36908.0</v>
      </c>
      <c r="E217" s="79">
        <f t="shared" si="1"/>
        <v>22</v>
      </c>
      <c r="F217" s="59">
        <v>121195.0</v>
      </c>
      <c r="G217" s="33">
        <v>2.0</v>
      </c>
      <c r="H217" s="59">
        <f t="shared" si="2"/>
        <v>124625</v>
      </c>
      <c r="I217" s="33"/>
      <c r="J217" s="7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 t="s">
        <v>1014</v>
      </c>
      <c r="B218" s="9" t="s">
        <v>1600</v>
      </c>
      <c r="C218" s="9" t="s">
        <v>2681</v>
      </c>
      <c r="D218" s="49">
        <v>37161.0</v>
      </c>
      <c r="E218" s="79">
        <f t="shared" si="1"/>
        <v>22</v>
      </c>
      <c r="F218" s="59">
        <v>36534.0</v>
      </c>
      <c r="G218" s="33">
        <v>2.0</v>
      </c>
      <c r="H218" s="59">
        <f t="shared" si="2"/>
        <v>37568</v>
      </c>
      <c r="I218" s="33"/>
      <c r="J218" s="7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 t="s">
        <v>1017</v>
      </c>
      <c r="B219" s="9" t="s">
        <v>1600</v>
      </c>
      <c r="C219" s="9" t="s">
        <v>2681</v>
      </c>
      <c r="D219" s="49">
        <v>37240.0</v>
      </c>
      <c r="E219" s="79">
        <f t="shared" si="1"/>
        <v>22</v>
      </c>
      <c r="F219" s="59">
        <v>119762.0</v>
      </c>
      <c r="G219" s="33">
        <v>4.0</v>
      </c>
      <c r="H219" s="59">
        <f t="shared" si="2"/>
        <v>123152</v>
      </c>
      <c r="I219" s="33"/>
      <c r="J219" s="7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 t="s">
        <v>1135</v>
      </c>
      <c r="B220" s="9" t="s">
        <v>1600</v>
      </c>
      <c r="C220" s="9" t="s">
        <v>2681</v>
      </c>
      <c r="D220" s="49">
        <v>37298.0</v>
      </c>
      <c r="E220" s="79">
        <f t="shared" si="1"/>
        <v>21</v>
      </c>
      <c r="F220" s="59">
        <v>50971.0</v>
      </c>
      <c r="G220" s="33">
        <v>3.0</v>
      </c>
      <c r="H220" s="59">
        <f t="shared" si="2"/>
        <v>52414</v>
      </c>
      <c r="I220" s="33"/>
      <c r="J220" s="7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 t="s">
        <v>1201</v>
      </c>
      <c r="B221" s="9" t="s">
        <v>1600</v>
      </c>
      <c r="C221" s="9" t="s">
        <v>2681</v>
      </c>
      <c r="D221" s="49">
        <v>37542.0</v>
      </c>
      <c r="E221" s="79">
        <f t="shared" si="1"/>
        <v>21</v>
      </c>
      <c r="F221" s="59">
        <v>35930.0</v>
      </c>
      <c r="G221" s="33">
        <v>3.0</v>
      </c>
      <c r="H221" s="59">
        <f t="shared" si="2"/>
        <v>36947</v>
      </c>
      <c r="I221" s="33"/>
      <c r="J221" s="7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 t="s">
        <v>268</v>
      </c>
      <c r="B222" s="9" t="s">
        <v>1600</v>
      </c>
      <c r="C222" s="9" t="s">
        <v>2681</v>
      </c>
      <c r="D222" s="49">
        <v>37638.0</v>
      </c>
      <c r="E222" s="79">
        <f t="shared" si="1"/>
        <v>20</v>
      </c>
      <c r="F222" s="59">
        <v>93240.0</v>
      </c>
      <c r="G222" s="33">
        <v>1.0</v>
      </c>
      <c r="H222" s="59">
        <f t="shared" si="2"/>
        <v>95879</v>
      </c>
      <c r="I222" s="33"/>
      <c r="J222" s="7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 t="s">
        <v>1156</v>
      </c>
      <c r="B223" s="9" t="s">
        <v>1600</v>
      </c>
      <c r="C223" s="9" t="s">
        <v>2681</v>
      </c>
      <c r="D223" s="49">
        <v>37728.0</v>
      </c>
      <c r="E223" s="79">
        <f t="shared" si="1"/>
        <v>20</v>
      </c>
      <c r="F223" s="59">
        <v>99131.0</v>
      </c>
      <c r="G223" s="33">
        <v>4.0</v>
      </c>
      <c r="H223" s="59">
        <f t="shared" si="2"/>
        <v>101937</v>
      </c>
      <c r="I223" s="33"/>
      <c r="J223" s="7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 t="s">
        <v>298</v>
      </c>
      <c r="B224" s="9" t="s">
        <v>1600</v>
      </c>
      <c r="C224" s="9" t="s">
        <v>2681</v>
      </c>
      <c r="D224" s="49">
        <v>37777.0</v>
      </c>
      <c r="E224" s="79">
        <f t="shared" si="1"/>
        <v>20</v>
      </c>
      <c r="F224" s="59">
        <v>57568.0</v>
      </c>
      <c r="G224" s="33">
        <v>2.0</v>
      </c>
      <c r="H224" s="59">
        <f t="shared" si="2"/>
        <v>59198</v>
      </c>
      <c r="I224" s="33"/>
      <c r="J224" s="7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 t="s">
        <v>218</v>
      </c>
      <c r="B225" s="9" t="s">
        <v>1600</v>
      </c>
      <c r="C225" s="9" t="s">
        <v>2681</v>
      </c>
      <c r="D225" s="49">
        <v>37781.0</v>
      </c>
      <c r="E225" s="79">
        <f t="shared" si="1"/>
        <v>20</v>
      </c>
      <c r="F225" s="59">
        <v>108024.0</v>
      </c>
      <c r="G225" s="33">
        <v>5.0</v>
      </c>
      <c r="H225" s="59">
        <f t="shared" si="2"/>
        <v>111082</v>
      </c>
      <c r="I225" s="33"/>
      <c r="J225" s="7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 t="s">
        <v>1175</v>
      </c>
      <c r="B226" s="9" t="s">
        <v>1600</v>
      </c>
      <c r="C226" s="9" t="s">
        <v>2681</v>
      </c>
      <c r="D226" s="49">
        <v>37913.0</v>
      </c>
      <c r="E226" s="79">
        <f t="shared" si="1"/>
        <v>20</v>
      </c>
      <c r="F226" s="59">
        <v>127523.0</v>
      </c>
      <c r="G226" s="33">
        <v>3.0</v>
      </c>
      <c r="H226" s="59">
        <f t="shared" si="2"/>
        <v>131132</v>
      </c>
      <c r="I226" s="33"/>
      <c r="J226" s="7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 t="s">
        <v>1049</v>
      </c>
      <c r="B227" s="9" t="s">
        <v>1600</v>
      </c>
      <c r="C227" s="9" t="s">
        <v>2681</v>
      </c>
      <c r="D227" s="49">
        <v>37945.0</v>
      </c>
      <c r="E227" s="79">
        <f t="shared" si="1"/>
        <v>20</v>
      </c>
      <c r="F227" s="59">
        <v>65453.0</v>
      </c>
      <c r="G227" s="33">
        <v>2.0</v>
      </c>
      <c r="H227" s="59">
        <f t="shared" si="2"/>
        <v>67306</v>
      </c>
      <c r="I227" s="33"/>
      <c r="J227" s="7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 t="s">
        <v>998</v>
      </c>
      <c r="B228" s="9" t="s">
        <v>1600</v>
      </c>
      <c r="C228" s="9" t="s">
        <v>2681</v>
      </c>
      <c r="D228" s="49">
        <v>37956.0</v>
      </c>
      <c r="E228" s="79">
        <f t="shared" si="1"/>
        <v>20</v>
      </c>
      <c r="F228" s="59">
        <v>108584.0</v>
      </c>
      <c r="G228" s="33">
        <v>3.0</v>
      </c>
      <c r="H228" s="59">
        <f t="shared" si="2"/>
        <v>111657</v>
      </c>
      <c r="I228" s="33"/>
      <c r="J228" s="7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 t="s">
        <v>1449</v>
      </c>
      <c r="B229" s="9" t="s">
        <v>1600</v>
      </c>
      <c r="C229" s="9" t="s">
        <v>2681</v>
      </c>
      <c r="D229" s="49">
        <v>38068.0</v>
      </c>
      <c r="E229" s="79">
        <f t="shared" si="1"/>
        <v>19</v>
      </c>
      <c r="F229" s="59">
        <v>58430.0</v>
      </c>
      <c r="G229" s="33">
        <v>5.0</v>
      </c>
      <c r="H229" s="59">
        <f t="shared" si="2"/>
        <v>60084</v>
      </c>
      <c r="I229" s="33"/>
      <c r="J229" s="7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 t="s">
        <v>1208</v>
      </c>
      <c r="B230" s="9" t="s">
        <v>1600</v>
      </c>
      <c r="C230" s="9" t="s">
        <v>2681</v>
      </c>
      <c r="D230" s="49">
        <v>38113.0</v>
      </c>
      <c r="E230" s="79">
        <f t="shared" si="1"/>
        <v>19</v>
      </c>
      <c r="F230" s="59">
        <v>67234.0</v>
      </c>
      <c r="G230" s="33">
        <v>4.0</v>
      </c>
      <c r="H230" s="59">
        <f t="shared" si="2"/>
        <v>69137</v>
      </c>
      <c r="I230" s="33"/>
      <c r="J230" s="7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 t="s">
        <v>1211</v>
      </c>
      <c r="B231" s="9" t="s">
        <v>1600</v>
      </c>
      <c r="C231" s="9" t="s">
        <v>2681</v>
      </c>
      <c r="D231" s="49">
        <v>38118.0</v>
      </c>
      <c r="E231" s="79">
        <f t="shared" si="1"/>
        <v>19</v>
      </c>
      <c r="F231" s="59">
        <v>87696.0</v>
      </c>
      <c r="G231" s="33">
        <v>4.0</v>
      </c>
      <c r="H231" s="59">
        <f t="shared" si="2"/>
        <v>90178</v>
      </c>
      <c r="I231" s="33"/>
      <c r="J231" s="7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 t="s">
        <v>1238</v>
      </c>
      <c r="B232" s="9" t="s">
        <v>1600</v>
      </c>
      <c r="C232" s="9" t="s">
        <v>2681</v>
      </c>
      <c r="D232" s="49">
        <v>38268.0</v>
      </c>
      <c r="E232" s="79">
        <f t="shared" si="1"/>
        <v>19</v>
      </c>
      <c r="F232" s="59">
        <v>108136.0</v>
      </c>
      <c r="G232" s="33">
        <v>5.0</v>
      </c>
      <c r="H232" s="59">
        <f t="shared" si="2"/>
        <v>111197</v>
      </c>
      <c r="I232" s="33"/>
      <c r="J232" s="7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 t="s">
        <v>339</v>
      </c>
      <c r="B233" s="9" t="s">
        <v>1600</v>
      </c>
      <c r="C233" s="9" t="s">
        <v>2681</v>
      </c>
      <c r="D233" s="49">
        <v>38277.0</v>
      </c>
      <c r="E233" s="79">
        <f t="shared" si="1"/>
        <v>19</v>
      </c>
      <c r="F233" s="59">
        <v>117869.0</v>
      </c>
      <c r="G233" s="33">
        <v>2.0</v>
      </c>
      <c r="H233" s="59">
        <f t="shared" si="2"/>
        <v>121205</v>
      </c>
      <c r="I233" s="33"/>
      <c r="J233" s="7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 t="s">
        <v>267</v>
      </c>
      <c r="B234" s="9" t="s">
        <v>1600</v>
      </c>
      <c r="C234" s="9" t="s">
        <v>2681</v>
      </c>
      <c r="D234" s="49">
        <v>38283.0</v>
      </c>
      <c r="E234" s="79">
        <f t="shared" si="1"/>
        <v>19</v>
      </c>
      <c r="F234" s="59">
        <v>47880.0</v>
      </c>
      <c r="G234" s="33">
        <v>2.0</v>
      </c>
      <c r="H234" s="59">
        <f t="shared" si="2"/>
        <v>49236</v>
      </c>
      <c r="I234" s="33"/>
      <c r="J234" s="7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 t="s">
        <v>334</v>
      </c>
      <c r="B235" s="9" t="s">
        <v>1600</v>
      </c>
      <c r="C235" s="9" t="s">
        <v>2681</v>
      </c>
      <c r="D235" s="49">
        <v>38286.0</v>
      </c>
      <c r="E235" s="79">
        <f t="shared" si="1"/>
        <v>19</v>
      </c>
      <c r="F235" s="59">
        <v>66405.0</v>
      </c>
      <c r="G235" s="33">
        <v>1.0</v>
      </c>
      <c r="H235" s="59">
        <f t="shared" si="2"/>
        <v>68285</v>
      </c>
      <c r="I235" s="33"/>
      <c r="J235" s="7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 t="s">
        <v>1306</v>
      </c>
      <c r="B236" s="9" t="s">
        <v>1600</v>
      </c>
      <c r="C236" s="9" t="s">
        <v>2681</v>
      </c>
      <c r="D236" s="49">
        <v>38346.0</v>
      </c>
      <c r="E236" s="79">
        <f t="shared" si="1"/>
        <v>19</v>
      </c>
      <c r="F236" s="59">
        <v>89118.0</v>
      </c>
      <c r="G236" s="33">
        <v>1.0</v>
      </c>
      <c r="H236" s="59">
        <f t="shared" si="2"/>
        <v>91641</v>
      </c>
      <c r="I236" s="33"/>
      <c r="J236" s="7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 t="s">
        <v>1154</v>
      </c>
      <c r="B237" s="9" t="s">
        <v>1600</v>
      </c>
      <c r="C237" s="9" t="s">
        <v>2681</v>
      </c>
      <c r="D237" s="49">
        <v>38348.0</v>
      </c>
      <c r="E237" s="79">
        <f t="shared" si="1"/>
        <v>19</v>
      </c>
      <c r="F237" s="59">
        <v>90406.0</v>
      </c>
      <c r="G237" s="33">
        <v>2.0</v>
      </c>
      <c r="H237" s="59">
        <f t="shared" si="2"/>
        <v>92965</v>
      </c>
      <c r="I237" s="33"/>
      <c r="J237" s="7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 t="s">
        <v>379</v>
      </c>
      <c r="B238" s="9" t="s">
        <v>1600</v>
      </c>
      <c r="C238" s="9" t="s">
        <v>2681</v>
      </c>
      <c r="D238" s="49">
        <v>38452.0</v>
      </c>
      <c r="E238" s="79">
        <f t="shared" si="1"/>
        <v>18</v>
      </c>
      <c r="F238" s="59">
        <v>88850.0</v>
      </c>
      <c r="G238" s="33">
        <v>1.0</v>
      </c>
      <c r="H238" s="59">
        <f t="shared" si="2"/>
        <v>91365</v>
      </c>
      <c r="I238" s="33"/>
      <c r="J238" s="7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 t="s">
        <v>221</v>
      </c>
      <c r="B239" s="9" t="s">
        <v>1600</v>
      </c>
      <c r="C239" s="9" t="s">
        <v>2681</v>
      </c>
      <c r="D239" s="49">
        <v>38460.0</v>
      </c>
      <c r="E239" s="79">
        <f t="shared" si="1"/>
        <v>18</v>
      </c>
      <c r="F239" s="59">
        <v>98213.0</v>
      </c>
      <c r="G239" s="33">
        <v>2.0</v>
      </c>
      <c r="H239" s="59">
        <f t="shared" si="2"/>
        <v>100993</v>
      </c>
      <c r="I239" s="33"/>
      <c r="J239" s="7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 t="s">
        <v>948</v>
      </c>
      <c r="B240" s="9" t="s">
        <v>1600</v>
      </c>
      <c r="C240" s="9" t="s">
        <v>2681</v>
      </c>
      <c r="D240" s="49">
        <v>38471.0</v>
      </c>
      <c r="E240" s="79">
        <f t="shared" si="1"/>
        <v>18</v>
      </c>
      <c r="F240" s="59">
        <v>103522.0</v>
      </c>
      <c r="G240" s="33">
        <v>3.0</v>
      </c>
      <c r="H240" s="59">
        <f t="shared" si="2"/>
        <v>106452</v>
      </c>
      <c r="I240" s="33"/>
      <c r="J240" s="7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 t="s">
        <v>910</v>
      </c>
      <c r="B241" s="9" t="s">
        <v>1600</v>
      </c>
      <c r="C241" s="9" t="s">
        <v>2681</v>
      </c>
      <c r="D241" s="49">
        <v>38558.0</v>
      </c>
      <c r="E241" s="79">
        <f t="shared" si="1"/>
        <v>18</v>
      </c>
      <c r="F241" s="59">
        <v>116155.0</v>
      </c>
      <c r="G241" s="33">
        <v>1.0</v>
      </c>
      <c r="H241" s="59">
        <f t="shared" si="2"/>
        <v>119443</v>
      </c>
      <c r="I241" s="33"/>
      <c r="J241" s="7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 t="s">
        <v>1052</v>
      </c>
      <c r="B242" s="9" t="s">
        <v>1600</v>
      </c>
      <c r="C242" s="9" t="s">
        <v>2681</v>
      </c>
      <c r="D242" s="49">
        <v>38587.0</v>
      </c>
      <c r="E242" s="79">
        <f t="shared" si="1"/>
        <v>18</v>
      </c>
      <c r="F242" s="59">
        <v>52427.0</v>
      </c>
      <c r="G242" s="33">
        <v>5.0</v>
      </c>
      <c r="H242" s="59">
        <f t="shared" si="2"/>
        <v>53911</v>
      </c>
      <c r="I242" s="33"/>
      <c r="J242" s="7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 t="s">
        <v>273</v>
      </c>
      <c r="B243" s="9" t="s">
        <v>1600</v>
      </c>
      <c r="C243" s="9" t="s">
        <v>2681</v>
      </c>
      <c r="D243" s="49">
        <v>38689.0</v>
      </c>
      <c r="E243" s="79">
        <f t="shared" si="1"/>
        <v>18</v>
      </c>
      <c r="F243" s="59">
        <v>132675.0</v>
      </c>
      <c r="G243" s="33">
        <v>5.0</v>
      </c>
      <c r="H243" s="59">
        <f t="shared" si="2"/>
        <v>136430</v>
      </c>
      <c r="I243" s="33"/>
      <c r="J243" s="7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 t="s">
        <v>1096</v>
      </c>
      <c r="B244" s="9" t="s">
        <v>1600</v>
      </c>
      <c r="C244" s="9" t="s">
        <v>2681</v>
      </c>
      <c r="D244" s="49">
        <v>38695.0</v>
      </c>
      <c r="E244" s="79">
        <f t="shared" si="1"/>
        <v>18</v>
      </c>
      <c r="F244" s="59">
        <v>81973.0</v>
      </c>
      <c r="G244" s="33">
        <v>5.0</v>
      </c>
      <c r="H244" s="59">
        <f t="shared" si="2"/>
        <v>84293</v>
      </c>
      <c r="I244" s="33"/>
      <c r="J244" s="7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 t="s">
        <v>205</v>
      </c>
      <c r="B245" s="9" t="s">
        <v>1600</v>
      </c>
      <c r="C245" s="9" t="s">
        <v>2681</v>
      </c>
      <c r="D245" s="49">
        <v>38753.0</v>
      </c>
      <c r="E245" s="79">
        <f t="shared" si="1"/>
        <v>17</v>
      </c>
      <c r="F245" s="59">
        <v>59640.0</v>
      </c>
      <c r="G245" s="33">
        <v>2.0</v>
      </c>
      <c r="H245" s="59">
        <f t="shared" si="2"/>
        <v>61328</v>
      </c>
      <c r="I245" s="33"/>
      <c r="J245" s="7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 t="s">
        <v>1512</v>
      </c>
      <c r="B246" s="9" t="s">
        <v>1600</v>
      </c>
      <c r="C246" s="9" t="s">
        <v>2681</v>
      </c>
      <c r="D246" s="49">
        <v>38766.0</v>
      </c>
      <c r="E246" s="79">
        <f t="shared" si="1"/>
        <v>17</v>
      </c>
      <c r="F246" s="59">
        <v>111059.0</v>
      </c>
      <c r="G246" s="33">
        <v>5.0</v>
      </c>
      <c r="H246" s="59">
        <f t="shared" si="2"/>
        <v>114202</v>
      </c>
      <c r="I246" s="33"/>
      <c r="J246" s="7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 t="s">
        <v>950</v>
      </c>
      <c r="B247" s="9" t="s">
        <v>1600</v>
      </c>
      <c r="C247" s="9" t="s">
        <v>2681</v>
      </c>
      <c r="D247" s="49">
        <v>38841.0</v>
      </c>
      <c r="E247" s="79">
        <f t="shared" si="1"/>
        <v>17</v>
      </c>
      <c r="F247" s="59">
        <v>49101.0</v>
      </c>
      <c r="G247" s="33">
        <v>4.0</v>
      </c>
      <c r="H247" s="59">
        <f t="shared" si="2"/>
        <v>50491</v>
      </c>
      <c r="I247" s="33"/>
      <c r="J247" s="7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 t="s">
        <v>1148</v>
      </c>
      <c r="B248" s="9" t="s">
        <v>1600</v>
      </c>
      <c r="C248" s="9" t="s">
        <v>2681</v>
      </c>
      <c r="D248" s="49">
        <v>38858.0</v>
      </c>
      <c r="E248" s="79">
        <f t="shared" si="1"/>
        <v>17</v>
      </c>
      <c r="F248" s="59">
        <v>130458.0</v>
      </c>
      <c r="G248" s="33">
        <v>5.0</v>
      </c>
      <c r="H248" s="59">
        <f t="shared" si="2"/>
        <v>134150</v>
      </c>
      <c r="I248" s="33"/>
      <c r="J248" s="7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 t="s">
        <v>985</v>
      </c>
      <c r="B249" s="9" t="s">
        <v>1600</v>
      </c>
      <c r="C249" s="9" t="s">
        <v>2681</v>
      </c>
      <c r="D249" s="49">
        <v>38879.0</v>
      </c>
      <c r="E249" s="79">
        <f t="shared" si="1"/>
        <v>17</v>
      </c>
      <c r="F249" s="59">
        <v>33499.0</v>
      </c>
      <c r="G249" s="33">
        <v>2.0</v>
      </c>
      <c r="H249" s="59">
        <f t="shared" si="2"/>
        <v>34448</v>
      </c>
      <c r="I249" s="33"/>
      <c r="J249" s="7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 t="s">
        <v>1249</v>
      </c>
      <c r="B250" s="9" t="s">
        <v>1600</v>
      </c>
      <c r="C250" s="9" t="s">
        <v>2681</v>
      </c>
      <c r="D250" s="49">
        <v>38955.0</v>
      </c>
      <c r="E250" s="79">
        <f t="shared" si="1"/>
        <v>17</v>
      </c>
      <c r="F250" s="59">
        <v>120344.0</v>
      </c>
      <c r="G250" s="33">
        <v>2.0</v>
      </c>
      <c r="H250" s="59">
        <f t="shared" si="2"/>
        <v>123750</v>
      </c>
      <c r="I250" s="33"/>
      <c r="J250" s="7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 t="s">
        <v>1114</v>
      </c>
      <c r="B251" s="9" t="s">
        <v>1600</v>
      </c>
      <c r="C251" s="9" t="s">
        <v>2681</v>
      </c>
      <c r="D251" s="49">
        <v>39030.0</v>
      </c>
      <c r="E251" s="79">
        <f t="shared" si="1"/>
        <v>17</v>
      </c>
      <c r="F251" s="59">
        <v>90675.0</v>
      </c>
      <c r="G251" s="33">
        <v>4.0</v>
      </c>
      <c r="H251" s="59">
        <f t="shared" si="2"/>
        <v>93242</v>
      </c>
      <c r="I251" s="33"/>
      <c r="J251" s="7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 t="s">
        <v>1013</v>
      </c>
      <c r="B252" s="9" t="s">
        <v>1600</v>
      </c>
      <c r="C252" s="9" t="s">
        <v>2681</v>
      </c>
      <c r="D252" s="49">
        <v>39075.0</v>
      </c>
      <c r="E252" s="79">
        <f t="shared" si="1"/>
        <v>17</v>
      </c>
      <c r="F252" s="59">
        <v>101640.0</v>
      </c>
      <c r="G252" s="33">
        <v>1.0</v>
      </c>
      <c r="H252" s="59">
        <f t="shared" si="2"/>
        <v>104517</v>
      </c>
      <c r="I252" s="33"/>
      <c r="J252" s="7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 t="s">
        <v>1283</v>
      </c>
      <c r="B253" s="9" t="s">
        <v>1600</v>
      </c>
      <c r="C253" s="9" t="s">
        <v>2681</v>
      </c>
      <c r="D253" s="49">
        <v>39089.0</v>
      </c>
      <c r="E253" s="79">
        <f t="shared" si="1"/>
        <v>16</v>
      </c>
      <c r="F253" s="59">
        <v>55821.0</v>
      </c>
      <c r="G253" s="33">
        <v>2.0</v>
      </c>
      <c r="H253" s="59">
        <f t="shared" si="2"/>
        <v>57401</v>
      </c>
      <c r="I253" s="33"/>
      <c r="J253" s="7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 t="s">
        <v>1185</v>
      </c>
      <c r="B254" s="9" t="s">
        <v>1600</v>
      </c>
      <c r="C254" s="9" t="s">
        <v>2681</v>
      </c>
      <c r="D254" s="49">
        <v>39170.0</v>
      </c>
      <c r="E254" s="79">
        <f t="shared" si="1"/>
        <v>16</v>
      </c>
      <c r="F254" s="59">
        <v>59226.0</v>
      </c>
      <c r="G254" s="33">
        <v>3.0</v>
      </c>
      <c r="H254" s="59">
        <f t="shared" si="2"/>
        <v>60903</v>
      </c>
      <c r="I254" s="33"/>
      <c r="J254" s="7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 t="s">
        <v>979</v>
      </c>
      <c r="B255" s="9" t="s">
        <v>1600</v>
      </c>
      <c r="C255" s="9" t="s">
        <v>2681</v>
      </c>
      <c r="D255" s="49">
        <v>39188.0</v>
      </c>
      <c r="E255" s="79">
        <f t="shared" si="1"/>
        <v>16</v>
      </c>
      <c r="F255" s="59">
        <v>52954.0</v>
      </c>
      <c r="G255" s="33">
        <v>2.0</v>
      </c>
      <c r="H255" s="59">
        <f t="shared" si="2"/>
        <v>54453</v>
      </c>
      <c r="I255" s="33"/>
      <c r="J255" s="7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 t="s">
        <v>906</v>
      </c>
      <c r="B256" s="9" t="s">
        <v>1600</v>
      </c>
      <c r="C256" s="9" t="s">
        <v>2681</v>
      </c>
      <c r="D256" s="49">
        <v>39201.0</v>
      </c>
      <c r="E256" s="79">
        <f t="shared" si="1"/>
        <v>16</v>
      </c>
      <c r="F256" s="59">
        <v>99467.0</v>
      </c>
      <c r="G256" s="33">
        <v>3.0</v>
      </c>
      <c r="H256" s="59">
        <f t="shared" si="2"/>
        <v>102282</v>
      </c>
      <c r="I256" s="33"/>
      <c r="J256" s="7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 t="s">
        <v>1259</v>
      </c>
      <c r="B257" s="9" t="s">
        <v>1600</v>
      </c>
      <c r="C257" s="9" t="s">
        <v>2681</v>
      </c>
      <c r="D257" s="49">
        <v>39292.0</v>
      </c>
      <c r="E257" s="79">
        <f t="shared" si="1"/>
        <v>16</v>
      </c>
      <c r="F257" s="59">
        <v>112638.0</v>
      </c>
      <c r="G257" s="33">
        <v>4.0</v>
      </c>
      <c r="H257" s="59">
        <f t="shared" si="2"/>
        <v>115826</v>
      </c>
      <c r="I257" s="33"/>
      <c r="J257" s="7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 t="s">
        <v>357</v>
      </c>
      <c r="B258" s="9" t="s">
        <v>1600</v>
      </c>
      <c r="C258" s="9" t="s">
        <v>2681</v>
      </c>
      <c r="D258" s="49">
        <v>39455.0</v>
      </c>
      <c r="E258" s="79">
        <f t="shared" si="1"/>
        <v>15</v>
      </c>
      <c r="F258" s="59">
        <v>34966.0</v>
      </c>
      <c r="G258" s="33">
        <v>1.0</v>
      </c>
      <c r="H258" s="59">
        <f t="shared" si="2"/>
        <v>35956</v>
      </c>
      <c r="I258" s="33"/>
      <c r="J258" s="7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 t="s">
        <v>1371</v>
      </c>
      <c r="B259" s="9" t="s">
        <v>1600</v>
      </c>
      <c r="C259" s="9" t="s">
        <v>2681</v>
      </c>
      <c r="D259" s="49">
        <v>39464.0</v>
      </c>
      <c r="E259" s="79">
        <f t="shared" si="1"/>
        <v>15</v>
      </c>
      <c r="F259" s="59">
        <v>57467.0</v>
      </c>
      <c r="G259" s="33">
        <v>2.0</v>
      </c>
      <c r="H259" s="59">
        <f t="shared" si="2"/>
        <v>59094</v>
      </c>
      <c r="I259" s="33"/>
      <c r="J259" s="7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 t="s">
        <v>940</v>
      </c>
      <c r="B260" s="9" t="s">
        <v>1600</v>
      </c>
      <c r="C260" s="9" t="s">
        <v>2681</v>
      </c>
      <c r="D260" s="49">
        <v>39825.0</v>
      </c>
      <c r="E260" s="79">
        <f t="shared" si="1"/>
        <v>14</v>
      </c>
      <c r="F260" s="59">
        <v>97586.0</v>
      </c>
      <c r="G260" s="33">
        <v>5.0</v>
      </c>
      <c r="H260" s="59">
        <f t="shared" si="2"/>
        <v>100348</v>
      </c>
      <c r="I260" s="33"/>
      <c r="J260" s="7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 t="s">
        <v>1191</v>
      </c>
      <c r="B261" s="9" t="s">
        <v>1600</v>
      </c>
      <c r="C261" s="9" t="s">
        <v>2681</v>
      </c>
      <c r="D261" s="49">
        <v>39986.0</v>
      </c>
      <c r="E261" s="79">
        <f t="shared" si="1"/>
        <v>14</v>
      </c>
      <c r="F261" s="59">
        <v>37419.0</v>
      </c>
      <c r="G261" s="33">
        <v>4.0</v>
      </c>
      <c r="H261" s="59">
        <f t="shared" si="2"/>
        <v>38478</v>
      </c>
      <c r="I261" s="33"/>
      <c r="J261" s="7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 t="s">
        <v>1091</v>
      </c>
      <c r="B262" s="9" t="s">
        <v>1600</v>
      </c>
      <c r="C262" s="9" t="s">
        <v>2681</v>
      </c>
      <c r="D262" s="49">
        <v>40088.0</v>
      </c>
      <c r="E262" s="79">
        <f t="shared" si="1"/>
        <v>14</v>
      </c>
      <c r="F262" s="59">
        <v>92770.0</v>
      </c>
      <c r="G262" s="33">
        <v>3.0</v>
      </c>
      <c r="H262" s="59">
        <f t="shared" si="2"/>
        <v>95396</v>
      </c>
      <c r="I262" s="33"/>
      <c r="J262" s="7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 t="s">
        <v>1307</v>
      </c>
      <c r="B263" s="9" t="s">
        <v>1600</v>
      </c>
      <c r="C263" s="9" t="s">
        <v>2681</v>
      </c>
      <c r="D263" s="49">
        <v>40151.0</v>
      </c>
      <c r="E263" s="79">
        <f t="shared" si="1"/>
        <v>14</v>
      </c>
      <c r="F263" s="59">
        <v>42829.0</v>
      </c>
      <c r="G263" s="33">
        <v>3.0</v>
      </c>
      <c r="H263" s="59">
        <f t="shared" si="2"/>
        <v>44042</v>
      </c>
      <c r="I263" s="33"/>
      <c r="J263" s="7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 t="s">
        <v>1432</v>
      </c>
      <c r="B264" s="9" t="s">
        <v>1600</v>
      </c>
      <c r="C264" s="9" t="s">
        <v>2681</v>
      </c>
      <c r="D264" s="49">
        <v>40193.0</v>
      </c>
      <c r="E264" s="79">
        <f t="shared" si="1"/>
        <v>13</v>
      </c>
      <c r="F264" s="59">
        <v>94808.0</v>
      </c>
      <c r="G264" s="33">
        <v>1.0</v>
      </c>
      <c r="H264" s="59">
        <f t="shared" si="2"/>
        <v>97492</v>
      </c>
      <c r="I264" s="33"/>
      <c r="J264" s="7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 t="s">
        <v>1457</v>
      </c>
      <c r="B265" s="9" t="s">
        <v>1600</v>
      </c>
      <c r="C265" s="9" t="s">
        <v>2681</v>
      </c>
      <c r="D265" s="49">
        <v>40266.0</v>
      </c>
      <c r="E265" s="79">
        <f t="shared" si="1"/>
        <v>13</v>
      </c>
      <c r="F265" s="59">
        <v>102133.0</v>
      </c>
      <c r="G265" s="33">
        <v>3.0</v>
      </c>
      <c r="H265" s="59">
        <f t="shared" si="2"/>
        <v>105024</v>
      </c>
      <c r="I265" s="33"/>
      <c r="J265" s="7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 t="s">
        <v>1076</v>
      </c>
      <c r="B266" s="9" t="s">
        <v>1600</v>
      </c>
      <c r="C266" s="9" t="s">
        <v>2681</v>
      </c>
      <c r="D266" s="49">
        <v>40623.0</v>
      </c>
      <c r="E266" s="79">
        <f t="shared" si="1"/>
        <v>12</v>
      </c>
      <c r="F266" s="59">
        <v>80170.0</v>
      </c>
      <c r="G266" s="33">
        <v>5.0</v>
      </c>
      <c r="H266" s="59">
        <f t="shared" si="2"/>
        <v>82439</v>
      </c>
      <c r="I266" s="33"/>
      <c r="J266" s="7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 t="s">
        <v>356</v>
      </c>
      <c r="B267" s="9" t="s">
        <v>1600</v>
      </c>
      <c r="C267" s="9" t="s">
        <v>2681</v>
      </c>
      <c r="D267" s="49">
        <v>40693.0</v>
      </c>
      <c r="E267" s="79">
        <f t="shared" si="1"/>
        <v>12</v>
      </c>
      <c r="F267" s="59">
        <v>45707.0</v>
      </c>
      <c r="G267" s="33">
        <v>5.0</v>
      </c>
      <c r="H267" s="59">
        <f t="shared" si="2"/>
        <v>47001</v>
      </c>
      <c r="I267" s="33"/>
      <c r="J267" s="7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 t="s">
        <v>937</v>
      </c>
      <c r="B268" s="9" t="s">
        <v>1600</v>
      </c>
      <c r="C268" s="9" t="s">
        <v>2681</v>
      </c>
      <c r="D268" s="49">
        <v>40700.0</v>
      </c>
      <c r="E268" s="79">
        <f t="shared" si="1"/>
        <v>12</v>
      </c>
      <c r="F268" s="59">
        <v>111138.0</v>
      </c>
      <c r="G268" s="33">
        <v>3.0</v>
      </c>
      <c r="H268" s="59">
        <f t="shared" si="2"/>
        <v>114284</v>
      </c>
      <c r="I268" s="33"/>
      <c r="J268" s="7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 t="s">
        <v>1101</v>
      </c>
      <c r="B269" s="9" t="s">
        <v>1600</v>
      </c>
      <c r="C269" s="9" t="s">
        <v>2681</v>
      </c>
      <c r="D269" s="49">
        <v>40903.0</v>
      </c>
      <c r="E269" s="79">
        <f t="shared" si="1"/>
        <v>12</v>
      </c>
      <c r="F269" s="59">
        <v>69989.0</v>
      </c>
      <c r="G269" s="33">
        <v>2.0</v>
      </c>
      <c r="H269" s="59">
        <f t="shared" si="2"/>
        <v>71970</v>
      </c>
      <c r="I269" s="33"/>
      <c r="J269" s="7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 t="s">
        <v>1531</v>
      </c>
      <c r="B270" s="9" t="s">
        <v>1600</v>
      </c>
      <c r="C270" s="9" t="s">
        <v>2681</v>
      </c>
      <c r="D270" s="49">
        <v>41078.0</v>
      </c>
      <c r="E270" s="79">
        <f t="shared" si="1"/>
        <v>11</v>
      </c>
      <c r="F270" s="59">
        <v>104608.0</v>
      </c>
      <c r="G270" s="33">
        <v>1.0</v>
      </c>
      <c r="H270" s="59">
        <f t="shared" si="2"/>
        <v>107569</v>
      </c>
      <c r="I270" s="33"/>
      <c r="J270" s="7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 t="s">
        <v>307</v>
      </c>
      <c r="B271" s="9" t="s">
        <v>1600</v>
      </c>
      <c r="C271" s="9" t="s">
        <v>2681</v>
      </c>
      <c r="D271" s="49">
        <v>41134.0</v>
      </c>
      <c r="E271" s="79">
        <f t="shared" si="1"/>
        <v>11</v>
      </c>
      <c r="F271" s="59">
        <v>129741.0</v>
      </c>
      <c r="G271" s="33">
        <v>1.0</v>
      </c>
      <c r="H271" s="59">
        <f t="shared" si="2"/>
        <v>133413</v>
      </c>
      <c r="I271" s="33"/>
      <c r="J271" s="7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 t="s">
        <v>1044</v>
      </c>
      <c r="B272" s="9" t="s">
        <v>1600</v>
      </c>
      <c r="C272" s="9" t="s">
        <v>2681</v>
      </c>
      <c r="D272" s="49">
        <v>41134.0</v>
      </c>
      <c r="E272" s="79">
        <f t="shared" si="1"/>
        <v>11</v>
      </c>
      <c r="F272" s="59">
        <v>60704.0</v>
      </c>
      <c r="G272" s="33">
        <v>3.0</v>
      </c>
      <c r="H272" s="59">
        <f t="shared" si="2"/>
        <v>62422</v>
      </c>
      <c r="I272" s="33"/>
      <c r="J272" s="7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 t="s">
        <v>1381</v>
      </c>
      <c r="B273" s="9" t="s">
        <v>1600</v>
      </c>
      <c r="C273" s="9" t="s">
        <v>2681</v>
      </c>
      <c r="D273" s="49">
        <v>41421.0</v>
      </c>
      <c r="E273" s="79">
        <f t="shared" si="1"/>
        <v>10</v>
      </c>
      <c r="F273" s="59">
        <v>90272.0</v>
      </c>
      <c r="G273" s="33">
        <v>5.0</v>
      </c>
      <c r="H273" s="59">
        <f t="shared" si="2"/>
        <v>92827</v>
      </c>
      <c r="I273" s="33"/>
      <c r="J273" s="7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 t="s">
        <v>1354</v>
      </c>
      <c r="B274" s="9" t="s">
        <v>1600</v>
      </c>
      <c r="C274" s="9" t="s">
        <v>2681</v>
      </c>
      <c r="D274" s="49">
        <v>41490.0</v>
      </c>
      <c r="E274" s="79">
        <f t="shared" si="1"/>
        <v>10</v>
      </c>
      <c r="F274" s="59">
        <v>101584.0</v>
      </c>
      <c r="G274" s="33">
        <v>4.0</v>
      </c>
      <c r="H274" s="59">
        <f t="shared" si="2"/>
        <v>104459</v>
      </c>
      <c r="I274" s="33"/>
      <c r="J274" s="7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 t="s">
        <v>190</v>
      </c>
      <c r="B275" s="9" t="s">
        <v>1600</v>
      </c>
      <c r="C275" s="9" t="s">
        <v>2681</v>
      </c>
      <c r="D275" s="49">
        <v>41566.0</v>
      </c>
      <c r="E275" s="79">
        <f t="shared" si="1"/>
        <v>10</v>
      </c>
      <c r="F275" s="59">
        <v>113221.0</v>
      </c>
      <c r="G275" s="33">
        <v>1.0</v>
      </c>
      <c r="H275" s="59">
        <f t="shared" si="2"/>
        <v>116426</v>
      </c>
      <c r="I275" s="33"/>
      <c r="J275" s="7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 t="s">
        <v>1170</v>
      </c>
      <c r="B276" s="9" t="s">
        <v>1600</v>
      </c>
      <c r="C276" s="9" t="s">
        <v>2681</v>
      </c>
      <c r="D276" s="49">
        <v>41578.0</v>
      </c>
      <c r="E276" s="79">
        <f t="shared" si="1"/>
        <v>10</v>
      </c>
      <c r="F276" s="59">
        <v>97160.0</v>
      </c>
      <c r="G276" s="33">
        <v>1.0</v>
      </c>
      <c r="H276" s="59">
        <f t="shared" si="2"/>
        <v>99910</v>
      </c>
      <c r="I276" s="33"/>
      <c r="J276" s="7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 t="s">
        <v>1530</v>
      </c>
      <c r="B277" s="9" t="s">
        <v>1600</v>
      </c>
      <c r="C277" s="9" t="s">
        <v>2681</v>
      </c>
      <c r="D277" s="49">
        <v>41589.0</v>
      </c>
      <c r="E277" s="79">
        <f t="shared" si="1"/>
        <v>10</v>
      </c>
      <c r="F277" s="59">
        <v>43490.0</v>
      </c>
      <c r="G277" s="33">
        <v>5.0</v>
      </c>
      <c r="H277" s="59">
        <f t="shared" si="2"/>
        <v>44721</v>
      </c>
      <c r="I277" s="33"/>
      <c r="J277" s="7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 t="s">
        <v>1067</v>
      </c>
      <c r="B278" s="9" t="s">
        <v>1600</v>
      </c>
      <c r="C278" s="9" t="s">
        <v>2681</v>
      </c>
      <c r="D278" s="49">
        <v>42069.0</v>
      </c>
      <c r="E278" s="79">
        <f t="shared" si="1"/>
        <v>8</v>
      </c>
      <c r="F278" s="59">
        <v>105011.0</v>
      </c>
      <c r="G278" s="33">
        <v>3.0</v>
      </c>
      <c r="H278" s="59">
        <f t="shared" si="2"/>
        <v>107983</v>
      </c>
      <c r="I278" s="33"/>
      <c r="J278" s="7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 t="s">
        <v>212</v>
      </c>
      <c r="B279" s="9" t="s">
        <v>1600</v>
      </c>
      <c r="C279" s="9" t="s">
        <v>2681</v>
      </c>
      <c r="D279" s="49">
        <v>42105.0</v>
      </c>
      <c r="E279" s="79">
        <f t="shared" si="1"/>
        <v>8</v>
      </c>
      <c r="F279" s="59">
        <v>68331.0</v>
      </c>
      <c r="G279" s="33">
        <v>2.0</v>
      </c>
      <c r="H279" s="59">
        <f t="shared" si="2"/>
        <v>70265</v>
      </c>
      <c r="I279" s="33"/>
      <c r="J279" s="7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 t="s">
        <v>1303</v>
      </c>
      <c r="B280" s="9" t="s">
        <v>1600</v>
      </c>
      <c r="C280" s="9" t="s">
        <v>2681</v>
      </c>
      <c r="D280" s="49">
        <v>42147.0</v>
      </c>
      <c r="E280" s="79">
        <f t="shared" si="1"/>
        <v>8</v>
      </c>
      <c r="F280" s="59">
        <v>105694.0</v>
      </c>
      <c r="G280" s="33">
        <v>5.0</v>
      </c>
      <c r="H280" s="59">
        <f t="shared" si="2"/>
        <v>108686</v>
      </c>
      <c r="I280" s="33"/>
      <c r="J280" s="7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 t="s">
        <v>1321</v>
      </c>
      <c r="B281" s="9" t="s">
        <v>1600</v>
      </c>
      <c r="C281" s="9" t="s">
        <v>2681</v>
      </c>
      <c r="D281" s="49">
        <v>42212.0</v>
      </c>
      <c r="E281" s="79">
        <f t="shared" si="1"/>
        <v>8</v>
      </c>
      <c r="F281" s="59">
        <v>87842.0</v>
      </c>
      <c r="G281" s="33">
        <v>4.0</v>
      </c>
      <c r="H281" s="59">
        <f t="shared" si="2"/>
        <v>90328</v>
      </c>
      <c r="I281" s="33"/>
      <c r="J281" s="7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 t="s">
        <v>1021</v>
      </c>
      <c r="B282" s="9" t="s">
        <v>1600</v>
      </c>
      <c r="C282" s="9" t="s">
        <v>2681</v>
      </c>
      <c r="D282" s="49">
        <v>42453.0</v>
      </c>
      <c r="E282" s="79">
        <f t="shared" si="1"/>
        <v>7</v>
      </c>
      <c r="F282" s="59">
        <v>102480.0</v>
      </c>
      <c r="G282" s="33">
        <v>3.0</v>
      </c>
      <c r="H282" s="59">
        <f t="shared" si="2"/>
        <v>105381</v>
      </c>
      <c r="I282" s="33"/>
      <c r="J282" s="7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 t="s">
        <v>1379</v>
      </c>
      <c r="B283" s="9" t="s">
        <v>1600</v>
      </c>
      <c r="C283" s="9" t="s">
        <v>2681</v>
      </c>
      <c r="D283" s="49">
        <v>42729.0</v>
      </c>
      <c r="E283" s="79">
        <f t="shared" si="1"/>
        <v>7</v>
      </c>
      <c r="F283" s="59">
        <v>115562.0</v>
      </c>
      <c r="G283" s="33">
        <v>5.0</v>
      </c>
      <c r="H283" s="59">
        <f t="shared" si="2"/>
        <v>118833</v>
      </c>
      <c r="I283" s="33"/>
      <c r="J283" s="7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 t="s">
        <v>1057</v>
      </c>
      <c r="B284" s="9" t="s">
        <v>1600</v>
      </c>
      <c r="C284" s="9" t="s">
        <v>2681</v>
      </c>
      <c r="D284" s="49">
        <v>42932.0</v>
      </c>
      <c r="E284" s="79">
        <f t="shared" si="1"/>
        <v>6</v>
      </c>
      <c r="F284" s="59">
        <v>51285.0</v>
      </c>
      <c r="G284" s="33">
        <v>2.0</v>
      </c>
      <c r="H284" s="59">
        <f t="shared" si="2"/>
        <v>52737</v>
      </c>
      <c r="I284" s="33"/>
      <c r="J284" s="7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 t="s">
        <v>924</v>
      </c>
      <c r="B285" s="9" t="s">
        <v>1600</v>
      </c>
      <c r="C285" s="9" t="s">
        <v>2681</v>
      </c>
      <c r="D285" s="49">
        <v>42960.0</v>
      </c>
      <c r="E285" s="79">
        <f t="shared" si="1"/>
        <v>6</v>
      </c>
      <c r="F285" s="59">
        <v>52629.0</v>
      </c>
      <c r="G285" s="33">
        <v>5.0</v>
      </c>
      <c r="H285" s="59">
        <f t="shared" si="2"/>
        <v>54119</v>
      </c>
      <c r="I285" s="33"/>
      <c r="J285" s="7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 t="s">
        <v>364</v>
      </c>
      <c r="B286" s="9" t="s">
        <v>1600</v>
      </c>
      <c r="C286" s="9" t="s">
        <v>2681</v>
      </c>
      <c r="D286" s="49">
        <v>43027.0</v>
      </c>
      <c r="E286" s="79">
        <f t="shared" si="1"/>
        <v>6</v>
      </c>
      <c r="F286" s="59">
        <v>52192.0</v>
      </c>
      <c r="G286" s="33">
        <v>5.0</v>
      </c>
      <c r="H286" s="59">
        <f t="shared" si="2"/>
        <v>53670</v>
      </c>
      <c r="I286" s="33"/>
      <c r="J286" s="7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 t="s">
        <v>209</v>
      </c>
      <c r="B287" s="9" t="s">
        <v>1600</v>
      </c>
      <c r="C287" s="9" t="s">
        <v>2681</v>
      </c>
      <c r="D287" s="49">
        <v>43335.0</v>
      </c>
      <c r="E287" s="79">
        <f t="shared" si="1"/>
        <v>5</v>
      </c>
      <c r="F287" s="59">
        <v>64781.0</v>
      </c>
      <c r="G287" s="33">
        <v>2.0</v>
      </c>
      <c r="H287" s="59">
        <f t="shared" si="2"/>
        <v>66615</v>
      </c>
      <c r="I287" s="33"/>
      <c r="J287" s="7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 t="s">
        <v>1056</v>
      </c>
      <c r="B288" s="9" t="s">
        <v>1600</v>
      </c>
      <c r="C288" s="9" t="s">
        <v>2681</v>
      </c>
      <c r="D288" s="49">
        <v>43360.0</v>
      </c>
      <c r="E288" s="79">
        <f t="shared" si="1"/>
        <v>5</v>
      </c>
      <c r="F288" s="59">
        <v>65430.0</v>
      </c>
      <c r="G288" s="33">
        <v>1.0</v>
      </c>
      <c r="H288" s="59">
        <f t="shared" si="2"/>
        <v>67282</v>
      </c>
      <c r="I288" s="33"/>
      <c r="J288" s="7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 t="s">
        <v>1369</v>
      </c>
      <c r="B289" s="9" t="s">
        <v>1600</v>
      </c>
      <c r="C289" s="9" t="s">
        <v>2681</v>
      </c>
      <c r="D289" s="49">
        <v>43391.0</v>
      </c>
      <c r="E289" s="79">
        <f t="shared" si="1"/>
        <v>5</v>
      </c>
      <c r="F289" s="59">
        <v>70134.0</v>
      </c>
      <c r="G289" s="33">
        <v>3.0</v>
      </c>
      <c r="H289" s="59">
        <f t="shared" si="2"/>
        <v>72119</v>
      </c>
      <c r="I289" s="33"/>
      <c r="J289" s="7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 t="s">
        <v>1200</v>
      </c>
      <c r="B290" s="9" t="s">
        <v>1600</v>
      </c>
      <c r="C290" s="9" t="s">
        <v>2682</v>
      </c>
      <c r="D290" s="49">
        <v>36920.0</v>
      </c>
      <c r="E290" s="79">
        <f t="shared" si="1"/>
        <v>22</v>
      </c>
      <c r="F290" s="59">
        <v>27933.0</v>
      </c>
      <c r="G290" s="33">
        <v>4.0</v>
      </c>
      <c r="H290" s="59">
        <f t="shared" si="2"/>
        <v>28724</v>
      </c>
      <c r="I290" s="33"/>
      <c r="J290" s="7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 t="s">
        <v>1324</v>
      </c>
      <c r="B291" s="9" t="s">
        <v>1600</v>
      </c>
      <c r="C291" s="9" t="s">
        <v>2682</v>
      </c>
      <c r="D291" s="49">
        <v>37340.0</v>
      </c>
      <c r="E291" s="79">
        <f t="shared" si="1"/>
        <v>21</v>
      </c>
      <c r="F291" s="59">
        <v>22557.0</v>
      </c>
      <c r="G291" s="33">
        <v>2.0</v>
      </c>
      <c r="H291" s="59">
        <f t="shared" si="2"/>
        <v>23196</v>
      </c>
      <c r="I291" s="33"/>
      <c r="J291" s="7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 t="s">
        <v>312</v>
      </c>
      <c r="B292" s="9" t="s">
        <v>1600</v>
      </c>
      <c r="C292" s="9" t="s">
        <v>2682</v>
      </c>
      <c r="D292" s="49">
        <v>37946.0</v>
      </c>
      <c r="E292" s="79">
        <f t="shared" si="1"/>
        <v>20</v>
      </c>
      <c r="F292" s="59">
        <v>68432.0</v>
      </c>
      <c r="G292" s="33">
        <v>5.0</v>
      </c>
      <c r="H292" s="59">
        <f t="shared" si="2"/>
        <v>70369</v>
      </c>
      <c r="I292" s="33"/>
      <c r="J292" s="7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 t="s">
        <v>191</v>
      </c>
      <c r="B293" s="9" t="s">
        <v>1600</v>
      </c>
      <c r="C293" s="9" t="s">
        <v>2682</v>
      </c>
      <c r="D293" s="49">
        <v>38100.0</v>
      </c>
      <c r="E293" s="79">
        <f t="shared" si="1"/>
        <v>19</v>
      </c>
      <c r="F293" s="59">
        <v>68958.0</v>
      </c>
      <c r="G293" s="33">
        <v>5.0</v>
      </c>
      <c r="H293" s="59">
        <f t="shared" si="2"/>
        <v>70910</v>
      </c>
      <c r="I293" s="33"/>
      <c r="J293" s="7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 t="s">
        <v>1130</v>
      </c>
      <c r="B294" s="9" t="s">
        <v>1600</v>
      </c>
      <c r="C294" s="9" t="s">
        <v>2682</v>
      </c>
      <c r="D294" s="49">
        <v>38564.0</v>
      </c>
      <c r="E294" s="79">
        <f t="shared" si="1"/>
        <v>18</v>
      </c>
      <c r="F294" s="59">
        <v>72195.0</v>
      </c>
      <c r="G294" s="33">
        <v>5.0</v>
      </c>
      <c r="H294" s="59">
        <f t="shared" si="2"/>
        <v>74239</v>
      </c>
      <c r="I294" s="33"/>
      <c r="J294" s="7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 t="s">
        <v>1051</v>
      </c>
      <c r="B295" s="9" t="s">
        <v>1600</v>
      </c>
      <c r="C295" s="9" t="s">
        <v>2682</v>
      </c>
      <c r="D295" s="49">
        <v>38934.0</v>
      </c>
      <c r="E295" s="79">
        <f t="shared" si="1"/>
        <v>17</v>
      </c>
      <c r="F295" s="59">
        <v>32032.0</v>
      </c>
      <c r="G295" s="33">
        <v>2.0</v>
      </c>
      <c r="H295" s="59">
        <f t="shared" si="2"/>
        <v>32939</v>
      </c>
      <c r="I295" s="33"/>
      <c r="J295" s="7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 t="s">
        <v>348</v>
      </c>
      <c r="B296" s="9" t="s">
        <v>1600</v>
      </c>
      <c r="C296" s="9" t="s">
        <v>2682</v>
      </c>
      <c r="D296" s="49">
        <v>39026.0</v>
      </c>
      <c r="E296" s="79">
        <f t="shared" si="1"/>
        <v>17</v>
      </c>
      <c r="F296" s="59">
        <v>71243.0</v>
      </c>
      <c r="G296" s="33">
        <v>1.0</v>
      </c>
      <c r="H296" s="59">
        <f t="shared" si="2"/>
        <v>73260</v>
      </c>
      <c r="I296" s="33"/>
      <c r="J296" s="7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 t="s">
        <v>292</v>
      </c>
      <c r="B297" s="9" t="s">
        <v>1600</v>
      </c>
      <c r="C297" s="9" t="s">
        <v>2682</v>
      </c>
      <c r="D297" s="49">
        <v>39117.0</v>
      </c>
      <c r="E297" s="79">
        <f t="shared" si="1"/>
        <v>16</v>
      </c>
      <c r="F297" s="59">
        <v>16363.0</v>
      </c>
      <c r="G297" s="33">
        <v>1.0</v>
      </c>
      <c r="H297" s="59">
        <f t="shared" si="2"/>
        <v>16827</v>
      </c>
      <c r="I297" s="33"/>
      <c r="J297" s="7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 t="s">
        <v>203</v>
      </c>
      <c r="B298" s="9" t="s">
        <v>1600</v>
      </c>
      <c r="C298" s="9" t="s">
        <v>2682</v>
      </c>
      <c r="D298" s="49">
        <v>39179.0</v>
      </c>
      <c r="E298" s="79">
        <f t="shared" si="1"/>
        <v>16</v>
      </c>
      <c r="F298" s="59">
        <v>25536.0</v>
      </c>
      <c r="G298" s="33">
        <v>5.0</v>
      </c>
      <c r="H298" s="59">
        <f t="shared" si="2"/>
        <v>26259</v>
      </c>
      <c r="I298" s="33"/>
      <c r="J298" s="7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 t="s">
        <v>274</v>
      </c>
      <c r="B299" s="9" t="s">
        <v>1600</v>
      </c>
      <c r="C299" s="9" t="s">
        <v>2682</v>
      </c>
      <c r="D299" s="49">
        <v>39260.0</v>
      </c>
      <c r="E299" s="79">
        <f t="shared" si="1"/>
        <v>16</v>
      </c>
      <c r="F299" s="59">
        <v>61522.0</v>
      </c>
      <c r="G299" s="33">
        <v>1.0</v>
      </c>
      <c r="H299" s="59">
        <f t="shared" si="2"/>
        <v>63264</v>
      </c>
      <c r="I299" s="33"/>
      <c r="J299" s="7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 t="s">
        <v>1310</v>
      </c>
      <c r="B300" s="9" t="s">
        <v>1600</v>
      </c>
      <c r="C300" s="9" t="s">
        <v>2682</v>
      </c>
      <c r="D300" s="49">
        <v>39361.0</v>
      </c>
      <c r="E300" s="79">
        <f t="shared" si="1"/>
        <v>16</v>
      </c>
      <c r="F300" s="59">
        <v>69059.0</v>
      </c>
      <c r="G300" s="33">
        <v>3.0</v>
      </c>
      <c r="H300" s="59">
        <f t="shared" si="2"/>
        <v>71014</v>
      </c>
      <c r="I300" s="33"/>
      <c r="J300" s="7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 t="s">
        <v>300</v>
      </c>
      <c r="B301" s="9" t="s">
        <v>1600</v>
      </c>
      <c r="C301" s="9" t="s">
        <v>2682</v>
      </c>
      <c r="D301" s="49">
        <v>40377.0</v>
      </c>
      <c r="E301" s="79">
        <f t="shared" si="1"/>
        <v>13</v>
      </c>
      <c r="F301" s="59">
        <v>36165.0</v>
      </c>
      <c r="G301" s="33">
        <v>1.0</v>
      </c>
      <c r="H301" s="59">
        <f t="shared" si="2"/>
        <v>37189</v>
      </c>
      <c r="I301" s="33"/>
      <c r="J301" s="7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 t="s">
        <v>984</v>
      </c>
      <c r="B302" s="9" t="s">
        <v>1600</v>
      </c>
      <c r="C302" s="9" t="s">
        <v>2683</v>
      </c>
      <c r="D302" s="49">
        <v>36508.0</v>
      </c>
      <c r="E302" s="79">
        <f t="shared" si="1"/>
        <v>24</v>
      </c>
      <c r="F302" s="59">
        <v>33029.0</v>
      </c>
      <c r="G302" s="33">
        <v>4.0</v>
      </c>
      <c r="H302" s="59">
        <f t="shared" si="2"/>
        <v>33964</v>
      </c>
      <c r="I302" s="33"/>
      <c r="J302" s="7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 t="s">
        <v>1163</v>
      </c>
      <c r="B303" s="9" t="s">
        <v>1600</v>
      </c>
      <c r="C303" s="9" t="s">
        <v>2683</v>
      </c>
      <c r="D303" s="49">
        <v>36922.0</v>
      </c>
      <c r="E303" s="79">
        <f t="shared" si="1"/>
        <v>22</v>
      </c>
      <c r="F303" s="59">
        <v>44968.0</v>
      </c>
      <c r="G303" s="33">
        <v>1.0</v>
      </c>
      <c r="H303" s="59">
        <f t="shared" si="2"/>
        <v>46241</v>
      </c>
      <c r="I303" s="33"/>
      <c r="J303" s="7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 t="s">
        <v>1087</v>
      </c>
      <c r="B304" s="9" t="s">
        <v>1600</v>
      </c>
      <c r="C304" s="9" t="s">
        <v>2683</v>
      </c>
      <c r="D304" s="49">
        <v>38247.0</v>
      </c>
      <c r="E304" s="79">
        <f t="shared" si="1"/>
        <v>19</v>
      </c>
      <c r="F304" s="59">
        <v>33219.0</v>
      </c>
      <c r="G304" s="33">
        <v>1.0</v>
      </c>
      <c r="H304" s="59">
        <f t="shared" si="2"/>
        <v>34160</v>
      </c>
      <c r="I304" s="33"/>
      <c r="J304" s="7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 t="s">
        <v>1468</v>
      </c>
      <c r="B305" s="9" t="s">
        <v>1600</v>
      </c>
      <c r="C305" s="9" t="s">
        <v>2683</v>
      </c>
      <c r="D305" s="49">
        <v>38586.0</v>
      </c>
      <c r="E305" s="79">
        <f t="shared" si="1"/>
        <v>18</v>
      </c>
      <c r="F305" s="59">
        <v>43131.0</v>
      </c>
      <c r="G305" s="33">
        <v>3.0</v>
      </c>
      <c r="H305" s="59">
        <f t="shared" si="2"/>
        <v>44352</v>
      </c>
      <c r="I305" s="33"/>
      <c r="J305" s="7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 t="s">
        <v>311</v>
      </c>
      <c r="B306" s="9" t="s">
        <v>1600</v>
      </c>
      <c r="C306" s="9" t="s">
        <v>2683</v>
      </c>
      <c r="D306" s="49">
        <v>38739.0</v>
      </c>
      <c r="E306" s="79">
        <f t="shared" si="1"/>
        <v>17</v>
      </c>
      <c r="F306" s="59">
        <v>13160.0</v>
      </c>
      <c r="G306" s="33">
        <v>3.0</v>
      </c>
      <c r="H306" s="59">
        <f t="shared" si="2"/>
        <v>13533</v>
      </c>
      <c r="I306" s="33"/>
      <c r="J306" s="7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 t="s">
        <v>994</v>
      </c>
      <c r="B307" s="9" t="s">
        <v>1600</v>
      </c>
      <c r="C307" s="9" t="s">
        <v>2683</v>
      </c>
      <c r="D307" s="49">
        <v>38824.0</v>
      </c>
      <c r="E307" s="79">
        <f t="shared" si="1"/>
        <v>17</v>
      </c>
      <c r="F307" s="59">
        <v>55608.0</v>
      </c>
      <c r="G307" s="33">
        <v>4.0</v>
      </c>
      <c r="H307" s="59">
        <f t="shared" si="2"/>
        <v>57182</v>
      </c>
      <c r="I307" s="33"/>
      <c r="J307" s="7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 t="s">
        <v>1336</v>
      </c>
      <c r="B308" s="9" t="s">
        <v>1600</v>
      </c>
      <c r="C308" s="9" t="s">
        <v>2683</v>
      </c>
      <c r="D308" s="49">
        <v>39062.0</v>
      </c>
      <c r="E308" s="79">
        <f t="shared" si="1"/>
        <v>17</v>
      </c>
      <c r="F308" s="59">
        <v>13933.0</v>
      </c>
      <c r="G308" s="33">
        <v>4.0</v>
      </c>
      <c r="H308" s="59">
        <f t="shared" si="2"/>
        <v>14328</v>
      </c>
      <c r="I308" s="33"/>
      <c r="J308" s="7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 t="s">
        <v>1506</v>
      </c>
      <c r="B309" s="9" t="s">
        <v>1600</v>
      </c>
      <c r="C309" s="9" t="s">
        <v>2683</v>
      </c>
      <c r="D309" s="49">
        <v>40487.0</v>
      </c>
      <c r="E309" s="79">
        <f t="shared" si="1"/>
        <v>13</v>
      </c>
      <c r="F309" s="59">
        <v>13149.0</v>
      </c>
      <c r="G309" s="33">
        <v>1.0</v>
      </c>
      <c r="H309" s="59">
        <f t="shared" si="2"/>
        <v>13522</v>
      </c>
      <c r="I309" s="33"/>
      <c r="J309" s="7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 t="s">
        <v>1028</v>
      </c>
      <c r="B310" s="9" t="s">
        <v>1600</v>
      </c>
      <c r="C310" s="9" t="s">
        <v>2683</v>
      </c>
      <c r="D310" s="49">
        <v>41844.0</v>
      </c>
      <c r="E310" s="79">
        <f t="shared" si="1"/>
        <v>9</v>
      </c>
      <c r="F310" s="59">
        <v>21314.0</v>
      </c>
      <c r="G310" s="33">
        <v>4.0</v>
      </c>
      <c r="H310" s="59">
        <f t="shared" si="2"/>
        <v>21918</v>
      </c>
      <c r="I310" s="33"/>
      <c r="J310" s="7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 t="s">
        <v>1134</v>
      </c>
      <c r="B311" s="9" t="s">
        <v>1600</v>
      </c>
      <c r="C311" s="9" t="s">
        <v>2683</v>
      </c>
      <c r="D311" s="49">
        <v>42504.0</v>
      </c>
      <c r="E311" s="79">
        <f t="shared" si="1"/>
        <v>7</v>
      </c>
      <c r="F311" s="59">
        <v>15624.0</v>
      </c>
      <c r="G311" s="33">
        <v>4.0</v>
      </c>
      <c r="H311" s="59">
        <f t="shared" si="2"/>
        <v>16067</v>
      </c>
      <c r="I311" s="33"/>
      <c r="J311" s="7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 t="s">
        <v>1493</v>
      </c>
      <c r="B312" s="9" t="s">
        <v>1600</v>
      </c>
      <c r="C312" s="9" t="s">
        <v>2683</v>
      </c>
      <c r="D312" s="49">
        <v>43331.0</v>
      </c>
      <c r="E312" s="79">
        <f t="shared" si="1"/>
        <v>5</v>
      </c>
      <c r="F312" s="59">
        <v>42022.0</v>
      </c>
      <c r="G312" s="33">
        <v>4.0</v>
      </c>
      <c r="H312" s="59">
        <f t="shared" si="2"/>
        <v>43212</v>
      </c>
      <c r="I312" s="33"/>
      <c r="J312" s="7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 t="s">
        <v>331</v>
      </c>
      <c r="B313" s="9" t="s">
        <v>1655</v>
      </c>
      <c r="C313" s="9" t="s">
        <v>2680</v>
      </c>
      <c r="D313" s="49">
        <v>39522.0</v>
      </c>
      <c r="E313" s="79">
        <f t="shared" si="1"/>
        <v>15</v>
      </c>
      <c r="F313" s="59">
        <v>110141.0</v>
      </c>
      <c r="G313" s="33">
        <v>4.0</v>
      </c>
      <c r="H313" s="59">
        <f t="shared" si="2"/>
        <v>113258</v>
      </c>
      <c r="I313" s="33"/>
      <c r="J313" s="7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 t="s">
        <v>195</v>
      </c>
      <c r="B314" s="9" t="s">
        <v>1655</v>
      </c>
      <c r="C314" s="9" t="s">
        <v>2680</v>
      </c>
      <c r="D314" s="49">
        <v>43049.0</v>
      </c>
      <c r="E314" s="79">
        <f t="shared" si="1"/>
        <v>6</v>
      </c>
      <c r="F314" s="59">
        <v>91493.0</v>
      </c>
      <c r="G314" s="33">
        <v>2.0</v>
      </c>
      <c r="H314" s="59">
        <f t="shared" si="2"/>
        <v>94083</v>
      </c>
      <c r="I314" s="33"/>
      <c r="J314" s="7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 t="s">
        <v>925</v>
      </c>
      <c r="B315" s="9" t="s">
        <v>1655</v>
      </c>
      <c r="C315" s="9" t="s">
        <v>2681</v>
      </c>
      <c r="D315" s="49">
        <v>36589.0</v>
      </c>
      <c r="E315" s="79">
        <f t="shared" si="1"/>
        <v>23</v>
      </c>
      <c r="F315" s="59">
        <v>57893.0</v>
      </c>
      <c r="G315" s="33">
        <v>3.0</v>
      </c>
      <c r="H315" s="59">
        <f t="shared" si="2"/>
        <v>59532</v>
      </c>
      <c r="I315" s="33"/>
      <c r="J315" s="7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 t="s">
        <v>266</v>
      </c>
      <c r="B316" s="9" t="s">
        <v>1655</v>
      </c>
      <c r="C316" s="9" t="s">
        <v>2681</v>
      </c>
      <c r="D316" s="49">
        <v>40164.0</v>
      </c>
      <c r="E316" s="79">
        <f t="shared" si="1"/>
        <v>14</v>
      </c>
      <c r="F316" s="59">
        <v>87427.0</v>
      </c>
      <c r="G316" s="33">
        <v>5.0</v>
      </c>
      <c r="H316" s="59">
        <f t="shared" si="2"/>
        <v>89902</v>
      </c>
      <c r="I316" s="33"/>
      <c r="J316" s="7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 t="s">
        <v>2408</v>
      </c>
      <c r="B317" s="9" t="s">
        <v>1655</v>
      </c>
      <c r="C317" s="9" t="s">
        <v>2681</v>
      </c>
      <c r="D317" s="49">
        <v>40693.0</v>
      </c>
      <c r="E317" s="79">
        <f t="shared" si="1"/>
        <v>12</v>
      </c>
      <c r="F317" s="59">
        <v>79643.0</v>
      </c>
      <c r="G317" s="33">
        <v>2.0</v>
      </c>
      <c r="H317" s="59">
        <f t="shared" si="2"/>
        <v>81897</v>
      </c>
      <c r="I317" s="33"/>
      <c r="J317" s="7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 t="s">
        <v>1347</v>
      </c>
      <c r="B318" s="9" t="s">
        <v>1655</v>
      </c>
      <c r="C318" s="9" t="s">
        <v>2681</v>
      </c>
      <c r="D318" s="49">
        <v>41795.0</v>
      </c>
      <c r="E318" s="79">
        <f t="shared" si="1"/>
        <v>9</v>
      </c>
      <c r="F318" s="59">
        <v>105560.0</v>
      </c>
      <c r="G318" s="33">
        <v>4.0</v>
      </c>
      <c r="H318" s="59">
        <f t="shared" si="2"/>
        <v>108548</v>
      </c>
      <c r="I318" s="33"/>
      <c r="J318" s="7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 t="s">
        <v>986</v>
      </c>
      <c r="B319" s="9" t="s">
        <v>1655</v>
      </c>
      <c r="C319" s="9" t="s">
        <v>2681</v>
      </c>
      <c r="D319" s="49">
        <v>43070.0</v>
      </c>
      <c r="E319" s="79">
        <f t="shared" si="1"/>
        <v>6</v>
      </c>
      <c r="F319" s="59">
        <v>40286.0</v>
      </c>
      <c r="G319" s="33">
        <v>5.0</v>
      </c>
      <c r="H319" s="59">
        <f t="shared" si="2"/>
        <v>41427</v>
      </c>
      <c r="I319" s="33"/>
      <c r="J319" s="7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 t="s">
        <v>1245</v>
      </c>
      <c r="B320" s="9" t="s">
        <v>1585</v>
      </c>
      <c r="C320" s="9" t="s">
        <v>2680</v>
      </c>
      <c r="D320" s="49">
        <v>36811.0</v>
      </c>
      <c r="E320" s="79">
        <f t="shared" si="1"/>
        <v>23</v>
      </c>
      <c r="F320" s="59">
        <v>42874.0</v>
      </c>
      <c r="G320" s="33">
        <v>5.0</v>
      </c>
      <c r="H320" s="59">
        <f t="shared" si="2"/>
        <v>44088</v>
      </c>
      <c r="I320" s="33"/>
      <c r="J320" s="7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 t="s">
        <v>213</v>
      </c>
      <c r="B321" s="9" t="s">
        <v>1585</v>
      </c>
      <c r="C321" s="9" t="s">
        <v>2680</v>
      </c>
      <c r="D321" s="49">
        <v>37704.0</v>
      </c>
      <c r="E321" s="79">
        <f t="shared" si="1"/>
        <v>20</v>
      </c>
      <c r="F321" s="59">
        <v>121128.0</v>
      </c>
      <c r="G321" s="33">
        <v>5.0</v>
      </c>
      <c r="H321" s="59">
        <f t="shared" si="2"/>
        <v>124556</v>
      </c>
      <c r="I321" s="33"/>
      <c r="J321" s="7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 t="s">
        <v>1315</v>
      </c>
      <c r="B322" s="9" t="s">
        <v>1585</v>
      </c>
      <c r="C322" s="9" t="s">
        <v>2680</v>
      </c>
      <c r="D322" s="49">
        <v>38275.0</v>
      </c>
      <c r="E322" s="79">
        <f t="shared" si="1"/>
        <v>19</v>
      </c>
      <c r="F322" s="59">
        <v>79643.0</v>
      </c>
      <c r="G322" s="33">
        <v>2.0</v>
      </c>
      <c r="H322" s="59">
        <f t="shared" si="2"/>
        <v>81897</v>
      </c>
      <c r="I322" s="33"/>
      <c r="J322" s="7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 t="s">
        <v>1478</v>
      </c>
      <c r="B323" s="9" t="s">
        <v>1585</v>
      </c>
      <c r="C323" s="9" t="s">
        <v>2680</v>
      </c>
      <c r="D323" s="49">
        <v>38439.0</v>
      </c>
      <c r="E323" s="79">
        <f t="shared" si="1"/>
        <v>18</v>
      </c>
      <c r="F323" s="59">
        <v>94394.0</v>
      </c>
      <c r="G323" s="33">
        <v>2.0</v>
      </c>
      <c r="H323" s="59">
        <f t="shared" si="2"/>
        <v>97066</v>
      </c>
      <c r="I323" s="33"/>
      <c r="J323" s="7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 t="s">
        <v>1060</v>
      </c>
      <c r="B324" s="9" t="s">
        <v>1585</v>
      </c>
      <c r="C324" s="9" t="s">
        <v>2680</v>
      </c>
      <c r="D324" s="49">
        <v>38533.0</v>
      </c>
      <c r="E324" s="79">
        <f t="shared" si="1"/>
        <v>18</v>
      </c>
      <c r="F324" s="59">
        <v>115214.0</v>
      </c>
      <c r="G324" s="33">
        <v>5.0</v>
      </c>
      <c r="H324" s="59">
        <f t="shared" si="2"/>
        <v>118475</v>
      </c>
      <c r="I324" s="33"/>
      <c r="J324" s="7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 t="s">
        <v>1037</v>
      </c>
      <c r="B325" s="9" t="s">
        <v>1585</v>
      </c>
      <c r="C325" s="9" t="s">
        <v>2680</v>
      </c>
      <c r="D325" s="49">
        <v>38949.0</v>
      </c>
      <c r="E325" s="79">
        <f t="shared" si="1"/>
        <v>17</v>
      </c>
      <c r="F325" s="59">
        <v>70403.0</v>
      </c>
      <c r="G325" s="33">
        <v>5.0</v>
      </c>
      <c r="H325" s="59">
        <f t="shared" si="2"/>
        <v>72396</v>
      </c>
      <c r="I325" s="33"/>
      <c r="J325" s="7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 t="s">
        <v>1080</v>
      </c>
      <c r="B326" s="9" t="s">
        <v>1585</v>
      </c>
      <c r="C326" s="9" t="s">
        <v>2680</v>
      </c>
      <c r="D326" s="49">
        <v>38956.0</v>
      </c>
      <c r="E326" s="79">
        <f t="shared" si="1"/>
        <v>17</v>
      </c>
      <c r="F326" s="59">
        <v>46234.0</v>
      </c>
      <c r="G326" s="33">
        <v>5.0</v>
      </c>
      <c r="H326" s="59">
        <f t="shared" si="2"/>
        <v>47543</v>
      </c>
      <c r="I326" s="33"/>
      <c r="J326" s="7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 t="s">
        <v>1374</v>
      </c>
      <c r="B327" s="9" t="s">
        <v>1585</v>
      </c>
      <c r="C327" s="9" t="s">
        <v>2680</v>
      </c>
      <c r="D327" s="49">
        <v>39460.0</v>
      </c>
      <c r="E327" s="79">
        <f t="shared" si="1"/>
        <v>15</v>
      </c>
      <c r="F327" s="59">
        <v>74211.0</v>
      </c>
      <c r="G327" s="33">
        <v>4.0</v>
      </c>
      <c r="H327" s="59">
        <f t="shared" si="2"/>
        <v>76312</v>
      </c>
      <c r="I327" s="33"/>
      <c r="J327" s="7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 t="s">
        <v>1414</v>
      </c>
      <c r="B328" s="9" t="s">
        <v>1585</v>
      </c>
      <c r="C328" s="9" t="s">
        <v>2680</v>
      </c>
      <c r="D328" s="49">
        <v>41253.0</v>
      </c>
      <c r="E328" s="79">
        <f t="shared" si="1"/>
        <v>11</v>
      </c>
      <c r="F328" s="59">
        <v>85042.0</v>
      </c>
      <c r="G328" s="33">
        <v>3.0</v>
      </c>
      <c r="H328" s="59">
        <f t="shared" si="2"/>
        <v>87449</v>
      </c>
      <c r="I328" s="33"/>
      <c r="J328" s="7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 t="s">
        <v>310</v>
      </c>
      <c r="B329" s="9" t="s">
        <v>1585</v>
      </c>
      <c r="C329" s="9" t="s">
        <v>2680</v>
      </c>
      <c r="D329" s="49">
        <v>42040.0</v>
      </c>
      <c r="E329" s="79">
        <f t="shared" si="1"/>
        <v>8</v>
      </c>
      <c r="F329" s="59">
        <v>110096.0</v>
      </c>
      <c r="G329" s="33">
        <v>3.0</v>
      </c>
      <c r="H329" s="59">
        <f t="shared" si="2"/>
        <v>113212</v>
      </c>
      <c r="I329" s="33"/>
      <c r="J329" s="7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 t="s">
        <v>308</v>
      </c>
      <c r="B330" s="9" t="s">
        <v>1585</v>
      </c>
      <c r="C330" s="9" t="s">
        <v>2681</v>
      </c>
      <c r="D330" s="49">
        <v>35980.0</v>
      </c>
      <c r="E330" s="79">
        <f t="shared" si="1"/>
        <v>25</v>
      </c>
      <c r="F330" s="59">
        <v>46211.0</v>
      </c>
      <c r="G330" s="33">
        <v>5.0</v>
      </c>
      <c r="H330" s="59">
        <f t="shared" si="2"/>
        <v>47519</v>
      </c>
      <c r="I330" s="33"/>
      <c r="J330" s="7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 t="s">
        <v>1110</v>
      </c>
      <c r="B331" s="9" t="s">
        <v>1585</v>
      </c>
      <c r="C331" s="9" t="s">
        <v>2681</v>
      </c>
      <c r="D331" s="49">
        <v>36004.0</v>
      </c>
      <c r="E331" s="79">
        <f t="shared" si="1"/>
        <v>25</v>
      </c>
      <c r="F331" s="59">
        <v>92758.0</v>
      </c>
      <c r="G331" s="33">
        <v>4.0</v>
      </c>
      <c r="H331" s="59">
        <f t="shared" si="2"/>
        <v>95384</v>
      </c>
      <c r="I331" s="33"/>
      <c r="J331" s="7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 t="s">
        <v>262</v>
      </c>
      <c r="B332" s="9" t="s">
        <v>1585</v>
      </c>
      <c r="C332" s="9" t="s">
        <v>2681</v>
      </c>
      <c r="D332" s="49">
        <v>36164.0</v>
      </c>
      <c r="E332" s="79">
        <f t="shared" si="1"/>
        <v>25</v>
      </c>
      <c r="F332" s="59">
        <v>33858.0</v>
      </c>
      <c r="G332" s="33">
        <v>1.0</v>
      </c>
      <c r="H332" s="59">
        <f t="shared" si="2"/>
        <v>34817</v>
      </c>
      <c r="I332" s="33"/>
      <c r="J332" s="7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 t="s">
        <v>1311</v>
      </c>
      <c r="B333" s="9" t="s">
        <v>1585</v>
      </c>
      <c r="C333" s="9" t="s">
        <v>2681</v>
      </c>
      <c r="D333" s="49">
        <v>36363.0</v>
      </c>
      <c r="E333" s="79">
        <f t="shared" si="1"/>
        <v>24</v>
      </c>
      <c r="F333" s="59">
        <v>128800.0</v>
      </c>
      <c r="G333" s="33">
        <v>3.0</v>
      </c>
      <c r="H333" s="59">
        <f t="shared" si="2"/>
        <v>132446</v>
      </c>
      <c r="I333" s="33"/>
      <c r="J333" s="7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 t="s">
        <v>340</v>
      </c>
      <c r="B334" s="9" t="s">
        <v>1585</v>
      </c>
      <c r="C334" s="9" t="s">
        <v>2681</v>
      </c>
      <c r="D334" s="49">
        <v>36452.0</v>
      </c>
      <c r="E334" s="79">
        <f t="shared" si="1"/>
        <v>24</v>
      </c>
      <c r="F334" s="59">
        <v>89533.0</v>
      </c>
      <c r="G334" s="33">
        <v>4.0</v>
      </c>
      <c r="H334" s="59">
        <f t="shared" si="2"/>
        <v>92067</v>
      </c>
      <c r="I334" s="33"/>
      <c r="J334" s="7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 t="s">
        <v>964</v>
      </c>
      <c r="B335" s="9" t="s">
        <v>1585</v>
      </c>
      <c r="C335" s="9" t="s">
        <v>2681</v>
      </c>
      <c r="D335" s="49">
        <v>36459.0</v>
      </c>
      <c r="E335" s="79">
        <f t="shared" si="1"/>
        <v>24</v>
      </c>
      <c r="F335" s="59">
        <v>54734.0</v>
      </c>
      <c r="G335" s="33">
        <v>2.0</v>
      </c>
      <c r="H335" s="59">
        <f t="shared" si="2"/>
        <v>56283</v>
      </c>
      <c r="I335" s="33"/>
      <c r="J335" s="7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 t="s">
        <v>1422</v>
      </c>
      <c r="B336" s="9" t="s">
        <v>1585</v>
      </c>
      <c r="C336" s="9" t="s">
        <v>2681</v>
      </c>
      <c r="D336" s="49">
        <v>36522.0</v>
      </c>
      <c r="E336" s="79">
        <f t="shared" si="1"/>
        <v>24</v>
      </c>
      <c r="F336" s="59">
        <v>109301.0</v>
      </c>
      <c r="G336" s="33">
        <v>1.0</v>
      </c>
      <c r="H336" s="59">
        <f t="shared" si="2"/>
        <v>112395</v>
      </c>
      <c r="I336" s="33"/>
      <c r="J336" s="7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 t="s">
        <v>1329</v>
      </c>
      <c r="B337" s="9" t="s">
        <v>1585</v>
      </c>
      <c r="C337" s="9" t="s">
        <v>2681</v>
      </c>
      <c r="D337" s="49">
        <v>36791.0</v>
      </c>
      <c r="E337" s="79">
        <f t="shared" si="1"/>
        <v>23</v>
      </c>
      <c r="F337" s="59">
        <v>66797.0</v>
      </c>
      <c r="G337" s="33">
        <v>5.0</v>
      </c>
      <c r="H337" s="59">
        <f t="shared" si="2"/>
        <v>68688</v>
      </c>
      <c r="I337" s="33"/>
      <c r="J337" s="7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 t="s">
        <v>1121</v>
      </c>
      <c r="B338" s="9" t="s">
        <v>1585</v>
      </c>
      <c r="C338" s="9" t="s">
        <v>2681</v>
      </c>
      <c r="D338" s="49">
        <v>36824.0</v>
      </c>
      <c r="E338" s="79">
        <f t="shared" si="1"/>
        <v>23</v>
      </c>
      <c r="F338" s="59">
        <v>127938.0</v>
      </c>
      <c r="G338" s="33">
        <v>4.0</v>
      </c>
      <c r="H338" s="59">
        <f t="shared" si="2"/>
        <v>131559</v>
      </c>
      <c r="I338" s="33"/>
      <c r="J338" s="7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 t="s">
        <v>1003</v>
      </c>
      <c r="B339" s="9" t="s">
        <v>1585</v>
      </c>
      <c r="C339" s="9" t="s">
        <v>2681</v>
      </c>
      <c r="D339" s="49">
        <v>36934.0</v>
      </c>
      <c r="E339" s="79">
        <f t="shared" si="1"/>
        <v>22</v>
      </c>
      <c r="F339" s="59">
        <v>96466.0</v>
      </c>
      <c r="G339" s="33">
        <v>2.0</v>
      </c>
      <c r="H339" s="59">
        <f t="shared" si="2"/>
        <v>99196</v>
      </c>
      <c r="I339" s="33"/>
      <c r="J339" s="7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 t="s">
        <v>927</v>
      </c>
      <c r="B340" s="9" t="s">
        <v>1585</v>
      </c>
      <c r="C340" s="9" t="s">
        <v>2681</v>
      </c>
      <c r="D340" s="49">
        <v>37632.0</v>
      </c>
      <c r="E340" s="79">
        <f t="shared" si="1"/>
        <v>20</v>
      </c>
      <c r="F340" s="59">
        <v>98930.0</v>
      </c>
      <c r="G340" s="33">
        <v>2.0</v>
      </c>
      <c r="H340" s="59">
        <f t="shared" si="2"/>
        <v>101730</v>
      </c>
      <c r="I340" s="33"/>
      <c r="J340" s="7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 t="s">
        <v>1343</v>
      </c>
      <c r="B341" s="9" t="s">
        <v>1585</v>
      </c>
      <c r="C341" s="9" t="s">
        <v>2681</v>
      </c>
      <c r="D341" s="49">
        <v>37977.0</v>
      </c>
      <c r="E341" s="79">
        <f t="shared" si="1"/>
        <v>20</v>
      </c>
      <c r="F341" s="59">
        <v>104194.0</v>
      </c>
      <c r="G341" s="33">
        <v>4.0</v>
      </c>
      <c r="H341" s="59">
        <f t="shared" si="2"/>
        <v>107143</v>
      </c>
      <c r="I341" s="33"/>
      <c r="J341" s="7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 t="s">
        <v>959</v>
      </c>
      <c r="B342" s="9" t="s">
        <v>1585</v>
      </c>
      <c r="C342" s="9" t="s">
        <v>2681</v>
      </c>
      <c r="D342" s="49">
        <v>38011.0</v>
      </c>
      <c r="E342" s="79">
        <f t="shared" si="1"/>
        <v>19</v>
      </c>
      <c r="F342" s="59">
        <v>72150.0</v>
      </c>
      <c r="G342" s="33">
        <v>4.0</v>
      </c>
      <c r="H342" s="59">
        <f t="shared" si="2"/>
        <v>74192</v>
      </c>
      <c r="I342" s="33"/>
      <c r="J342" s="7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 t="s">
        <v>1190</v>
      </c>
      <c r="B343" s="9" t="s">
        <v>1585</v>
      </c>
      <c r="C343" s="9" t="s">
        <v>2681</v>
      </c>
      <c r="D343" s="49">
        <v>38039.0</v>
      </c>
      <c r="E343" s="79">
        <f t="shared" si="1"/>
        <v>19</v>
      </c>
      <c r="F343" s="59">
        <v>85098.0</v>
      </c>
      <c r="G343" s="33">
        <v>4.0</v>
      </c>
      <c r="H343" s="59">
        <f t="shared" si="2"/>
        <v>87507</v>
      </c>
      <c r="I343" s="33"/>
      <c r="J343" s="7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 t="s">
        <v>1097</v>
      </c>
      <c r="B344" s="9" t="s">
        <v>1585</v>
      </c>
      <c r="C344" s="9" t="s">
        <v>2681</v>
      </c>
      <c r="D344" s="49">
        <v>38304.0</v>
      </c>
      <c r="E344" s="79">
        <f t="shared" si="1"/>
        <v>19</v>
      </c>
      <c r="F344" s="59">
        <v>120691.0</v>
      </c>
      <c r="G344" s="33">
        <v>4.0</v>
      </c>
      <c r="H344" s="59">
        <f t="shared" si="2"/>
        <v>124107</v>
      </c>
      <c r="I344" s="33"/>
      <c r="J344" s="7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 t="s">
        <v>1284</v>
      </c>
      <c r="B345" s="9" t="s">
        <v>1585</v>
      </c>
      <c r="C345" s="9" t="s">
        <v>2681</v>
      </c>
      <c r="D345" s="49">
        <v>38613.0</v>
      </c>
      <c r="E345" s="79">
        <f t="shared" si="1"/>
        <v>18</v>
      </c>
      <c r="F345" s="59">
        <v>128374.0</v>
      </c>
      <c r="G345" s="33">
        <v>3.0</v>
      </c>
      <c r="H345" s="59">
        <f t="shared" si="2"/>
        <v>132007</v>
      </c>
      <c r="I345" s="33"/>
      <c r="J345" s="7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 t="s">
        <v>1066</v>
      </c>
      <c r="B346" s="9" t="s">
        <v>1585</v>
      </c>
      <c r="C346" s="9" t="s">
        <v>2681</v>
      </c>
      <c r="D346" s="49">
        <v>38614.0</v>
      </c>
      <c r="E346" s="79">
        <f t="shared" si="1"/>
        <v>18</v>
      </c>
      <c r="F346" s="59">
        <v>121397.0</v>
      </c>
      <c r="G346" s="33">
        <v>3.0</v>
      </c>
      <c r="H346" s="59">
        <f t="shared" si="2"/>
        <v>124833</v>
      </c>
      <c r="I346" s="33"/>
      <c r="J346" s="7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 t="s">
        <v>1030</v>
      </c>
      <c r="B347" s="9" t="s">
        <v>1585</v>
      </c>
      <c r="C347" s="9" t="s">
        <v>2681</v>
      </c>
      <c r="D347" s="49">
        <v>38873.0</v>
      </c>
      <c r="E347" s="79">
        <f t="shared" si="1"/>
        <v>17</v>
      </c>
      <c r="F347" s="59">
        <v>73584.0</v>
      </c>
      <c r="G347" s="33">
        <v>1.0</v>
      </c>
      <c r="H347" s="59">
        <f t="shared" si="2"/>
        <v>75667</v>
      </c>
      <c r="I347" s="33"/>
      <c r="J347" s="7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 t="s">
        <v>181</v>
      </c>
      <c r="B348" s="9" t="s">
        <v>1585</v>
      </c>
      <c r="C348" s="9" t="s">
        <v>2681</v>
      </c>
      <c r="D348" s="49">
        <v>39054.0</v>
      </c>
      <c r="E348" s="79">
        <f t="shared" si="1"/>
        <v>17</v>
      </c>
      <c r="F348" s="59">
        <v>68051.0</v>
      </c>
      <c r="G348" s="33">
        <v>2.0</v>
      </c>
      <c r="H348" s="59">
        <f t="shared" si="2"/>
        <v>69977</v>
      </c>
      <c r="I348" s="33"/>
      <c r="J348" s="7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 t="s">
        <v>1019</v>
      </c>
      <c r="B349" s="9" t="s">
        <v>1585</v>
      </c>
      <c r="C349" s="9" t="s">
        <v>2681</v>
      </c>
      <c r="D349" s="49">
        <v>39419.0</v>
      </c>
      <c r="E349" s="79">
        <f t="shared" si="1"/>
        <v>16</v>
      </c>
      <c r="F349" s="59">
        <v>77605.0</v>
      </c>
      <c r="G349" s="33">
        <v>4.0</v>
      </c>
      <c r="H349" s="59">
        <f t="shared" si="2"/>
        <v>79802</v>
      </c>
      <c r="I349" s="33"/>
      <c r="J349" s="7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 t="s">
        <v>909</v>
      </c>
      <c r="B350" s="9" t="s">
        <v>1585</v>
      </c>
      <c r="C350" s="9" t="s">
        <v>2681</v>
      </c>
      <c r="D350" s="49">
        <v>39697.0</v>
      </c>
      <c r="E350" s="79">
        <f t="shared" si="1"/>
        <v>15</v>
      </c>
      <c r="F350" s="59">
        <v>72430.0</v>
      </c>
      <c r="G350" s="33">
        <v>5.0</v>
      </c>
      <c r="H350" s="59">
        <f t="shared" si="2"/>
        <v>74480</v>
      </c>
      <c r="I350" s="33"/>
      <c r="J350" s="7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 t="s">
        <v>1529</v>
      </c>
      <c r="B351" s="9" t="s">
        <v>1585</v>
      </c>
      <c r="C351" s="9" t="s">
        <v>2681</v>
      </c>
      <c r="D351" s="49">
        <v>41914.0</v>
      </c>
      <c r="E351" s="79">
        <f t="shared" si="1"/>
        <v>9</v>
      </c>
      <c r="F351" s="59">
        <v>70392.0</v>
      </c>
      <c r="G351" s="33">
        <v>4.0</v>
      </c>
      <c r="H351" s="59">
        <f t="shared" si="2"/>
        <v>72385</v>
      </c>
      <c r="I351" s="33"/>
      <c r="J351" s="7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 t="s">
        <v>1125</v>
      </c>
      <c r="B352" s="9" t="s">
        <v>1585</v>
      </c>
      <c r="C352" s="9" t="s">
        <v>2681</v>
      </c>
      <c r="D352" s="49">
        <v>42840.0</v>
      </c>
      <c r="E352" s="79">
        <f t="shared" si="1"/>
        <v>6</v>
      </c>
      <c r="F352" s="59">
        <v>65274.0</v>
      </c>
      <c r="G352" s="33">
        <v>4.0</v>
      </c>
      <c r="H352" s="59">
        <f t="shared" si="2"/>
        <v>67122</v>
      </c>
      <c r="I352" s="33"/>
      <c r="J352" s="7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 t="s">
        <v>1345</v>
      </c>
      <c r="B353" s="9" t="s">
        <v>1585</v>
      </c>
      <c r="C353" s="9" t="s">
        <v>2681</v>
      </c>
      <c r="D353" s="49">
        <v>42966.0</v>
      </c>
      <c r="E353" s="79">
        <f t="shared" si="1"/>
        <v>6</v>
      </c>
      <c r="F353" s="59">
        <v>66909.0</v>
      </c>
      <c r="G353" s="33">
        <v>4.0</v>
      </c>
      <c r="H353" s="59">
        <f t="shared" si="2"/>
        <v>68803</v>
      </c>
      <c r="I353" s="33"/>
      <c r="J353" s="7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 t="s">
        <v>1222</v>
      </c>
      <c r="B354" s="9" t="s">
        <v>1585</v>
      </c>
      <c r="C354" s="9" t="s">
        <v>2681</v>
      </c>
      <c r="D354" s="49">
        <v>43118.0</v>
      </c>
      <c r="E354" s="79">
        <f t="shared" si="1"/>
        <v>5</v>
      </c>
      <c r="F354" s="59">
        <v>112034.0</v>
      </c>
      <c r="G354" s="33">
        <v>2.0</v>
      </c>
      <c r="H354" s="59">
        <f t="shared" si="2"/>
        <v>115205</v>
      </c>
      <c r="I354" s="33"/>
      <c r="J354" s="7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 t="s">
        <v>1258</v>
      </c>
      <c r="B355" s="9" t="s">
        <v>1585</v>
      </c>
      <c r="C355" s="9" t="s">
        <v>2681</v>
      </c>
      <c r="D355" s="49">
        <v>43204.0</v>
      </c>
      <c r="E355" s="79">
        <f t="shared" si="1"/>
        <v>5</v>
      </c>
      <c r="F355" s="59">
        <v>50221.0</v>
      </c>
      <c r="G355" s="33">
        <v>4.0</v>
      </c>
      <c r="H355" s="59">
        <f t="shared" si="2"/>
        <v>51643</v>
      </c>
      <c r="I355" s="33"/>
      <c r="J355" s="7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 t="s">
        <v>1255</v>
      </c>
      <c r="B356" s="9" t="s">
        <v>1585</v>
      </c>
      <c r="C356" s="9" t="s">
        <v>2682</v>
      </c>
      <c r="D356" s="49">
        <v>36076.0</v>
      </c>
      <c r="E356" s="79">
        <f t="shared" si="1"/>
        <v>25</v>
      </c>
      <c r="F356" s="59">
        <v>19354.0</v>
      </c>
      <c r="G356" s="33">
        <v>4.0</v>
      </c>
      <c r="H356" s="59">
        <f t="shared" si="2"/>
        <v>19902</v>
      </c>
      <c r="I356" s="33"/>
      <c r="J356" s="7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 t="s">
        <v>230</v>
      </c>
      <c r="B357" s="9" t="s">
        <v>1585</v>
      </c>
      <c r="C357" s="9" t="s">
        <v>2682</v>
      </c>
      <c r="D357" s="49">
        <v>38851.0</v>
      </c>
      <c r="E357" s="79">
        <f t="shared" si="1"/>
        <v>17</v>
      </c>
      <c r="F357" s="59">
        <v>70795.0</v>
      </c>
      <c r="G357" s="33">
        <v>1.0</v>
      </c>
      <c r="H357" s="59">
        <f t="shared" si="2"/>
        <v>72799</v>
      </c>
      <c r="I357" s="33"/>
      <c r="J357" s="7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 t="s">
        <v>1538</v>
      </c>
      <c r="B358" s="9" t="s">
        <v>1585</v>
      </c>
      <c r="C358" s="9" t="s">
        <v>2682</v>
      </c>
      <c r="D358" s="49">
        <v>38878.0</v>
      </c>
      <c r="E358" s="79">
        <f t="shared" si="1"/>
        <v>17</v>
      </c>
      <c r="F358" s="59">
        <v>42694.0</v>
      </c>
      <c r="G358" s="33">
        <v>3.0</v>
      </c>
      <c r="H358" s="59">
        <f t="shared" si="2"/>
        <v>43903</v>
      </c>
      <c r="I358" s="33"/>
      <c r="J358" s="7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 t="s">
        <v>1055</v>
      </c>
      <c r="B359" s="9" t="s">
        <v>1585</v>
      </c>
      <c r="C359" s="9" t="s">
        <v>2682</v>
      </c>
      <c r="D359" s="49">
        <v>39128.0</v>
      </c>
      <c r="E359" s="79">
        <f t="shared" si="1"/>
        <v>16</v>
      </c>
      <c r="F359" s="59">
        <v>39603.0</v>
      </c>
      <c r="G359" s="33">
        <v>2.0</v>
      </c>
      <c r="H359" s="59">
        <f t="shared" si="2"/>
        <v>40724</v>
      </c>
      <c r="I359" s="33"/>
      <c r="J359" s="7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 t="s">
        <v>1383</v>
      </c>
      <c r="B360" s="9" t="s">
        <v>1585</v>
      </c>
      <c r="C360" s="9" t="s">
        <v>2682</v>
      </c>
      <c r="D360" s="49">
        <v>39895.0</v>
      </c>
      <c r="E360" s="79">
        <f t="shared" si="1"/>
        <v>14</v>
      </c>
      <c r="F360" s="59">
        <v>45998.0</v>
      </c>
      <c r="G360" s="33">
        <v>1.0</v>
      </c>
      <c r="H360" s="59">
        <f t="shared" si="2"/>
        <v>47300</v>
      </c>
      <c r="I360" s="33"/>
      <c r="J360" s="7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 t="s">
        <v>367</v>
      </c>
      <c r="B361" s="9" t="s">
        <v>1585</v>
      </c>
      <c r="C361" s="9" t="s">
        <v>2682</v>
      </c>
      <c r="D361" s="49">
        <v>39898.0</v>
      </c>
      <c r="E361" s="79">
        <f t="shared" si="1"/>
        <v>14</v>
      </c>
      <c r="F361" s="59">
        <v>23520.0</v>
      </c>
      <c r="G361" s="33">
        <v>3.0</v>
      </c>
      <c r="H361" s="59">
        <f t="shared" si="2"/>
        <v>24186</v>
      </c>
      <c r="I361" s="33"/>
      <c r="J361" s="7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 t="s">
        <v>1065</v>
      </c>
      <c r="B362" s="9" t="s">
        <v>1585</v>
      </c>
      <c r="C362" s="9" t="s">
        <v>2682</v>
      </c>
      <c r="D362" s="49">
        <v>39923.0</v>
      </c>
      <c r="E362" s="79">
        <f t="shared" si="1"/>
        <v>14</v>
      </c>
      <c r="F362" s="59">
        <v>69922.0</v>
      </c>
      <c r="G362" s="33">
        <v>4.0</v>
      </c>
      <c r="H362" s="59">
        <f t="shared" si="2"/>
        <v>71901</v>
      </c>
      <c r="I362" s="33"/>
      <c r="J362" s="7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 t="s">
        <v>336</v>
      </c>
      <c r="B363" s="9" t="s">
        <v>1585</v>
      </c>
      <c r="C363" s="9" t="s">
        <v>2682</v>
      </c>
      <c r="D363" s="49">
        <v>41119.0</v>
      </c>
      <c r="E363" s="79">
        <f t="shared" si="1"/>
        <v>11</v>
      </c>
      <c r="F363" s="59">
        <v>46211.0</v>
      </c>
      <c r="G363" s="33">
        <v>5.0</v>
      </c>
      <c r="H363" s="59">
        <f t="shared" si="2"/>
        <v>47519</v>
      </c>
      <c r="I363" s="33"/>
      <c r="J363" s="7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 t="s">
        <v>1516</v>
      </c>
      <c r="B364" s="9" t="s">
        <v>1585</v>
      </c>
      <c r="C364" s="9" t="s">
        <v>2682</v>
      </c>
      <c r="D364" s="49">
        <v>41855.0</v>
      </c>
      <c r="E364" s="79">
        <f t="shared" si="1"/>
        <v>9</v>
      </c>
      <c r="F364" s="59">
        <v>70526.0</v>
      </c>
      <c r="G364" s="33">
        <v>5.0</v>
      </c>
      <c r="H364" s="59">
        <f t="shared" si="2"/>
        <v>72522</v>
      </c>
      <c r="I364" s="33"/>
      <c r="J364" s="7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 t="s">
        <v>1207</v>
      </c>
      <c r="B365" s="9" t="s">
        <v>1585</v>
      </c>
      <c r="C365" s="9" t="s">
        <v>2682</v>
      </c>
      <c r="D365" s="49">
        <v>42628.0</v>
      </c>
      <c r="E365" s="79">
        <f t="shared" si="1"/>
        <v>7</v>
      </c>
      <c r="F365" s="59">
        <v>57030.0</v>
      </c>
      <c r="G365" s="33">
        <v>2.0</v>
      </c>
      <c r="H365" s="59">
        <f t="shared" si="2"/>
        <v>58644</v>
      </c>
      <c r="I365" s="33"/>
      <c r="J365" s="7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 t="s">
        <v>1186</v>
      </c>
      <c r="B366" s="9" t="s">
        <v>1585</v>
      </c>
      <c r="C366" s="9" t="s">
        <v>2682</v>
      </c>
      <c r="D366" s="49">
        <v>43108.0</v>
      </c>
      <c r="E366" s="79">
        <f t="shared" si="1"/>
        <v>5</v>
      </c>
      <c r="F366" s="59">
        <v>29624.0</v>
      </c>
      <c r="G366" s="33">
        <v>3.0</v>
      </c>
      <c r="H366" s="59">
        <f t="shared" si="2"/>
        <v>30463</v>
      </c>
      <c r="I366" s="33"/>
      <c r="J366" s="7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 t="s">
        <v>242</v>
      </c>
      <c r="B367" s="9" t="s">
        <v>1585</v>
      </c>
      <c r="C367" s="9" t="s">
        <v>2683</v>
      </c>
      <c r="D367" s="49">
        <v>36062.0</v>
      </c>
      <c r="E367" s="79">
        <f t="shared" si="1"/>
        <v>25</v>
      </c>
      <c r="F367" s="59">
        <v>54466.0</v>
      </c>
      <c r="G367" s="33">
        <v>4.0</v>
      </c>
      <c r="H367" s="59">
        <f t="shared" si="2"/>
        <v>56008</v>
      </c>
      <c r="I367" s="33"/>
      <c r="J367" s="7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 t="s">
        <v>1047</v>
      </c>
      <c r="B368" s="9" t="s">
        <v>1592</v>
      </c>
      <c r="C368" s="9" t="s">
        <v>2680</v>
      </c>
      <c r="D368" s="49">
        <v>38204.0</v>
      </c>
      <c r="E368" s="79">
        <f t="shared" si="1"/>
        <v>19</v>
      </c>
      <c r="F368" s="59">
        <v>80114.0</v>
      </c>
      <c r="G368" s="33">
        <v>4.0</v>
      </c>
      <c r="H368" s="59">
        <f t="shared" si="2"/>
        <v>82382</v>
      </c>
      <c r="I368" s="33"/>
      <c r="J368" s="7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 t="s">
        <v>1165</v>
      </c>
      <c r="B369" s="9" t="s">
        <v>1592</v>
      </c>
      <c r="C369" s="9" t="s">
        <v>2680</v>
      </c>
      <c r="D369" s="49">
        <v>38481.0</v>
      </c>
      <c r="E369" s="79">
        <f t="shared" si="1"/>
        <v>18</v>
      </c>
      <c r="F369" s="59">
        <v>127837.0</v>
      </c>
      <c r="G369" s="33">
        <v>4.0</v>
      </c>
      <c r="H369" s="59">
        <f t="shared" si="2"/>
        <v>131455</v>
      </c>
      <c r="I369" s="33"/>
      <c r="J369" s="7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 t="s">
        <v>323</v>
      </c>
      <c r="B370" s="9" t="s">
        <v>1592</v>
      </c>
      <c r="C370" s="9" t="s">
        <v>2680</v>
      </c>
      <c r="D370" s="49">
        <v>38804.0</v>
      </c>
      <c r="E370" s="79">
        <f t="shared" si="1"/>
        <v>17</v>
      </c>
      <c r="F370" s="59">
        <v>107150.0</v>
      </c>
      <c r="G370" s="33">
        <v>2.0</v>
      </c>
      <c r="H370" s="59">
        <f t="shared" si="2"/>
        <v>110183</v>
      </c>
      <c r="I370" s="33"/>
      <c r="J370" s="7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 t="s">
        <v>1025</v>
      </c>
      <c r="B371" s="9" t="s">
        <v>1592</v>
      </c>
      <c r="C371" s="9" t="s">
        <v>2680</v>
      </c>
      <c r="D371" s="49">
        <v>39993.0</v>
      </c>
      <c r="E371" s="79">
        <f t="shared" si="1"/>
        <v>14</v>
      </c>
      <c r="F371" s="59">
        <v>43669.0</v>
      </c>
      <c r="G371" s="33">
        <v>3.0</v>
      </c>
      <c r="H371" s="59">
        <f t="shared" si="2"/>
        <v>44905</v>
      </c>
      <c r="I371" s="33"/>
      <c r="J371" s="7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 t="s">
        <v>1073</v>
      </c>
      <c r="B372" s="9" t="s">
        <v>1592</v>
      </c>
      <c r="C372" s="9" t="s">
        <v>2680</v>
      </c>
      <c r="D372" s="49">
        <v>40560.0</v>
      </c>
      <c r="E372" s="79">
        <f t="shared" si="1"/>
        <v>12</v>
      </c>
      <c r="F372" s="59">
        <v>115461.0</v>
      </c>
      <c r="G372" s="33">
        <v>3.0</v>
      </c>
      <c r="H372" s="59">
        <f t="shared" si="2"/>
        <v>118729</v>
      </c>
      <c r="I372" s="33"/>
      <c r="J372" s="7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 t="s">
        <v>215</v>
      </c>
      <c r="B373" s="9" t="s">
        <v>1592</v>
      </c>
      <c r="C373" s="9" t="s">
        <v>2680</v>
      </c>
      <c r="D373" s="49">
        <v>43090.0</v>
      </c>
      <c r="E373" s="79">
        <f t="shared" si="1"/>
        <v>6</v>
      </c>
      <c r="F373" s="59">
        <v>109435.0</v>
      </c>
      <c r="G373" s="33">
        <v>2.0</v>
      </c>
      <c r="H373" s="59">
        <f t="shared" si="2"/>
        <v>112533</v>
      </c>
      <c r="I373" s="33"/>
      <c r="J373" s="7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 t="s">
        <v>942</v>
      </c>
      <c r="B374" s="9" t="s">
        <v>1592</v>
      </c>
      <c r="C374" s="9" t="s">
        <v>2680</v>
      </c>
      <c r="D374" s="49">
        <v>43129.0</v>
      </c>
      <c r="E374" s="79">
        <f t="shared" si="1"/>
        <v>5</v>
      </c>
      <c r="F374" s="59">
        <v>111026.0</v>
      </c>
      <c r="G374" s="33">
        <v>4.0</v>
      </c>
      <c r="H374" s="59">
        <f t="shared" si="2"/>
        <v>114169</v>
      </c>
      <c r="I374" s="33"/>
      <c r="J374" s="7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 t="s">
        <v>1002</v>
      </c>
      <c r="B375" s="9" t="s">
        <v>1592</v>
      </c>
      <c r="C375" s="9" t="s">
        <v>2681</v>
      </c>
      <c r="D375" s="49">
        <v>36374.0</v>
      </c>
      <c r="E375" s="79">
        <f t="shared" si="1"/>
        <v>24</v>
      </c>
      <c r="F375" s="59">
        <v>57826.0</v>
      </c>
      <c r="G375" s="33">
        <v>5.0</v>
      </c>
      <c r="H375" s="59">
        <f t="shared" si="2"/>
        <v>59463</v>
      </c>
      <c r="I375" s="33"/>
      <c r="J375" s="7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 t="s">
        <v>373</v>
      </c>
      <c r="B376" s="9" t="s">
        <v>1592</v>
      </c>
      <c r="C376" s="9" t="s">
        <v>2681</v>
      </c>
      <c r="D376" s="49">
        <v>36498.0</v>
      </c>
      <c r="E376" s="79">
        <f t="shared" si="1"/>
        <v>24</v>
      </c>
      <c r="F376" s="59">
        <v>71781.0</v>
      </c>
      <c r="G376" s="33">
        <v>5.0</v>
      </c>
      <c r="H376" s="59">
        <f t="shared" si="2"/>
        <v>73813</v>
      </c>
      <c r="I376" s="33"/>
      <c r="J376" s="7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 t="s">
        <v>1260</v>
      </c>
      <c r="B377" s="9" t="s">
        <v>1592</v>
      </c>
      <c r="C377" s="9" t="s">
        <v>2681</v>
      </c>
      <c r="D377" s="49">
        <v>36661.0</v>
      </c>
      <c r="E377" s="79">
        <f t="shared" si="1"/>
        <v>23</v>
      </c>
      <c r="F377" s="59">
        <v>130066.0</v>
      </c>
      <c r="G377" s="33">
        <v>1.0</v>
      </c>
      <c r="H377" s="59">
        <f t="shared" si="2"/>
        <v>133747</v>
      </c>
      <c r="I377" s="33"/>
      <c r="J377" s="7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 t="s">
        <v>943</v>
      </c>
      <c r="B378" s="9" t="s">
        <v>1592</v>
      </c>
      <c r="C378" s="9" t="s">
        <v>2681</v>
      </c>
      <c r="D378" s="49">
        <v>37878.0</v>
      </c>
      <c r="E378" s="79">
        <f t="shared" si="1"/>
        <v>20</v>
      </c>
      <c r="F378" s="59">
        <v>33802.0</v>
      </c>
      <c r="G378" s="33">
        <v>5.0</v>
      </c>
      <c r="H378" s="59">
        <f t="shared" si="2"/>
        <v>34759</v>
      </c>
      <c r="I378" s="33"/>
      <c r="J378" s="7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 t="s">
        <v>1213</v>
      </c>
      <c r="B379" s="9" t="s">
        <v>1592</v>
      </c>
      <c r="C379" s="9" t="s">
        <v>2681</v>
      </c>
      <c r="D379" s="49">
        <v>38932.0</v>
      </c>
      <c r="E379" s="79">
        <f t="shared" si="1"/>
        <v>17</v>
      </c>
      <c r="F379" s="59">
        <v>34776.0</v>
      </c>
      <c r="G379" s="33">
        <v>2.0</v>
      </c>
      <c r="H379" s="59">
        <f t="shared" si="2"/>
        <v>35761</v>
      </c>
      <c r="I379" s="33"/>
      <c r="J379" s="7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 t="s">
        <v>1181</v>
      </c>
      <c r="B380" s="9" t="s">
        <v>1592</v>
      </c>
      <c r="C380" s="9" t="s">
        <v>2681</v>
      </c>
      <c r="D380" s="49">
        <v>39223.0</v>
      </c>
      <c r="E380" s="79">
        <f t="shared" si="1"/>
        <v>16</v>
      </c>
      <c r="F380" s="59">
        <v>101136.0</v>
      </c>
      <c r="G380" s="33">
        <v>5.0</v>
      </c>
      <c r="H380" s="59">
        <f t="shared" si="2"/>
        <v>103999</v>
      </c>
      <c r="I380" s="33"/>
      <c r="J380" s="7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 t="s">
        <v>1479</v>
      </c>
      <c r="B381" s="9" t="s">
        <v>1592</v>
      </c>
      <c r="C381" s="9" t="s">
        <v>2681</v>
      </c>
      <c r="D381" s="49">
        <v>39324.0</v>
      </c>
      <c r="E381" s="79">
        <f t="shared" si="1"/>
        <v>16</v>
      </c>
      <c r="F381" s="59">
        <v>67189.0</v>
      </c>
      <c r="G381" s="33">
        <v>5.0</v>
      </c>
      <c r="H381" s="59">
        <f t="shared" si="2"/>
        <v>69091</v>
      </c>
      <c r="I381" s="33"/>
      <c r="J381" s="7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 t="s">
        <v>245</v>
      </c>
      <c r="B382" s="9" t="s">
        <v>1592</v>
      </c>
      <c r="C382" s="9" t="s">
        <v>2681</v>
      </c>
      <c r="D382" s="49">
        <v>39655.0</v>
      </c>
      <c r="E382" s="79">
        <f t="shared" si="1"/>
        <v>15</v>
      </c>
      <c r="F382" s="59">
        <v>106176.0</v>
      </c>
      <c r="G382" s="33">
        <v>2.0</v>
      </c>
      <c r="H382" s="59">
        <f t="shared" si="2"/>
        <v>109181</v>
      </c>
      <c r="I382" s="33"/>
      <c r="J382" s="7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 t="s">
        <v>1079</v>
      </c>
      <c r="B383" s="9" t="s">
        <v>1592</v>
      </c>
      <c r="C383" s="9" t="s">
        <v>2681</v>
      </c>
      <c r="D383" s="49">
        <v>43290.0</v>
      </c>
      <c r="E383" s="79">
        <f t="shared" si="1"/>
        <v>5</v>
      </c>
      <c r="F383" s="59">
        <v>91930.0</v>
      </c>
      <c r="G383" s="33">
        <v>2.0</v>
      </c>
      <c r="H383" s="59">
        <f t="shared" si="2"/>
        <v>94532</v>
      </c>
      <c r="I383" s="33"/>
      <c r="J383" s="7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 t="s">
        <v>1365</v>
      </c>
      <c r="B384" s="9" t="s">
        <v>1592</v>
      </c>
      <c r="C384" s="9" t="s">
        <v>2682</v>
      </c>
      <c r="D384" s="49">
        <v>37907.0</v>
      </c>
      <c r="E384" s="79">
        <f t="shared" si="1"/>
        <v>20</v>
      </c>
      <c r="F384" s="59">
        <v>73046.0</v>
      </c>
      <c r="G384" s="33">
        <v>4.0</v>
      </c>
      <c r="H384" s="59">
        <f t="shared" si="2"/>
        <v>75114</v>
      </c>
      <c r="I384" s="33"/>
      <c r="J384" s="7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 t="s">
        <v>931</v>
      </c>
      <c r="B385" s="9" t="s">
        <v>1592</v>
      </c>
      <c r="C385" s="9" t="s">
        <v>2682</v>
      </c>
      <c r="D385" s="49">
        <v>38718.0</v>
      </c>
      <c r="E385" s="79">
        <f t="shared" si="1"/>
        <v>18</v>
      </c>
      <c r="F385" s="59">
        <v>30307.0</v>
      </c>
      <c r="G385" s="33">
        <v>3.0</v>
      </c>
      <c r="H385" s="59">
        <f t="shared" si="2"/>
        <v>31165</v>
      </c>
      <c r="I385" s="33"/>
      <c r="J385" s="7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 t="s">
        <v>1368</v>
      </c>
      <c r="B386" s="9" t="s">
        <v>1592</v>
      </c>
      <c r="C386" s="9" t="s">
        <v>2683</v>
      </c>
      <c r="D386" s="49">
        <v>38138.0</v>
      </c>
      <c r="E386" s="79">
        <f t="shared" si="1"/>
        <v>19</v>
      </c>
      <c r="F386" s="59">
        <v>52203.0</v>
      </c>
      <c r="G386" s="33">
        <v>3.0</v>
      </c>
      <c r="H386" s="59">
        <f t="shared" si="2"/>
        <v>53681</v>
      </c>
      <c r="I386" s="33"/>
      <c r="J386" s="7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 t="s">
        <v>244</v>
      </c>
      <c r="B387" s="9" t="s">
        <v>1592</v>
      </c>
      <c r="C387" s="9" t="s">
        <v>2683</v>
      </c>
      <c r="D387" s="49">
        <v>38841.0</v>
      </c>
      <c r="E387" s="79">
        <f t="shared" si="1"/>
        <v>17</v>
      </c>
      <c r="F387" s="59">
        <v>32032.0</v>
      </c>
      <c r="G387" s="33">
        <v>4.0</v>
      </c>
      <c r="H387" s="59">
        <f t="shared" si="2"/>
        <v>32939</v>
      </c>
      <c r="I387" s="33"/>
      <c r="J387" s="7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 t="s">
        <v>219</v>
      </c>
      <c r="B388" s="9" t="s">
        <v>1592</v>
      </c>
      <c r="C388" s="9" t="s">
        <v>2683</v>
      </c>
      <c r="D388" s="49">
        <v>40584.0</v>
      </c>
      <c r="E388" s="79">
        <f t="shared" si="1"/>
        <v>12</v>
      </c>
      <c r="F388" s="59">
        <v>16330.0</v>
      </c>
      <c r="G388" s="33">
        <v>2.0</v>
      </c>
      <c r="H388" s="59">
        <f t="shared" si="2"/>
        <v>16793</v>
      </c>
      <c r="I388" s="33"/>
      <c r="J388" s="7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 t="s">
        <v>1082</v>
      </c>
      <c r="B389" s="9" t="s">
        <v>1620</v>
      </c>
      <c r="C389" s="9" t="s">
        <v>2680</v>
      </c>
      <c r="D389" s="49">
        <v>37165.0</v>
      </c>
      <c r="E389" s="79">
        <f t="shared" si="1"/>
        <v>22</v>
      </c>
      <c r="F389" s="59">
        <v>105997.0</v>
      </c>
      <c r="G389" s="33">
        <v>2.0</v>
      </c>
      <c r="H389" s="59">
        <f t="shared" si="2"/>
        <v>108997</v>
      </c>
      <c r="I389" s="33"/>
      <c r="J389" s="7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 t="s">
        <v>198</v>
      </c>
      <c r="B390" s="9" t="s">
        <v>1620</v>
      </c>
      <c r="C390" s="9" t="s">
        <v>2680</v>
      </c>
      <c r="D390" s="49">
        <v>38208.0</v>
      </c>
      <c r="E390" s="79">
        <f t="shared" si="1"/>
        <v>19</v>
      </c>
      <c r="F390" s="59">
        <v>37139.0</v>
      </c>
      <c r="G390" s="33">
        <v>2.0</v>
      </c>
      <c r="H390" s="59">
        <f t="shared" si="2"/>
        <v>38191</v>
      </c>
      <c r="I390" s="33"/>
      <c r="J390" s="7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 t="s">
        <v>914</v>
      </c>
      <c r="B391" s="9" t="s">
        <v>1620</v>
      </c>
      <c r="C391" s="9" t="s">
        <v>2680</v>
      </c>
      <c r="D391" s="49">
        <v>38324.0</v>
      </c>
      <c r="E391" s="79">
        <f t="shared" si="1"/>
        <v>19</v>
      </c>
      <c r="F391" s="59">
        <v>66259.0</v>
      </c>
      <c r="G391" s="33">
        <v>4.0</v>
      </c>
      <c r="H391" s="59">
        <f t="shared" si="2"/>
        <v>68135</v>
      </c>
      <c r="I391" s="33"/>
      <c r="J391" s="7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 t="s">
        <v>1419</v>
      </c>
      <c r="B392" s="9" t="s">
        <v>1620</v>
      </c>
      <c r="C392" s="9" t="s">
        <v>2681</v>
      </c>
      <c r="D392" s="49">
        <v>37571.0</v>
      </c>
      <c r="E392" s="79">
        <f t="shared" si="1"/>
        <v>21</v>
      </c>
      <c r="F392" s="59">
        <v>93419.0</v>
      </c>
      <c r="G392" s="33">
        <v>1.0</v>
      </c>
      <c r="H392" s="59">
        <f t="shared" si="2"/>
        <v>96063</v>
      </c>
      <c r="I392" s="33"/>
      <c r="J392" s="7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 t="s">
        <v>284</v>
      </c>
      <c r="B393" s="9" t="s">
        <v>1595</v>
      </c>
      <c r="C393" s="9" t="s">
        <v>2680</v>
      </c>
      <c r="D393" s="49">
        <v>36568.0</v>
      </c>
      <c r="E393" s="79">
        <f t="shared" si="1"/>
        <v>23</v>
      </c>
      <c r="F393" s="59">
        <v>48272.0</v>
      </c>
      <c r="G393" s="33">
        <v>1.0</v>
      </c>
      <c r="H393" s="59">
        <f t="shared" si="2"/>
        <v>49639</v>
      </c>
      <c r="I393" s="33"/>
      <c r="J393" s="7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 t="s">
        <v>1237</v>
      </c>
      <c r="B394" s="9" t="s">
        <v>1595</v>
      </c>
      <c r="C394" s="9" t="s">
        <v>2680</v>
      </c>
      <c r="D394" s="49">
        <v>37259.0</v>
      </c>
      <c r="E394" s="79">
        <f t="shared" si="1"/>
        <v>22</v>
      </c>
      <c r="F394" s="59">
        <v>98627.0</v>
      </c>
      <c r="G394" s="33">
        <v>2.0</v>
      </c>
      <c r="H394" s="59">
        <f t="shared" si="2"/>
        <v>101419</v>
      </c>
      <c r="I394" s="33"/>
      <c r="J394" s="7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 t="s">
        <v>1138</v>
      </c>
      <c r="B395" s="9" t="s">
        <v>1595</v>
      </c>
      <c r="C395" s="9" t="s">
        <v>2680</v>
      </c>
      <c r="D395" s="49">
        <v>42540.0</v>
      </c>
      <c r="E395" s="79">
        <f t="shared" si="1"/>
        <v>7</v>
      </c>
      <c r="F395" s="59">
        <v>79834.0</v>
      </c>
      <c r="G395" s="33">
        <v>3.0</v>
      </c>
      <c r="H395" s="59">
        <f t="shared" si="2"/>
        <v>82094</v>
      </c>
      <c r="I395" s="33"/>
      <c r="J395" s="7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 t="s">
        <v>225</v>
      </c>
      <c r="B396" s="9" t="s">
        <v>1595</v>
      </c>
      <c r="C396" s="9" t="s">
        <v>2680</v>
      </c>
      <c r="D396" s="49">
        <v>43225.0</v>
      </c>
      <c r="E396" s="79">
        <f t="shared" si="1"/>
        <v>5</v>
      </c>
      <c r="F396" s="59">
        <v>58307.0</v>
      </c>
      <c r="G396" s="33">
        <v>4.0</v>
      </c>
      <c r="H396" s="59">
        <f t="shared" si="2"/>
        <v>59958</v>
      </c>
      <c r="I396" s="33"/>
      <c r="J396" s="7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 t="s">
        <v>1083</v>
      </c>
      <c r="B397" s="9" t="s">
        <v>1595</v>
      </c>
      <c r="C397" s="9" t="s">
        <v>2680</v>
      </c>
      <c r="D397" s="49">
        <v>43377.0</v>
      </c>
      <c r="E397" s="79">
        <f t="shared" si="1"/>
        <v>5</v>
      </c>
      <c r="F397" s="59">
        <v>124634.0</v>
      </c>
      <c r="G397" s="33">
        <v>1.0</v>
      </c>
      <c r="H397" s="59">
        <f t="shared" si="2"/>
        <v>128162</v>
      </c>
      <c r="I397" s="33"/>
      <c r="J397" s="7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 t="s">
        <v>1235</v>
      </c>
      <c r="B398" s="9" t="s">
        <v>1595</v>
      </c>
      <c r="C398" s="9" t="s">
        <v>2681</v>
      </c>
      <c r="D398" s="49">
        <v>36214.0</v>
      </c>
      <c r="E398" s="79">
        <f t="shared" si="1"/>
        <v>24</v>
      </c>
      <c r="F398" s="59">
        <v>90877.0</v>
      </c>
      <c r="G398" s="33">
        <v>5.0</v>
      </c>
      <c r="H398" s="59">
        <f t="shared" si="2"/>
        <v>93449</v>
      </c>
      <c r="I398" s="33"/>
      <c r="J398" s="7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 t="s">
        <v>1539</v>
      </c>
      <c r="B399" s="9" t="s">
        <v>1595</v>
      </c>
      <c r="C399" s="9" t="s">
        <v>2681</v>
      </c>
      <c r="D399" s="49">
        <v>36335.0</v>
      </c>
      <c r="E399" s="79">
        <f t="shared" si="1"/>
        <v>24</v>
      </c>
      <c r="F399" s="59">
        <v>64434.0</v>
      </c>
      <c r="G399" s="33">
        <v>5.0</v>
      </c>
      <c r="H399" s="59">
        <f t="shared" si="2"/>
        <v>66258</v>
      </c>
      <c r="I399" s="33"/>
      <c r="J399" s="7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 t="s">
        <v>1337</v>
      </c>
      <c r="B400" s="9" t="s">
        <v>1595</v>
      </c>
      <c r="C400" s="9" t="s">
        <v>2681</v>
      </c>
      <c r="D400" s="49">
        <v>36377.0</v>
      </c>
      <c r="E400" s="79">
        <f t="shared" si="1"/>
        <v>24</v>
      </c>
      <c r="F400" s="59">
        <v>63851.0</v>
      </c>
      <c r="G400" s="33">
        <v>2.0</v>
      </c>
      <c r="H400" s="59">
        <f t="shared" si="2"/>
        <v>65658</v>
      </c>
      <c r="I400" s="33"/>
      <c r="J400" s="7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 t="s">
        <v>1016</v>
      </c>
      <c r="B401" s="9" t="s">
        <v>1595</v>
      </c>
      <c r="C401" s="9" t="s">
        <v>2681</v>
      </c>
      <c r="D401" s="49">
        <v>36393.0</v>
      </c>
      <c r="E401" s="79">
        <f t="shared" si="1"/>
        <v>24</v>
      </c>
      <c r="F401" s="59">
        <v>38976.0</v>
      </c>
      <c r="G401" s="33">
        <v>1.0</v>
      </c>
      <c r="H401" s="59">
        <f t="shared" si="2"/>
        <v>40080</v>
      </c>
      <c r="I401" s="33"/>
      <c r="J401" s="7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 t="s">
        <v>1084</v>
      </c>
      <c r="B402" s="9" t="s">
        <v>1595</v>
      </c>
      <c r="C402" s="9" t="s">
        <v>2681</v>
      </c>
      <c r="D402" s="49">
        <v>36399.0</v>
      </c>
      <c r="E402" s="79">
        <f t="shared" si="1"/>
        <v>24</v>
      </c>
      <c r="F402" s="59">
        <v>117936.0</v>
      </c>
      <c r="G402" s="33">
        <v>4.0</v>
      </c>
      <c r="H402" s="59">
        <f t="shared" si="2"/>
        <v>121274</v>
      </c>
      <c r="I402" s="33"/>
      <c r="J402" s="7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 t="s">
        <v>1505</v>
      </c>
      <c r="B403" s="9" t="s">
        <v>1595</v>
      </c>
      <c r="C403" s="9" t="s">
        <v>2681</v>
      </c>
      <c r="D403" s="49">
        <v>36635.0</v>
      </c>
      <c r="E403" s="79">
        <f t="shared" si="1"/>
        <v>23</v>
      </c>
      <c r="F403" s="59">
        <v>111429.0</v>
      </c>
      <c r="G403" s="33">
        <v>2.0</v>
      </c>
      <c r="H403" s="59">
        <f t="shared" si="2"/>
        <v>114583</v>
      </c>
      <c r="I403" s="33"/>
      <c r="J403" s="7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 t="s">
        <v>1413</v>
      </c>
      <c r="B404" s="9" t="s">
        <v>1595</v>
      </c>
      <c r="C404" s="9" t="s">
        <v>2681</v>
      </c>
      <c r="D404" s="49">
        <v>36638.0</v>
      </c>
      <c r="E404" s="79">
        <f t="shared" si="1"/>
        <v>23</v>
      </c>
      <c r="F404" s="59">
        <v>69350.0</v>
      </c>
      <c r="G404" s="33">
        <v>3.0</v>
      </c>
      <c r="H404" s="59">
        <f t="shared" si="2"/>
        <v>71313</v>
      </c>
      <c r="I404" s="33"/>
      <c r="J404" s="7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 t="s">
        <v>250</v>
      </c>
      <c r="B405" s="9" t="s">
        <v>1595</v>
      </c>
      <c r="C405" s="9" t="s">
        <v>2681</v>
      </c>
      <c r="D405" s="49">
        <v>36685.0</v>
      </c>
      <c r="E405" s="79">
        <f t="shared" si="1"/>
        <v>23</v>
      </c>
      <c r="F405" s="59">
        <v>100542.0</v>
      </c>
      <c r="G405" s="33">
        <v>1.0</v>
      </c>
      <c r="H405" s="59">
        <f t="shared" si="2"/>
        <v>103388</v>
      </c>
      <c r="I405" s="33"/>
      <c r="J405" s="7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 t="s">
        <v>1008</v>
      </c>
      <c r="B406" s="9" t="s">
        <v>1595</v>
      </c>
      <c r="C406" s="9" t="s">
        <v>2681</v>
      </c>
      <c r="D406" s="49">
        <v>36868.0</v>
      </c>
      <c r="E406" s="79">
        <f t="shared" si="1"/>
        <v>23</v>
      </c>
      <c r="F406" s="59">
        <v>107968.0</v>
      </c>
      <c r="G406" s="33">
        <v>5.0</v>
      </c>
      <c r="H406" s="59">
        <f t="shared" si="2"/>
        <v>111024</v>
      </c>
      <c r="I406" s="33"/>
      <c r="J406" s="7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 t="s">
        <v>256</v>
      </c>
      <c r="B407" s="9" t="s">
        <v>1595</v>
      </c>
      <c r="C407" s="9" t="s">
        <v>2681</v>
      </c>
      <c r="D407" s="49">
        <v>37459.0</v>
      </c>
      <c r="E407" s="79">
        <f t="shared" si="1"/>
        <v>21</v>
      </c>
      <c r="F407" s="59">
        <v>128666.0</v>
      </c>
      <c r="G407" s="33">
        <v>3.0</v>
      </c>
      <c r="H407" s="59">
        <f t="shared" si="2"/>
        <v>132308</v>
      </c>
      <c r="I407" s="33"/>
      <c r="J407" s="7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 t="s">
        <v>939</v>
      </c>
      <c r="B408" s="9" t="s">
        <v>1595</v>
      </c>
      <c r="C408" s="9" t="s">
        <v>2681</v>
      </c>
      <c r="D408" s="49">
        <v>37494.0</v>
      </c>
      <c r="E408" s="79">
        <f t="shared" si="1"/>
        <v>21</v>
      </c>
      <c r="F408" s="59">
        <v>131354.0</v>
      </c>
      <c r="G408" s="33">
        <v>3.0</v>
      </c>
      <c r="H408" s="59">
        <f t="shared" si="2"/>
        <v>135072</v>
      </c>
      <c r="I408" s="33"/>
      <c r="J408" s="7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 t="s">
        <v>1001</v>
      </c>
      <c r="B409" s="9" t="s">
        <v>1595</v>
      </c>
      <c r="C409" s="9" t="s">
        <v>2681</v>
      </c>
      <c r="D409" s="49">
        <v>37497.0</v>
      </c>
      <c r="E409" s="79">
        <f t="shared" si="1"/>
        <v>21</v>
      </c>
      <c r="F409" s="59">
        <v>115080.0</v>
      </c>
      <c r="G409" s="33">
        <v>2.0</v>
      </c>
      <c r="H409" s="59">
        <f t="shared" si="2"/>
        <v>118337</v>
      </c>
      <c r="I409" s="33"/>
      <c r="J409" s="7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 t="s">
        <v>302</v>
      </c>
      <c r="B410" s="9" t="s">
        <v>1595</v>
      </c>
      <c r="C410" s="9" t="s">
        <v>2681</v>
      </c>
      <c r="D410" s="49">
        <v>37658.0</v>
      </c>
      <c r="E410" s="79">
        <f t="shared" si="1"/>
        <v>20</v>
      </c>
      <c r="F410" s="59">
        <v>38192.0</v>
      </c>
      <c r="G410" s="33">
        <v>5.0</v>
      </c>
      <c r="H410" s="59">
        <f t="shared" si="2"/>
        <v>39273</v>
      </c>
      <c r="I410" s="33"/>
      <c r="J410" s="7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 t="s">
        <v>1458</v>
      </c>
      <c r="B411" s="9" t="s">
        <v>1595</v>
      </c>
      <c r="C411" s="9" t="s">
        <v>2681</v>
      </c>
      <c r="D411" s="49">
        <v>37890.0</v>
      </c>
      <c r="E411" s="79">
        <f t="shared" si="1"/>
        <v>20</v>
      </c>
      <c r="F411" s="59">
        <v>93262.0</v>
      </c>
      <c r="G411" s="33">
        <v>5.0</v>
      </c>
      <c r="H411" s="59">
        <f t="shared" si="2"/>
        <v>95902</v>
      </c>
      <c r="I411" s="33"/>
      <c r="J411" s="7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 t="s">
        <v>1033</v>
      </c>
      <c r="B412" s="9" t="s">
        <v>1595</v>
      </c>
      <c r="C412" s="9" t="s">
        <v>2681</v>
      </c>
      <c r="D412" s="49">
        <v>38096.0</v>
      </c>
      <c r="E412" s="79">
        <f t="shared" si="1"/>
        <v>19</v>
      </c>
      <c r="F412" s="59">
        <v>64176.0</v>
      </c>
      <c r="G412" s="33">
        <v>1.0</v>
      </c>
      <c r="H412" s="59">
        <f t="shared" si="2"/>
        <v>65993</v>
      </c>
      <c r="I412" s="33"/>
      <c r="J412" s="7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 t="s">
        <v>1228</v>
      </c>
      <c r="B413" s="9" t="s">
        <v>1595</v>
      </c>
      <c r="C413" s="9" t="s">
        <v>2681</v>
      </c>
      <c r="D413" s="49">
        <v>38136.0</v>
      </c>
      <c r="E413" s="79">
        <f t="shared" si="1"/>
        <v>19</v>
      </c>
      <c r="F413" s="59">
        <v>99389.0</v>
      </c>
      <c r="G413" s="33">
        <v>4.0</v>
      </c>
      <c r="H413" s="59">
        <f t="shared" si="2"/>
        <v>102202</v>
      </c>
      <c r="I413" s="33"/>
      <c r="J413" s="7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 t="s">
        <v>1508</v>
      </c>
      <c r="B414" s="9" t="s">
        <v>1595</v>
      </c>
      <c r="C414" s="9" t="s">
        <v>2681</v>
      </c>
      <c r="D414" s="49">
        <v>38169.0</v>
      </c>
      <c r="E414" s="79">
        <f t="shared" si="1"/>
        <v>19</v>
      </c>
      <c r="F414" s="59">
        <v>115237.0</v>
      </c>
      <c r="G414" s="33">
        <v>4.0</v>
      </c>
      <c r="H414" s="59">
        <f t="shared" si="2"/>
        <v>118499</v>
      </c>
      <c r="I414" s="33"/>
      <c r="J414" s="7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 t="s">
        <v>1363</v>
      </c>
      <c r="B415" s="9" t="s">
        <v>1595</v>
      </c>
      <c r="C415" s="9" t="s">
        <v>2681</v>
      </c>
      <c r="D415" s="49">
        <v>38660.0</v>
      </c>
      <c r="E415" s="79">
        <f t="shared" si="1"/>
        <v>18</v>
      </c>
      <c r="F415" s="59">
        <v>101304.0</v>
      </c>
      <c r="G415" s="33">
        <v>5.0</v>
      </c>
      <c r="H415" s="59">
        <f t="shared" si="2"/>
        <v>104171</v>
      </c>
      <c r="I415" s="33"/>
      <c r="J415" s="7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 t="s">
        <v>1298</v>
      </c>
      <c r="B416" s="9" t="s">
        <v>1595</v>
      </c>
      <c r="C416" s="9" t="s">
        <v>2681</v>
      </c>
      <c r="D416" s="49">
        <v>38726.0</v>
      </c>
      <c r="E416" s="79">
        <f t="shared" si="1"/>
        <v>17</v>
      </c>
      <c r="F416" s="59">
        <v>110186.0</v>
      </c>
      <c r="G416" s="33">
        <v>5.0</v>
      </c>
      <c r="H416" s="59">
        <f t="shared" si="2"/>
        <v>113305</v>
      </c>
      <c r="I416" s="33"/>
      <c r="J416" s="7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 t="s">
        <v>1026</v>
      </c>
      <c r="B417" s="9" t="s">
        <v>1595</v>
      </c>
      <c r="C417" s="9" t="s">
        <v>2681</v>
      </c>
      <c r="D417" s="49">
        <v>40984.0</v>
      </c>
      <c r="E417" s="79">
        <f t="shared" si="1"/>
        <v>11</v>
      </c>
      <c r="F417" s="59">
        <v>127434.0</v>
      </c>
      <c r="G417" s="33">
        <v>3.0</v>
      </c>
      <c r="H417" s="59">
        <f t="shared" si="2"/>
        <v>131041</v>
      </c>
      <c r="I417" s="33"/>
      <c r="J417" s="7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 t="s">
        <v>260</v>
      </c>
      <c r="B418" s="9" t="s">
        <v>1595</v>
      </c>
      <c r="C418" s="9" t="s">
        <v>2681</v>
      </c>
      <c r="D418" s="49">
        <v>41564.0</v>
      </c>
      <c r="E418" s="79">
        <f t="shared" si="1"/>
        <v>10</v>
      </c>
      <c r="F418" s="59">
        <v>69574.0</v>
      </c>
      <c r="G418" s="33">
        <v>4.0</v>
      </c>
      <c r="H418" s="59">
        <f t="shared" si="2"/>
        <v>71543</v>
      </c>
      <c r="I418" s="33"/>
      <c r="J418" s="7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 t="s">
        <v>224</v>
      </c>
      <c r="B419" s="9" t="s">
        <v>1595</v>
      </c>
      <c r="C419" s="9" t="s">
        <v>2681</v>
      </c>
      <c r="D419" s="49">
        <v>41673.0</v>
      </c>
      <c r="E419" s="79">
        <f t="shared" si="1"/>
        <v>9</v>
      </c>
      <c r="F419" s="59">
        <v>40746.0</v>
      </c>
      <c r="G419" s="33">
        <v>2.0</v>
      </c>
      <c r="H419" s="59">
        <f t="shared" si="2"/>
        <v>41900</v>
      </c>
      <c r="I419" s="33"/>
      <c r="J419" s="7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 t="s">
        <v>259</v>
      </c>
      <c r="B420" s="9" t="s">
        <v>1595</v>
      </c>
      <c r="C420" s="9" t="s">
        <v>2681</v>
      </c>
      <c r="D420" s="49">
        <v>42161.0</v>
      </c>
      <c r="E420" s="79">
        <f t="shared" si="1"/>
        <v>8</v>
      </c>
      <c r="F420" s="59">
        <v>75387.0</v>
      </c>
      <c r="G420" s="33">
        <v>4.0</v>
      </c>
      <c r="H420" s="59">
        <f t="shared" si="2"/>
        <v>77521</v>
      </c>
      <c r="I420" s="33"/>
      <c r="J420" s="7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 t="s">
        <v>1320</v>
      </c>
      <c r="B421" s="9" t="s">
        <v>1595</v>
      </c>
      <c r="C421" s="9" t="s">
        <v>2681</v>
      </c>
      <c r="D421" s="49">
        <v>42414.0</v>
      </c>
      <c r="E421" s="79">
        <f t="shared" si="1"/>
        <v>7</v>
      </c>
      <c r="F421" s="59">
        <v>119571.0</v>
      </c>
      <c r="G421" s="33">
        <v>1.0</v>
      </c>
      <c r="H421" s="59">
        <f t="shared" si="2"/>
        <v>122955</v>
      </c>
      <c r="I421" s="33"/>
      <c r="J421" s="7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 t="s">
        <v>951</v>
      </c>
      <c r="B422" s="9" t="s">
        <v>1595</v>
      </c>
      <c r="C422" s="9" t="s">
        <v>2681</v>
      </c>
      <c r="D422" s="49">
        <v>42435.0</v>
      </c>
      <c r="E422" s="79">
        <f t="shared" si="1"/>
        <v>7</v>
      </c>
      <c r="F422" s="59">
        <v>118406.0</v>
      </c>
      <c r="G422" s="33">
        <v>2.0</v>
      </c>
      <c r="H422" s="59">
        <f t="shared" si="2"/>
        <v>121757</v>
      </c>
      <c r="I422" s="33"/>
      <c r="J422" s="7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 t="s">
        <v>1279</v>
      </c>
      <c r="B423" s="9" t="s">
        <v>1595</v>
      </c>
      <c r="C423" s="9" t="s">
        <v>2681</v>
      </c>
      <c r="D423" s="49">
        <v>43127.0</v>
      </c>
      <c r="E423" s="79">
        <f t="shared" si="1"/>
        <v>5</v>
      </c>
      <c r="F423" s="59">
        <v>98818.0</v>
      </c>
      <c r="G423" s="33">
        <v>4.0</v>
      </c>
      <c r="H423" s="59">
        <f t="shared" si="2"/>
        <v>101615</v>
      </c>
      <c r="I423" s="33"/>
      <c r="J423" s="7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 t="s">
        <v>1053</v>
      </c>
      <c r="B424" s="9" t="s">
        <v>1595</v>
      </c>
      <c r="C424" s="9" t="s">
        <v>2682</v>
      </c>
      <c r="D424" s="49">
        <v>36259.0</v>
      </c>
      <c r="E424" s="79">
        <f t="shared" si="1"/>
        <v>24</v>
      </c>
      <c r="F424" s="59">
        <v>51811.0</v>
      </c>
      <c r="G424" s="33">
        <v>4.0</v>
      </c>
      <c r="H424" s="59">
        <f t="shared" si="2"/>
        <v>53278</v>
      </c>
      <c r="I424" s="33"/>
      <c r="J424" s="7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 t="s">
        <v>1519</v>
      </c>
      <c r="B425" s="9" t="s">
        <v>1595</v>
      </c>
      <c r="C425" s="9" t="s">
        <v>2682</v>
      </c>
      <c r="D425" s="49">
        <v>37374.0</v>
      </c>
      <c r="E425" s="79">
        <f t="shared" si="1"/>
        <v>21</v>
      </c>
      <c r="F425" s="59">
        <v>19858.0</v>
      </c>
      <c r="G425" s="33">
        <v>1.0</v>
      </c>
      <c r="H425" s="59">
        <f t="shared" si="2"/>
        <v>20420</v>
      </c>
      <c r="I425" s="33"/>
      <c r="J425" s="7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 t="s">
        <v>1420</v>
      </c>
      <c r="B426" s="9" t="s">
        <v>1595</v>
      </c>
      <c r="C426" s="9" t="s">
        <v>2682</v>
      </c>
      <c r="D426" s="49">
        <v>39452.0</v>
      </c>
      <c r="E426" s="79">
        <f t="shared" si="1"/>
        <v>15</v>
      </c>
      <c r="F426" s="59">
        <v>42885.0</v>
      </c>
      <c r="G426" s="33">
        <v>1.0</v>
      </c>
      <c r="H426" s="59">
        <f t="shared" si="2"/>
        <v>44099</v>
      </c>
      <c r="I426" s="33"/>
      <c r="J426" s="7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 t="s">
        <v>1333</v>
      </c>
      <c r="B427" s="9" t="s">
        <v>1595</v>
      </c>
      <c r="C427" s="9" t="s">
        <v>2682</v>
      </c>
      <c r="D427" s="49">
        <v>40227.0</v>
      </c>
      <c r="E427" s="79">
        <f t="shared" si="1"/>
        <v>13</v>
      </c>
      <c r="F427" s="59">
        <v>49986.0</v>
      </c>
      <c r="G427" s="33">
        <v>5.0</v>
      </c>
      <c r="H427" s="59">
        <f t="shared" si="2"/>
        <v>51401</v>
      </c>
      <c r="I427" s="33"/>
      <c r="J427" s="7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 t="s">
        <v>1119</v>
      </c>
      <c r="B428" s="9" t="s">
        <v>1595</v>
      </c>
      <c r="C428" s="9" t="s">
        <v>2682</v>
      </c>
      <c r="D428" s="49">
        <v>42056.0</v>
      </c>
      <c r="E428" s="79">
        <f t="shared" si="1"/>
        <v>8</v>
      </c>
      <c r="F428" s="59">
        <v>70605.0</v>
      </c>
      <c r="G428" s="33">
        <v>3.0</v>
      </c>
      <c r="H428" s="59">
        <f t="shared" si="2"/>
        <v>72604</v>
      </c>
      <c r="I428" s="33"/>
      <c r="J428" s="7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 t="s">
        <v>1509</v>
      </c>
      <c r="B429" s="9" t="s">
        <v>1595</v>
      </c>
      <c r="C429" s="9" t="s">
        <v>2682</v>
      </c>
      <c r="D429" s="49">
        <v>43150.0</v>
      </c>
      <c r="E429" s="79">
        <f t="shared" si="1"/>
        <v>5</v>
      </c>
      <c r="F429" s="59">
        <v>25021.0</v>
      </c>
      <c r="G429" s="33">
        <v>1.0</v>
      </c>
      <c r="H429" s="59">
        <f t="shared" si="2"/>
        <v>25730</v>
      </c>
      <c r="I429" s="33"/>
      <c r="J429" s="7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 t="s">
        <v>1331</v>
      </c>
      <c r="B430" s="9" t="s">
        <v>1595</v>
      </c>
      <c r="C430" s="9" t="s">
        <v>2683</v>
      </c>
      <c r="D430" s="49">
        <v>39086.0</v>
      </c>
      <c r="E430" s="79">
        <f t="shared" si="1"/>
        <v>17</v>
      </c>
      <c r="F430" s="59">
        <v>58789.0</v>
      </c>
      <c r="G430" s="33">
        <v>1.0</v>
      </c>
      <c r="H430" s="59">
        <f t="shared" si="2"/>
        <v>60453</v>
      </c>
      <c r="I430" s="33"/>
      <c r="J430" s="7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 t="s">
        <v>1271</v>
      </c>
      <c r="B431" s="9" t="s">
        <v>1595</v>
      </c>
      <c r="C431" s="9" t="s">
        <v>2683</v>
      </c>
      <c r="D431" s="49">
        <v>40468.0</v>
      </c>
      <c r="E431" s="79">
        <f t="shared" si="1"/>
        <v>13</v>
      </c>
      <c r="F431" s="59">
        <v>32010.0</v>
      </c>
      <c r="G431" s="33">
        <v>2.0</v>
      </c>
      <c r="H431" s="59">
        <f t="shared" si="2"/>
        <v>32916</v>
      </c>
      <c r="I431" s="33"/>
      <c r="J431" s="7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 t="s">
        <v>1012</v>
      </c>
      <c r="B432" s="9" t="s">
        <v>1595</v>
      </c>
      <c r="C432" s="9" t="s">
        <v>2683</v>
      </c>
      <c r="D432" s="49">
        <v>40901.0</v>
      </c>
      <c r="E432" s="79">
        <f t="shared" si="1"/>
        <v>12</v>
      </c>
      <c r="F432" s="59">
        <v>49549.0</v>
      </c>
      <c r="G432" s="33">
        <v>4.0</v>
      </c>
      <c r="H432" s="59">
        <f t="shared" si="2"/>
        <v>50952</v>
      </c>
      <c r="I432" s="33"/>
      <c r="J432" s="7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 t="s">
        <v>1194</v>
      </c>
      <c r="B433" s="9" t="s">
        <v>1595</v>
      </c>
      <c r="C433" s="9" t="s">
        <v>2683</v>
      </c>
      <c r="D433" s="49">
        <v>43160.0</v>
      </c>
      <c r="E433" s="79">
        <f t="shared" si="1"/>
        <v>5</v>
      </c>
      <c r="F433" s="59">
        <v>22254.0</v>
      </c>
      <c r="G433" s="33">
        <v>5.0</v>
      </c>
      <c r="H433" s="59">
        <f t="shared" si="2"/>
        <v>22884</v>
      </c>
      <c r="I433" s="33"/>
      <c r="J433" s="7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 t="s">
        <v>969</v>
      </c>
      <c r="B434" s="9" t="s">
        <v>1595</v>
      </c>
      <c r="C434" s="9" t="s">
        <v>2683</v>
      </c>
      <c r="D434" s="49">
        <v>43209.0</v>
      </c>
      <c r="E434" s="79">
        <f t="shared" si="1"/>
        <v>5</v>
      </c>
      <c r="F434" s="59">
        <v>13574.0</v>
      </c>
      <c r="G434" s="33">
        <v>3.0</v>
      </c>
      <c r="H434" s="59">
        <f t="shared" si="2"/>
        <v>13959</v>
      </c>
      <c r="I434" s="33"/>
      <c r="J434" s="7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 t="s">
        <v>1274</v>
      </c>
      <c r="B435" s="9" t="s">
        <v>1597</v>
      </c>
      <c r="C435" s="9" t="s">
        <v>2680</v>
      </c>
      <c r="D435" s="49">
        <v>36043.0</v>
      </c>
      <c r="E435" s="79">
        <f t="shared" si="1"/>
        <v>25</v>
      </c>
      <c r="F435" s="59">
        <v>72542.0</v>
      </c>
      <c r="G435" s="33">
        <v>3.0</v>
      </c>
      <c r="H435" s="59">
        <f t="shared" si="2"/>
        <v>74595</v>
      </c>
      <c r="I435" s="33"/>
      <c r="J435" s="7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 t="s">
        <v>378</v>
      </c>
      <c r="B436" s="9" t="s">
        <v>1597</v>
      </c>
      <c r="C436" s="9" t="s">
        <v>2681</v>
      </c>
      <c r="D436" s="49">
        <v>35870.0</v>
      </c>
      <c r="E436" s="79">
        <f t="shared" si="1"/>
        <v>25</v>
      </c>
      <c r="F436" s="59">
        <v>48194.0</v>
      </c>
      <c r="G436" s="33">
        <v>5.0</v>
      </c>
      <c r="H436" s="59">
        <f t="shared" si="2"/>
        <v>49558</v>
      </c>
      <c r="I436" s="33"/>
      <c r="J436" s="7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 t="s">
        <v>1280</v>
      </c>
      <c r="B437" s="9" t="s">
        <v>1597</v>
      </c>
      <c r="C437" s="9" t="s">
        <v>2681</v>
      </c>
      <c r="D437" s="49">
        <v>35936.0</v>
      </c>
      <c r="E437" s="79">
        <f t="shared" si="1"/>
        <v>25</v>
      </c>
      <c r="F437" s="59">
        <v>63739.0</v>
      </c>
      <c r="G437" s="33">
        <v>2.0</v>
      </c>
      <c r="H437" s="59">
        <f t="shared" si="2"/>
        <v>65543</v>
      </c>
      <c r="I437" s="33"/>
      <c r="J437" s="7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 t="s">
        <v>1132</v>
      </c>
      <c r="B438" s="9" t="s">
        <v>1597</v>
      </c>
      <c r="C438" s="9" t="s">
        <v>2681</v>
      </c>
      <c r="D438" s="49">
        <v>35943.0</v>
      </c>
      <c r="E438" s="79">
        <f t="shared" si="1"/>
        <v>25</v>
      </c>
      <c r="F438" s="59">
        <v>60525.0</v>
      </c>
      <c r="G438" s="33">
        <v>3.0</v>
      </c>
      <c r="H438" s="59">
        <f t="shared" si="2"/>
        <v>62238</v>
      </c>
      <c r="I438" s="33"/>
      <c r="J438" s="7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 t="s">
        <v>1475</v>
      </c>
      <c r="B439" s="9" t="s">
        <v>1597</v>
      </c>
      <c r="C439" s="9" t="s">
        <v>2681</v>
      </c>
      <c r="D439" s="49">
        <v>36003.0</v>
      </c>
      <c r="E439" s="79">
        <f t="shared" si="1"/>
        <v>25</v>
      </c>
      <c r="F439" s="59">
        <v>106042.0</v>
      </c>
      <c r="G439" s="33">
        <v>1.0</v>
      </c>
      <c r="H439" s="59">
        <f t="shared" si="2"/>
        <v>109043</v>
      </c>
      <c r="I439" s="33"/>
      <c r="J439" s="7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 t="s">
        <v>952</v>
      </c>
      <c r="B440" s="9" t="s">
        <v>1597</v>
      </c>
      <c r="C440" s="9" t="s">
        <v>2681</v>
      </c>
      <c r="D440" s="49">
        <v>36037.0</v>
      </c>
      <c r="E440" s="79">
        <f t="shared" si="1"/>
        <v>25</v>
      </c>
      <c r="F440" s="59">
        <v>130021.0</v>
      </c>
      <c r="G440" s="33">
        <v>4.0</v>
      </c>
      <c r="H440" s="59">
        <f t="shared" si="2"/>
        <v>133701</v>
      </c>
      <c r="I440" s="33"/>
      <c r="J440" s="7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 t="s">
        <v>1362</v>
      </c>
      <c r="B441" s="9" t="s">
        <v>1597</v>
      </c>
      <c r="C441" s="9" t="s">
        <v>2681</v>
      </c>
      <c r="D441" s="49">
        <v>36077.0</v>
      </c>
      <c r="E441" s="79">
        <f t="shared" si="1"/>
        <v>25</v>
      </c>
      <c r="F441" s="59">
        <v>52214.0</v>
      </c>
      <c r="G441" s="33">
        <v>3.0</v>
      </c>
      <c r="H441" s="59">
        <f t="shared" si="2"/>
        <v>53692</v>
      </c>
      <c r="I441" s="33"/>
      <c r="J441" s="7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 t="s">
        <v>1020</v>
      </c>
      <c r="B442" s="9" t="s">
        <v>1597</v>
      </c>
      <c r="C442" s="9" t="s">
        <v>2681</v>
      </c>
      <c r="D442" s="49">
        <v>36197.0</v>
      </c>
      <c r="E442" s="79">
        <f t="shared" si="1"/>
        <v>24</v>
      </c>
      <c r="F442" s="59">
        <v>102603.0</v>
      </c>
      <c r="G442" s="33">
        <v>5.0</v>
      </c>
      <c r="H442" s="59">
        <f t="shared" si="2"/>
        <v>105507</v>
      </c>
      <c r="I442" s="33"/>
      <c r="J442" s="7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 t="s">
        <v>915</v>
      </c>
      <c r="B443" s="9" t="s">
        <v>1597</v>
      </c>
      <c r="C443" s="9" t="s">
        <v>2681</v>
      </c>
      <c r="D443" s="49">
        <v>36217.0</v>
      </c>
      <c r="E443" s="79">
        <f t="shared" si="1"/>
        <v>24</v>
      </c>
      <c r="F443" s="59">
        <v>114901.0</v>
      </c>
      <c r="G443" s="33">
        <v>3.0</v>
      </c>
      <c r="H443" s="59">
        <f t="shared" si="2"/>
        <v>118153</v>
      </c>
      <c r="I443" s="33"/>
      <c r="J443" s="7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 t="s">
        <v>955</v>
      </c>
      <c r="B444" s="9" t="s">
        <v>1597</v>
      </c>
      <c r="C444" s="9" t="s">
        <v>2681</v>
      </c>
      <c r="D444" s="49">
        <v>36270.0</v>
      </c>
      <c r="E444" s="79">
        <f t="shared" si="1"/>
        <v>24</v>
      </c>
      <c r="F444" s="59">
        <v>65878.0</v>
      </c>
      <c r="G444" s="33">
        <v>2.0</v>
      </c>
      <c r="H444" s="59">
        <f t="shared" si="2"/>
        <v>67743</v>
      </c>
      <c r="I444" s="33"/>
      <c r="J444" s="7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 t="s">
        <v>1308</v>
      </c>
      <c r="B445" s="9" t="s">
        <v>1597</v>
      </c>
      <c r="C445" s="9" t="s">
        <v>2681</v>
      </c>
      <c r="D445" s="49">
        <v>36293.0</v>
      </c>
      <c r="E445" s="79">
        <f t="shared" si="1"/>
        <v>24</v>
      </c>
      <c r="F445" s="59">
        <v>120534.0</v>
      </c>
      <c r="G445" s="33">
        <v>5.0</v>
      </c>
      <c r="H445" s="59">
        <f t="shared" si="2"/>
        <v>123946</v>
      </c>
      <c r="I445" s="33"/>
      <c r="J445" s="7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 t="s">
        <v>1537</v>
      </c>
      <c r="B446" s="9" t="s">
        <v>1597</v>
      </c>
      <c r="C446" s="9" t="s">
        <v>2681</v>
      </c>
      <c r="D446" s="49">
        <v>36345.0</v>
      </c>
      <c r="E446" s="79">
        <f t="shared" si="1"/>
        <v>24</v>
      </c>
      <c r="F446" s="59">
        <v>65968.0</v>
      </c>
      <c r="G446" s="33">
        <v>5.0</v>
      </c>
      <c r="H446" s="59">
        <f t="shared" si="2"/>
        <v>67835</v>
      </c>
      <c r="I446" s="33"/>
      <c r="J446" s="7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 t="s">
        <v>1536</v>
      </c>
      <c r="B447" s="9" t="s">
        <v>1597</v>
      </c>
      <c r="C447" s="9" t="s">
        <v>2682</v>
      </c>
      <c r="D447" s="49">
        <v>35869.0</v>
      </c>
      <c r="E447" s="79">
        <f t="shared" si="1"/>
        <v>25</v>
      </c>
      <c r="F447" s="59">
        <v>36691.0</v>
      </c>
      <c r="G447" s="33">
        <v>1.0</v>
      </c>
      <c r="H447" s="59">
        <f t="shared" si="2"/>
        <v>37730</v>
      </c>
      <c r="I447" s="33"/>
      <c r="J447" s="7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 t="s">
        <v>1234</v>
      </c>
      <c r="B448" s="9" t="s">
        <v>1597</v>
      </c>
      <c r="C448" s="9" t="s">
        <v>2682</v>
      </c>
      <c r="D448" s="49">
        <v>35917.0</v>
      </c>
      <c r="E448" s="79">
        <f t="shared" si="1"/>
        <v>25</v>
      </c>
      <c r="F448" s="59">
        <v>58576.0</v>
      </c>
      <c r="G448" s="33">
        <v>5.0</v>
      </c>
      <c r="H448" s="59">
        <f t="shared" si="2"/>
        <v>60234</v>
      </c>
      <c r="I448" s="33"/>
      <c r="J448" s="7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 t="s">
        <v>958</v>
      </c>
      <c r="B449" s="9" t="s">
        <v>1597</v>
      </c>
      <c r="C449" s="9" t="s">
        <v>2682</v>
      </c>
      <c r="D449" s="49">
        <v>36106.0</v>
      </c>
      <c r="E449" s="79">
        <f t="shared" si="1"/>
        <v>25</v>
      </c>
      <c r="F449" s="59">
        <v>23677.0</v>
      </c>
      <c r="G449" s="33">
        <v>3.0</v>
      </c>
      <c r="H449" s="59">
        <f t="shared" si="2"/>
        <v>24348</v>
      </c>
      <c r="I449" s="33"/>
      <c r="J449" s="7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 t="s">
        <v>297</v>
      </c>
      <c r="B450" s="9" t="s">
        <v>1597</v>
      </c>
      <c r="C450" s="9" t="s">
        <v>2683</v>
      </c>
      <c r="D450" s="49">
        <v>35915.0</v>
      </c>
      <c r="E450" s="79">
        <f t="shared" si="1"/>
        <v>25</v>
      </c>
      <c r="F450" s="59">
        <v>49134.0</v>
      </c>
      <c r="G450" s="33">
        <v>4.0</v>
      </c>
      <c r="H450" s="59">
        <f t="shared" si="2"/>
        <v>50525</v>
      </c>
      <c r="I450" s="33"/>
      <c r="J450" s="7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 t="s">
        <v>375</v>
      </c>
      <c r="B451" s="9" t="s">
        <v>1584</v>
      </c>
      <c r="C451" s="9" t="s">
        <v>2680</v>
      </c>
      <c r="D451" s="49">
        <v>35924.0</v>
      </c>
      <c r="E451" s="79">
        <f t="shared" si="1"/>
        <v>25</v>
      </c>
      <c r="F451" s="59">
        <v>34037.0</v>
      </c>
      <c r="G451" s="33">
        <v>4.0</v>
      </c>
      <c r="H451" s="59">
        <f t="shared" si="2"/>
        <v>35001</v>
      </c>
      <c r="I451" s="33"/>
      <c r="J451" s="7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 t="s">
        <v>1098</v>
      </c>
      <c r="B452" s="9" t="s">
        <v>1584</v>
      </c>
      <c r="C452" s="9" t="s">
        <v>2680</v>
      </c>
      <c r="D452" s="49">
        <v>35991.0</v>
      </c>
      <c r="E452" s="79">
        <f t="shared" si="1"/>
        <v>25</v>
      </c>
      <c r="F452" s="59">
        <v>86710.0</v>
      </c>
      <c r="G452" s="33">
        <v>4.0</v>
      </c>
      <c r="H452" s="59">
        <f t="shared" si="2"/>
        <v>89164</v>
      </c>
      <c r="I452" s="33"/>
      <c r="J452" s="7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 t="s">
        <v>1158</v>
      </c>
      <c r="B453" s="9" t="s">
        <v>1584</v>
      </c>
      <c r="C453" s="9" t="s">
        <v>2680</v>
      </c>
      <c r="D453" s="49">
        <v>36395.0</v>
      </c>
      <c r="E453" s="79">
        <f t="shared" si="1"/>
        <v>24</v>
      </c>
      <c r="F453" s="59">
        <v>70358.0</v>
      </c>
      <c r="G453" s="33">
        <v>3.0</v>
      </c>
      <c r="H453" s="59">
        <f t="shared" si="2"/>
        <v>72350</v>
      </c>
      <c r="I453" s="33"/>
      <c r="J453" s="7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 t="s">
        <v>981</v>
      </c>
      <c r="B454" s="9" t="s">
        <v>1584</v>
      </c>
      <c r="C454" s="9" t="s">
        <v>2680</v>
      </c>
      <c r="D454" s="49">
        <v>36415.0</v>
      </c>
      <c r="E454" s="79">
        <f t="shared" si="1"/>
        <v>24</v>
      </c>
      <c r="F454" s="59">
        <v>89522.0</v>
      </c>
      <c r="G454" s="33">
        <v>2.0</v>
      </c>
      <c r="H454" s="59">
        <f t="shared" si="2"/>
        <v>92056</v>
      </c>
      <c r="I454" s="33"/>
      <c r="J454" s="7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 t="s">
        <v>1456</v>
      </c>
      <c r="B455" s="9" t="s">
        <v>1584</v>
      </c>
      <c r="C455" s="9" t="s">
        <v>2680</v>
      </c>
      <c r="D455" s="49">
        <v>36706.0</v>
      </c>
      <c r="E455" s="79">
        <f t="shared" si="1"/>
        <v>23</v>
      </c>
      <c r="F455" s="59">
        <v>66114.0</v>
      </c>
      <c r="G455" s="33">
        <v>2.0</v>
      </c>
      <c r="H455" s="59">
        <f t="shared" si="2"/>
        <v>67986</v>
      </c>
      <c r="I455" s="33"/>
      <c r="J455" s="7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 t="s">
        <v>1525</v>
      </c>
      <c r="B456" s="9" t="s">
        <v>1584</v>
      </c>
      <c r="C456" s="9" t="s">
        <v>2680</v>
      </c>
      <c r="D456" s="49">
        <v>37235.0</v>
      </c>
      <c r="E456" s="79">
        <f t="shared" si="1"/>
        <v>22</v>
      </c>
      <c r="F456" s="59">
        <v>83754.0</v>
      </c>
      <c r="G456" s="33">
        <v>1.0</v>
      </c>
      <c r="H456" s="59">
        <f t="shared" si="2"/>
        <v>86125</v>
      </c>
      <c r="I456" s="33"/>
      <c r="J456" s="7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 t="s">
        <v>377</v>
      </c>
      <c r="B457" s="9" t="s">
        <v>1584</v>
      </c>
      <c r="C457" s="9" t="s">
        <v>2680</v>
      </c>
      <c r="D457" s="49">
        <v>37415.0</v>
      </c>
      <c r="E457" s="79">
        <f t="shared" si="1"/>
        <v>21</v>
      </c>
      <c r="F457" s="59">
        <v>127109.0</v>
      </c>
      <c r="G457" s="33">
        <v>2.0</v>
      </c>
      <c r="H457" s="59">
        <f t="shared" si="2"/>
        <v>130707</v>
      </c>
      <c r="I457" s="33"/>
      <c r="J457" s="7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 t="s">
        <v>1124</v>
      </c>
      <c r="B458" s="9" t="s">
        <v>1584</v>
      </c>
      <c r="C458" s="9" t="s">
        <v>2680</v>
      </c>
      <c r="D458" s="49">
        <v>37483.0</v>
      </c>
      <c r="E458" s="79">
        <f t="shared" si="1"/>
        <v>21</v>
      </c>
      <c r="F458" s="59">
        <v>48966.0</v>
      </c>
      <c r="G458" s="33">
        <v>2.0</v>
      </c>
      <c r="H458" s="59">
        <f t="shared" si="2"/>
        <v>50352</v>
      </c>
      <c r="I458" s="33"/>
      <c r="J458" s="7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 t="s">
        <v>989</v>
      </c>
      <c r="B459" s="9" t="s">
        <v>1584</v>
      </c>
      <c r="C459" s="9" t="s">
        <v>2680</v>
      </c>
      <c r="D459" s="49">
        <v>37672.0</v>
      </c>
      <c r="E459" s="79">
        <f t="shared" si="1"/>
        <v>20</v>
      </c>
      <c r="F459" s="59">
        <v>113646.0</v>
      </c>
      <c r="G459" s="33">
        <v>5.0</v>
      </c>
      <c r="H459" s="59">
        <f t="shared" si="2"/>
        <v>116863</v>
      </c>
      <c r="I459" s="33"/>
      <c r="J459" s="7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 t="s">
        <v>1296</v>
      </c>
      <c r="B460" s="9" t="s">
        <v>1584</v>
      </c>
      <c r="C460" s="9" t="s">
        <v>2680</v>
      </c>
      <c r="D460" s="49">
        <v>37903.0</v>
      </c>
      <c r="E460" s="79">
        <f t="shared" si="1"/>
        <v>20</v>
      </c>
      <c r="F460" s="59">
        <v>108203.0</v>
      </c>
      <c r="G460" s="33">
        <v>1.0</v>
      </c>
      <c r="H460" s="59">
        <f t="shared" si="2"/>
        <v>111266</v>
      </c>
      <c r="I460" s="33"/>
      <c r="J460" s="7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 t="s">
        <v>1425</v>
      </c>
      <c r="B461" s="9" t="s">
        <v>1584</v>
      </c>
      <c r="C461" s="9" t="s">
        <v>2680</v>
      </c>
      <c r="D461" s="49">
        <v>38058.0</v>
      </c>
      <c r="E461" s="79">
        <f t="shared" si="1"/>
        <v>19</v>
      </c>
      <c r="F461" s="59">
        <v>88805.0</v>
      </c>
      <c r="G461" s="33">
        <v>2.0</v>
      </c>
      <c r="H461" s="59">
        <f t="shared" si="2"/>
        <v>91319</v>
      </c>
      <c r="I461" s="33"/>
      <c r="J461" s="7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 t="s">
        <v>1528</v>
      </c>
      <c r="B462" s="9" t="s">
        <v>1584</v>
      </c>
      <c r="C462" s="9" t="s">
        <v>2680</v>
      </c>
      <c r="D462" s="49">
        <v>38298.0</v>
      </c>
      <c r="E462" s="79">
        <f t="shared" si="1"/>
        <v>19</v>
      </c>
      <c r="F462" s="59">
        <v>73226.0</v>
      </c>
      <c r="G462" s="33">
        <v>4.0</v>
      </c>
      <c r="H462" s="59">
        <f t="shared" si="2"/>
        <v>75299</v>
      </c>
      <c r="I462" s="33"/>
      <c r="J462" s="7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 t="s">
        <v>1058</v>
      </c>
      <c r="B463" s="9" t="s">
        <v>1584</v>
      </c>
      <c r="C463" s="9" t="s">
        <v>2680</v>
      </c>
      <c r="D463" s="49">
        <v>38456.0</v>
      </c>
      <c r="E463" s="79">
        <f t="shared" si="1"/>
        <v>18</v>
      </c>
      <c r="F463" s="59">
        <v>53558.0</v>
      </c>
      <c r="G463" s="33">
        <v>2.0</v>
      </c>
      <c r="H463" s="59">
        <f t="shared" si="2"/>
        <v>55074</v>
      </c>
      <c r="I463" s="33"/>
      <c r="J463" s="7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 t="s">
        <v>1433</v>
      </c>
      <c r="B464" s="9" t="s">
        <v>1584</v>
      </c>
      <c r="C464" s="9" t="s">
        <v>2680</v>
      </c>
      <c r="D464" s="49">
        <v>38843.0</v>
      </c>
      <c r="E464" s="79">
        <f t="shared" si="1"/>
        <v>17</v>
      </c>
      <c r="F464" s="59">
        <v>70258.0</v>
      </c>
      <c r="G464" s="33">
        <v>1.0</v>
      </c>
      <c r="H464" s="59">
        <f t="shared" si="2"/>
        <v>72247</v>
      </c>
      <c r="I464" s="33"/>
      <c r="J464" s="7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 t="s">
        <v>1463</v>
      </c>
      <c r="B465" s="9" t="s">
        <v>1584</v>
      </c>
      <c r="C465" s="9" t="s">
        <v>2680</v>
      </c>
      <c r="D465" s="49">
        <v>39054.0</v>
      </c>
      <c r="E465" s="79">
        <f t="shared" si="1"/>
        <v>17</v>
      </c>
      <c r="F465" s="59">
        <v>85736.0</v>
      </c>
      <c r="G465" s="33">
        <v>5.0</v>
      </c>
      <c r="H465" s="59">
        <f t="shared" si="2"/>
        <v>88163</v>
      </c>
      <c r="I465" s="33"/>
      <c r="J465" s="7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 t="s">
        <v>185</v>
      </c>
      <c r="B466" s="9" t="s">
        <v>1584</v>
      </c>
      <c r="C466" s="9" t="s">
        <v>2680</v>
      </c>
      <c r="D466" s="49">
        <v>39132.0</v>
      </c>
      <c r="E466" s="79">
        <f t="shared" si="1"/>
        <v>16</v>
      </c>
      <c r="F466" s="59">
        <v>105414.0</v>
      </c>
      <c r="G466" s="33">
        <v>5.0</v>
      </c>
      <c r="H466" s="59">
        <f t="shared" si="2"/>
        <v>108398</v>
      </c>
      <c r="I466" s="33"/>
      <c r="J466" s="7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 t="s">
        <v>1439</v>
      </c>
      <c r="B467" s="9" t="s">
        <v>1584</v>
      </c>
      <c r="C467" s="9" t="s">
        <v>2680</v>
      </c>
      <c r="D467" s="49">
        <v>39544.0</v>
      </c>
      <c r="E467" s="79">
        <f t="shared" si="1"/>
        <v>15</v>
      </c>
      <c r="F467" s="59">
        <v>132518.0</v>
      </c>
      <c r="G467" s="33">
        <v>4.0</v>
      </c>
      <c r="H467" s="59">
        <f t="shared" si="2"/>
        <v>136269</v>
      </c>
      <c r="I467" s="33"/>
      <c r="J467" s="7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 t="s">
        <v>1109</v>
      </c>
      <c r="B468" s="9" t="s">
        <v>1584</v>
      </c>
      <c r="C468" s="9" t="s">
        <v>2680</v>
      </c>
      <c r="D468" s="49">
        <v>40161.0</v>
      </c>
      <c r="E468" s="79">
        <f t="shared" si="1"/>
        <v>14</v>
      </c>
      <c r="F468" s="59">
        <v>88805.0</v>
      </c>
      <c r="G468" s="33">
        <v>3.0</v>
      </c>
      <c r="H468" s="59">
        <f t="shared" si="2"/>
        <v>91319</v>
      </c>
      <c r="I468" s="33"/>
      <c r="J468" s="7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 t="s">
        <v>970</v>
      </c>
      <c r="B469" s="9" t="s">
        <v>1584</v>
      </c>
      <c r="C469" s="9" t="s">
        <v>2680</v>
      </c>
      <c r="D469" s="49">
        <v>40283.0</v>
      </c>
      <c r="E469" s="79">
        <f t="shared" si="1"/>
        <v>13</v>
      </c>
      <c r="F469" s="59">
        <v>91045.0</v>
      </c>
      <c r="G469" s="33">
        <v>3.0</v>
      </c>
      <c r="H469" s="59">
        <f t="shared" si="2"/>
        <v>93622</v>
      </c>
      <c r="I469" s="33"/>
      <c r="J469" s="7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 t="s">
        <v>1005</v>
      </c>
      <c r="B470" s="9" t="s">
        <v>1584</v>
      </c>
      <c r="C470" s="9" t="s">
        <v>2680</v>
      </c>
      <c r="D470" s="49">
        <v>43161.0</v>
      </c>
      <c r="E470" s="79">
        <f t="shared" si="1"/>
        <v>5</v>
      </c>
      <c r="F470" s="59">
        <v>58475.0</v>
      </c>
      <c r="G470" s="33">
        <v>5.0</v>
      </c>
      <c r="H470" s="59">
        <f t="shared" si="2"/>
        <v>60130</v>
      </c>
      <c r="I470" s="33"/>
      <c r="J470" s="7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 t="s">
        <v>934</v>
      </c>
      <c r="B471" s="9" t="s">
        <v>1584</v>
      </c>
      <c r="C471" s="9" t="s">
        <v>2680</v>
      </c>
      <c r="D471" s="49">
        <v>43167.0</v>
      </c>
      <c r="E471" s="79">
        <f t="shared" si="1"/>
        <v>5</v>
      </c>
      <c r="F471" s="59">
        <v>85277.0</v>
      </c>
      <c r="G471" s="33">
        <v>4.0</v>
      </c>
      <c r="H471" s="59">
        <f t="shared" si="2"/>
        <v>87691</v>
      </c>
      <c r="I471" s="33"/>
      <c r="J471" s="7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 t="s">
        <v>197</v>
      </c>
      <c r="B472" s="9" t="s">
        <v>1584</v>
      </c>
      <c r="C472" s="9" t="s">
        <v>2681</v>
      </c>
      <c r="D472" s="49">
        <v>35855.0</v>
      </c>
      <c r="E472" s="79">
        <f t="shared" si="1"/>
        <v>25</v>
      </c>
      <c r="F472" s="59">
        <v>71086.0</v>
      </c>
      <c r="G472" s="33">
        <v>2.0</v>
      </c>
      <c r="H472" s="59">
        <f t="shared" si="2"/>
        <v>73098</v>
      </c>
      <c r="I472" s="33"/>
      <c r="J472" s="7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 t="s">
        <v>1297</v>
      </c>
      <c r="B473" s="9" t="s">
        <v>1584</v>
      </c>
      <c r="C473" s="9" t="s">
        <v>2681</v>
      </c>
      <c r="D473" s="49">
        <v>35885.0</v>
      </c>
      <c r="E473" s="79">
        <f t="shared" si="1"/>
        <v>25</v>
      </c>
      <c r="F473" s="59">
        <v>68174.0</v>
      </c>
      <c r="G473" s="33">
        <v>4.0</v>
      </c>
      <c r="H473" s="59">
        <f t="shared" si="2"/>
        <v>70104</v>
      </c>
      <c r="I473" s="33"/>
      <c r="J473" s="7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 t="s">
        <v>1372</v>
      </c>
      <c r="B474" s="9" t="s">
        <v>1584</v>
      </c>
      <c r="C474" s="9" t="s">
        <v>2681</v>
      </c>
      <c r="D474" s="49">
        <v>36118.0</v>
      </c>
      <c r="E474" s="79">
        <f t="shared" si="1"/>
        <v>25</v>
      </c>
      <c r="F474" s="59">
        <v>35616.0</v>
      </c>
      <c r="G474" s="33">
        <v>4.0</v>
      </c>
      <c r="H474" s="59">
        <f t="shared" si="2"/>
        <v>36624</v>
      </c>
      <c r="I474" s="33"/>
      <c r="J474" s="7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 t="s">
        <v>1210</v>
      </c>
      <c r="B475" s="9" t="s">
        <v>1584</v>
      </c>
      <c r="C475" s="9" t="s">
        <v>2681</v>
      </c>
      <c r="D475" s="49">
        <v>36217.0</v>
      </c>
      <c r="E475" s="79">
        <f t="shared" si="1"/>
        <v>24</v>
      </c>
      <c r="F475" s="59">
        <v>114934.0</v>
      </c>
      <c r="G475" s="33">
        <v>1.0</v>
      </c>
      <c r="H475" s="59">
        <f t="shared" si="2"/>
        <v>118187</v>
      </c>
      <c r="I475" s="33"/>
      <c r="J475" s="7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 t="s">
        <v>1780</v>
      </c>
      <c r="B476" s="9" t="s">
        <v>1584</v>
      </c>
      <c r="C476" s="9" t="s">
        <v>2681</v>
      </c>
      <c r="D476" s="49">
        <v>36267.0</v>
      </c>
      <c r="E476" s="79">
        <f t="shared" si="1"/>
        <v>24</v>
      </c>
      <c r="F476" s="59">
        <v>80573.0</v>
      </c>
      <c r="G476" s="33">
        <v>5.0</v>
      </c>
      <c r="H476" s="59">
        <f t="shared" si="2"/>
        <v>82854</v>
      </c>
      <c r="I476" s="33"/>
      <c r="J476" s="7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 t="s">
        <v>1533</v>
      </c>
      <c r="B477" s="9" t="s">
        <v>1584</v>
      </c>
      <c r="C477" s="9" t="s">
        <v>2681</v>
      </c>
      <c r="D477" s="49">
        <v>36283.0</v>
      </c>
      <c r="E477" s="79">
        <f t="shared" si="1"/>
        <v>24</v>
      </c>
      <c r="F477" s="59">
        <v>117387.0</v>
      </c>
      <c r="G477" s="33">
        <v>4.0</v>
      </c>
      <c r="H477" s="59">
        <f t="shared" si="2"/>
        <v>120710</v>
      </c>
      <c r="I477" s="33"/>
      <c r="J477" s="7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 t="s">
        <v>1162</v>
      </c>
      <c r="B478" s="9" t="s">
        <v>1584</v>
      </c>
      <c r="C478" s="9" t="s">
        <v>2681</v>
      </c>
      <c r="D478" s="49">
        <v>36330.0</v>
      </c>
      <c r="E478" s="79">
        <f t="shared" si="1"/>
        <v>24</v>
      </c>
      <c r="F478" s="59">
        <v>105974.0</v>
      </c>
      <c r="G478" s="33">
        <v>4.0</v>
      </c>
      <c r="H478" s="59">
        <f t="shared" si="2"/>
        <v>108974</v>
      </c>
      <c r="I478" s="33"/>
      <c r="J478" s="7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 t="s">
        <v>251</v>
      </c>
      <c r="B479" s="9" t="s">
        <v>1584</v>
      </c>
      <c r="C479" s="9" t="s">
        <v>2681</v>
      </c>
      <c r="D479" s="49">
        <v>36818.0</v>
      </c>
      <c r="E479" s="79">
        <f t="shared" si="1"/>
        <v>23</v>
      </c>
      <c r="F479" s="59">
        <v>34474.0</v>
      </c>
      <c r="G479" s="33">
        <v>4.0</v>
      </c>
      <c r="H479" s="59">
        <f t="shared" si="2"/>
        <v>35450</v>
      </c>
      <c r="I479" s="33"/>
      <c r="J479" s="7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 t="s">
        <v>1103</v>
      </c>
      <c r="B480" s="9" t="s">
        <v>1584</v>
      </c>
      <c r="C480" s="9" t="s">
        <v>2681</v>
      </c>
      <c r="D480" s="49">
        <v>36906.0</v>
      </c>
      <c r="E480" s="79">
        <f t="shared" si="1"/>
        <v>22</v>
      </c>
      <c r="F480" s="59">
        <v>93789.0</v>
      </c>
      <c r="G480" s="33">
        <v>3.0</v>
      </c>
      <c r="H480" s="59">
        <f t="shared" si="2"/>
        <v>96444</v>
      </c>
      <c r="I480" s="33"/>
      <c r="J480" s="7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 t="s">
        <v>988</v>
      </c>
      <c r="B481" s="9" t="s">
        <v>1584</v>
      </c>
      <c r="C481" s="9" t="s">
        <v>2681</v>
      </c>
      <c r="D481" s="49">
        <v>36926.0</v>
      </c>
      <c r="E481" s="79">
        <f t="shared" si="1"/>
        <v>22</v>
      </c>
      <c r="F481" s="59">
        <v>102626.0</v>
      </c>
      <c r="G481" s="33">
        <v>2.0</v>
      </c>
      <c r="H481" s="59">
        <f t="shared" si="2"/>
        <v>105531</v>
      </c>
      <c r="I481" s="33"/>
      <c r="J481" s="7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 t="s">
        <v>1117</v>
      </c>
      <c r="B482" s="9" t="s">
        <v>1584</v>
      </c>
      <c r="C482" s="9" t="s">
        <v>2681</v>
      </c>
      <c r="D482" s="49">
        <v>36979.0</v>
      </c>
      <c r="E482" s="79">
        <f t="shared" si="1"/>
        <v>22</v>
      </c>
      <c r="F482" s="59">
        <v>92680.0</v>
      </c>
      <c r="G482" s="33">
        <v>2.0</v>
      </c>
      <c r="H482" s="59">
        <f t="shared" si="2"/>
        <v>95303</v>
      </c>
      <c r="I482" s="33"/>
      <c r="J482" s="7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 t="s">
        <v>929</v>
      </c>
      <c r="B483" s="9" t="s">
        <v>1584</v>
      </c>
      <c r="C483" s="9" t="s">
        <v>2681</v>
      </c>
      <c r="D483" s="49">
        <v>37450.0</v>
      </c>
      <c r="E483" s="79">
        <f t="shared" si="1"/>
        <v>21</v>
      </c>
      <c r="F483" s="59">
        <v>131309.0</v>
      </c>
      <c r="G483" s="33">
        <v>2.0</v>
      </c>
      <c r="H483" s="59">
        <f t="shared" si="2"/>
        <v>135026</v>
      </c>
      <c r="I483" s="33"/>
      <c r="J483" s="7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 t="s">
        <v>305</v>
      </c>
      <c r="B484" s="9" t="s">
        <v>1584</v>
      </c>
      <c r="C484" s="9" t="s">
        <v>2681</v>
      </c>
      <c r="D484" s="49">
        <v>37746.0</v>
      </c>
      <c r="E484" s="79">
        <f t="shared" si="1"/>
        <v>20</v>
      </c>
      <c r="F484" s="59">
        <v>74760.0</v>
      </c>
      <c r="G484" s="33">
        <v>4.0</v>
      </c>
      <c r="H484" s="59">
        <f t="shared" si="2"/>
        <v>76876</v>
      </c>
      <c r="I484" s="33"/>
      <c r="J484" s="7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 t="s">
        <v>1496</v>
      </c>
      <c r="B485" s="9" t="s">
        <v>1584</v>
      </c>
      <c r="C485" s="9" t="s">
        <v>2681</v>
      </c>
      <c r="D485" s="49">
        <v>37851.0</v>
      </c>
      <c r="E485" s="79">
        <f t="shared" si="1"/>
        <v>20</v>
      </c>
      <c r="F485" s="59">
        <v>90406.0</v>
      </c>
      <c r="G485" s="33">
        <v>2.0</v>
      </c>
      <c r="H485" s="59">
        <f t="shared" si="2"/>
        <v>92965</v>
      </c>
      <c r="I485" s="33"/>
      <c r="J485" s="7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 t="s">
        <v>1430</v>
      </c>
      <c r="B486" s="9" t="s">
        <v>1584</v>
      </c>
      <c r="C486" s="9" t="s">
        <v>2681</v>
      </c>
      <c r="D486" s="49">
        <v>37908.0</v>
      </c>
      <c r="E486" s="79">
        <f t="shared" si="1"/>
        <v>20</v>
      </c>
      <c r="F486" s="59">
        <v>43994.0</v>
      </c>
      <c r="G486" s="33">
        <v>2.0</v>
      </c>
      <c r="H486" s="59">
        <f t="shared" si="2"/>
        <v>45240</v>
      </c>
      <c r="I486" s="33"/>
      <c r="J486" s="7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 t="s">
        <v>965</v>
      </c>
      <c r="B487" s="9" t="s">
        <v>1584</v>
      </c>
      <c r="C487" s="9" t="s">
        <v>2681</v>
      </c>
      <c r="D487" s="49">
        <v>37926.0</v>
      </c>
      <c r="E487" s="79">
        <f t="shared" si="1"/>
        <v>20</v>
      </c>
      <c r="F487" s="59">
        <v>107386.0</v>
      </c>
      <c r="G487" s="33">
        <v>3.0</v>
      </c>
      <c r="H487" s="59">
        <f t="shared" si="2"/>
        <v>110426</v>
      </c>
      <c r="I487" s="33"/>
      <c r="J487" s="7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 t="s">
        <v>1090</v>
      </c>
      <c r="B488" s="9" t="s">
        <v>1584</v>
      </c>
      <c r="C488" s="9" t="s">
        <v>2681</v>
      </c>
      <c r="D488" s="49">
        <v>37976.0</v>
      </c>
      <c r="E488" s="79">
        <f t="shared" si="1"/>
        <v>20</v>
      </c>
      <c r="F488" s="59">
        <v>69989.0</v>
      </c>
      <c r="G488" s="33">
        <v>2.0</v>
      </c>
      <c r="H488" s="59">
        <f t="shared" si="2"/>
        <v>71970</v>
      </c>
      <c r="I488" s="33"/>
      <c r="J488" s="7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 t="s">
        <v>352</v>
      </c>
      <c r="B489" s="9" t="s">
        <v>1584</v>
      </c>
      <c r="C489" s="9" t="s">
        <v>2681</v>
      </c>
      <c r="D489" s="49">
        <v>38043.0</v>
      </c>
      <c r="E489" s="79">
        <f t="shared" si="1"/>
        <v>19</v>
      </c>
      <c r="F489" s="59">
        <v>107475.0</v>
      </c>
      <c r="G489" s="33">
        <v>5.0</v>
      </c>
      <c r="H489" s="59">
        <f t="shared" si="2"/>
        <v>110517</v>
      </c>
      <c r="I489" s="33"/>
      <c r="J489" s="7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 t="s">
        <v>1779</v>
      </c>
      <c r="B490" s="9" t="s">
        <v>1584</v>
      </c>
      <c r="C490" s="9" t="s">
        <v>2681</v>
      </c>
      <c r="D490" s="49">
        <v>38285.0</v>
      </c>
      <c r="E490" s="79">
        <f t="shared" si="1"/>
        <v>19</v>
      </c>
      <c r="F490" s="59">
        <v>93542.0</v>
      </c>
      <c r="G490" s="33">
        <v>1.0</v>
      </c>
      <c r="H490" s="59">
        <f t="shared" si="2"/>
        <v>96190</v>
      </c>
      <c r="I490" s="33"/>
      <c r="J490" s="7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 t="s">
        <v>1192</v>
      </c>
      <c r="B491" s="9" t="s">
        <v>1584</v>
      </c>
      <c r="C491" s="9" t="s">
        <v>2681</v>
      </c>
      <c r="D491" s="49">
        <v>38373.0</v>
      </c>
      <c r="E491" s="79">
        <f t="shared" si="1"/>
        <v>18</v>
      </c>
      <c r="F491" s="59">
        <v>50355.0</v>
      </c>
      <c r="G491" s="33">
        <v>2.0</v>
      </c>
      <c r="H491" s="59">
        <f t="shared" si="2"/>
        <v>51781</v>
      </c>
      <c r="I491" s="33"/>
      <c r="J491" s="7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 t="s">
        <v>1267</v>
      </c>
      <c r="B492" s="9" t="s">
        <v>1584</v>
      </c>
      <c r="C492" s="9" t="s">
        <v>2681</v>
      </c>
      <c r="D492" s="49">
        <v>38450.0</v>
      </c>
      <c r="E492" s="79">
        <f t="shared" si="1"/>
        <v>18</v>
      </c>
      <c r="F492" s="59">
        <v>35986.0</v>
      </c>
      <c r="G492" s="33">
        <v>4.0</v>
      </c>
      <c r="H492" s="59">
        <f t="shared" si="2"/>
        <v>37005</v>
      </c>
      <c r="I492" s="33"/>
      <c r="J492" s="7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 t="s">
        <v>1221</v>
      </c>
      <c r="B493" s="9" t="s">
        <v>1584</v>
      </c>
      <c r="C493" s="9" t="s">
        <v>2681</v>
      </c>
      <c r="D493" s="49">
        <v>38578.0</v>
      </c>
      <c r="E493" s="79">
        <f t="shared" si="1"/>
        <v>18</v>
      </c>
      <c r="F493" s="59">
        <v>33813.0</v>
      </c>
      <c r="G493" s="33">
        <v>3.0</v>
      </c>
      <c r="H493" s="59">
        <f t="shared" si="2"/>
        <v>34770</v>
      </c>
      <c r="I493" s="33"/>
      <c r="J493" s="7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 t="s">
        <v>1139</v>
      </c>
      <c r="B494" s="9" t="s">
        <v>1584</v>
      </c>
      <c r="C494" s="9" t="s">
        <v>2681</v>
      </c>
      <c r="D494" s="49">
        <v>38675.0</v>
      </c>
      <c r="E494" s="79">
        <f t="shared" si="1"/>
        <v>18</v>
      </c>
      <c r="F494" s="59">
        <v>109021.0</v>
      </c>
      <c r="G494" s="33">
        <v>4.0</v>
      </c>
      <c r="H494" s="59">
        <f t="shared" si="2"/>
        <v>112107</v>
      </c>
      <c r="I494" s="33"/>
      <c r="J494" s="7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 t="s">
        <v>1126</v>
      </c>
      <c r="B495" s="9" t="s">
        <v>1584</v>
      </c>
      <c r="C495" s="9" t="s">
        <v>2681</v>
      </c>
      <c r="D495" s="49">
        <v>38715.0</v>
      </c>
      <c r="E495" s="79">
        <f t="shared" si="1"/>
        <v>18</v>
      </c>
      <c r="F495" s="59">
        <v>90798.0</v>
      </c>
      <c r="G495" s="33">
        <v>4.0</v>
      </c>
      <c r="H495" s="59">
        <f t="shared" si="2"/>
        <v>93368</v>
      </c>
      <c r="I495" s="33"/>
      <c r="J495" s="7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 t="s">
        <v>954</v>
      </c>
      <c r="B496" s="9" t="s">
        <v>1584</v>
      </c>
      <c r="C496" s="9" t="s">
        <v>2681</v>
      </c>
      <c r="D496" s="49">
        <v>38747.0</v>
      </c>
      <c r="E496" s="79">
        <f t="shared" si="1"/>
        <v>17</v>
      </c>
      <c r="F496" s="59">
        <v>54533.0</v>
      </c>
      <c r="G496" s="33">
        <v>1.0</v>
      </c>
      <c r="H496" s="59">
        <f t="shared" si="2"/>
        <v>56077</v>
      </c>
      <c r="I496" s="33"/>
      <c r="J496" s="7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 t="s">
        <v>926</v>
      </c>
      <c r="B497" s="9" t="s">
        <v>1584</v>
      </c>
      <c r="C497" s="9" t="s">
        <v>2681</v>
      </c>
      <c r="D497" s="49">
        <v>38845.0</v>
      </c>
      <c r="E497" s="79">
        <f t="shared" si="1"/>
        <v>17</v>
      </c>
      <c r="F497" s="59">
        <v>80696.0</v>
      </c>
      <c r="G497" s="33">
        <v>4.0</v>
      </c>
      <c r="H497" s="59">
        <f t="shared" si="2"/>
        <v>82980</v>
      </c>
      <c r="I497" s="33"/>
      <c r="J497" s="7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 t="s">
        <v>991</v>
      </c>
      <c r="B498" s="9" t="s">
        <v>1584</v>
      </c>
      <c r="C498" s="9" t="s">
        <v>2681</v>
      </c>
      <c r="D498" s="49">
        <v>38893.0</v>
      </c>
      <c r="E498" s="79">
        <f t="shared" si="1"/>
        <v>17</v>
      </c>
      <c r="F498" s="59">
        <v>66528.0</v>
      </c>
      <c r="G498" s="33">
        <v>4.0</v>
      </c>
      <c r="H498" s="59">
        <f t="shared" si="2"/>
        <v>68411</v>
      </c>
      <c r="I498" s="33"/>
      <c r="J498" s="7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 t="s">
        <v>1040</v>
      </c>
      <c r="B499" s="9" t="s">
        <v>1584</v>
      </c>
      <c r="C499" s="9" t="s">
        <v>2681</v>
      </c>
      <c r="D499" s="49">
        <v>39293.0</v>
      </c>
      <c r="E499" s="79">
        <f t="shared" si="1"/>
        <v>16</v>
      </c>
      <c r="F499" s="59">
        <v>92254.0</v>
      </c>
      <c r="G499" s="33">
        <v>4.0</v>
      </c>
      <c r="H499" s="59">
        <f t="shared" si="2"/>
        <v>94865</v>
      </c>
      <c r="I499" s="33"/>
      <c r="J499" s="7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 t="s">
        <v>366</v>
      </c>
      <c r="B500" s="9" t="s">
        <v>1584</v>
      </c>
      <c r="C500" s="9" t="s">
        <v>2681</v>
      </c>
      <c r="D500" s="49">
        <v>39430.0</v>
      </c>
      <c r="E500" s="79">
        <f t="shared" si="1"/>
        <v>16</v>
      </c>
      <c r="F500" s="59">
        <v>71456.0</v>
      </c>
      <c r="G500" s="33">
        <v>1.0</v>
      </c>
      <c r="H500" s="59">
        <f t="shared" si="2"/>
        <v>73479</v>
      </c>
      <c r="I500" s="33"/>
      <c r="J500" s="7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 t="s">
        <v>186</v>
      </c>
      <c r="B501" s="9" t="s">
        <v>1584</v>
      </c>
      <c r="C501" s="9" t="s">
        <v>2681</v>
      </c>
      <c r="D501" s="49">
        <v>39895.0</v>
      </c>
      <c r="E501" s="79">
        <f t="shared" si="1"/>
        <v>14</v>
      </c>
      <c r="F501" s="59">
        <v>43064.0</v>
      </c>
      <c r="G501" s="33">
        <v>1.0</v>
      </c>
      <c r="H501" s="59">
        <f t="shared" si="2"/>
        <v>44283</v>
      </c>
      <c r="I501" s="33"/>
      <c r="J501" s="7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 t="s">
        <v>1494</v>
      </c>
      <c r="B502" s="9" t="s">
        <v>1584</v>
      </c>
      <c r="C502" s="9" t="s">
        <v>2681</v>
      </c>
      <c r="D502" s="49">
        <v>40325.0</v>
      </c>
      <c r="E502" s="79">
        <f t="shared" si="1"/>
        <v>13</v>
      </c>
      <c r="F502" s="59">
        <v>66674.0</v>
      </c>
      <c r="G502" s="33">
        <v>2.0</v>
      </c>
      <c r="H502" s="59">
        <f t="shared" si="2"/>
        <v>68561</v>
      </c>
      <c r="I502" s="33"/>
      <c r="J502" s="7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 t="s">
        <v>1364</v>
      </c>
      <c r="B503" s="9" t="s">
        <v>1584</v>
      </c>
      <c r="C503" s="9" t="s">
        <v>2681</v>
      </c>
      <c r="D503" s="49">
        <v>40458.0</v>
      </c>
      <c r="E503" s="79">
        <f t="shared" si="1"/>
        <v>13</v>
      </c>
      <c r="F503" s="59">
        <v>34832.0</v>
      </c>
      <c r="G503" s="33">
        <v>3.0</v>
      </c>
      <c r="H503" s="59">
        <f t="shared" si="2"/>
        <v>35818</v>
      </c>
      <c r="I503" s="33"/>
      <c r="J503" s="7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 t="s">
        <v>1150</v>
      </c>
      <c r="B504" s="9" t="s">
        <v>1584</v>
      </c>
      <c r="C504" s="9" t="s">
        <v>2681</v>
      </c>
      <c r="D504" s="49">
        <v>40605.0</v>
      </c>
      <c r="E504" s="79">
        <f t="shared" si="1"/>
        <v>12</v>
      </c>
      <c r="F504" s="59">
        <v>113702.0</v>
      </c>
      <c r="G504" s="33">
        <v>2.0</v>
      </c>
      <c r="H504" s="59">
        <f t="shared" si="2"/>
        <v>116920</v>
      </c>
      <c r="I504" s="33"/>
      <c r="J504" s="7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 t="s">
        <v>1477</v>
      </c>
      <c r="B505" s="9" t="s">
        <v>1584</v>
      </c>
      <c r="C505" s="9" t="s">
        <v>2681</v>
      </c>
      <c r="D505" s="49">
        <v>41180.0</v>
      </c>
      <c r="E505" s="79">
        <f t="shared" si="1"/>
        <v>11</v>
      </c>
      <c r="F505" s="59">
        <v>90675.0</v>
      </c>
      <c r="G505" s="33">
        <v>2.0</v>
      </c>
      <c r="H505" s="59">
        <f t="shared" si="2"/>
        <v>93242</v>
      </c>
      <c r="I505" s="33"/>
      <c r="J505" s="7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 t="s">
        <v>246</v>
      </c>
      <c r="B506" s="9" t="s">
        <v>1584</v>
      </c>
      <c r="C506" s="9" t="s">
        <v>2681</v>
      </c>
      <c r="D506" s="49">
        <v>41547.0</v>
      </c>
      <c r="E506" s="79">
        <f t="shared" si="1"/>
        <v>10</v>
      </c>
      <c r="F506" s="59">
        <v>92680.0</v>
      </c>
      <c r="G506" s="33">
        <v>3.0</v>
      </c>
      <c r="H506" s="59">
        <f t="shared" si="2"/>
        <v>95303</v>
      </c>
      <c r="I506" s="33"/>
      <c r="J506" s="7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 t="s">
        <v>1206</v>
      </c>
      <c r="B507" s="9" t="s">
        <v>1584</v>
      </c>
      <c r="C507" s="9" t="s">
        <v>2681</v>
      </c>
      <c r="D507" s="49">
        <v>41804.0</v>
      </c>
      <c r="E507" s="79">
        <f t="shared" si="1"/>
        <v>9</v>
      </c>
      <c r="F507" s="59">
        <v>97395.0</v>
      </c>
      <c r="G507" s="33">
        <v>5.0</v>
      </c>
      <c r="H507" s="59">
        <f t="shared" si="2"/>
        <v>100152</v>
      </c>
      <c r="I507" s="33"/>
      <c r="J507" s="7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 t="s">
        <v>1143</v>
      </c>
      <c r="B508" s="9" t="s">
        <v>1584</v>
      </c>
      <c r="C508" s="9" t="s">
        <v>2681</v>
      </c>
      <c r="D508" s="49">
        <v>41974.0</v>
      </c>
      <c r="E508" s="79">
        <f t="shared" si="1"/>
        <v>9</v>
      </c>
      <c r="F508" s="59">
        <v>109155.0</v>
      </c>
      <c r="G508" s="33">
        <v>2.0</v>
      </c>
      <c r="H508" s="59">
        <f t="shared" si="2"/>
        <v>112245</v>
      </c>
      <c r="I508" s="33"/>
      <c r="J508" s="7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 t="s">
        <v>1445</v>
      </c>
      <c r="B509" s="9" t="s">
        <v>1584</v>
      </c>
      <c r="C509" s="9" t="s">
        <v>2681</v>
      </c>
      <c r="D509" s="49">
        <v>42119.0</v>
      </c>
      <c r="E509" s="79">
        <f t="shared" si="1"/>
        <v>8</v>
      </c>
      <c r="F509" s="59">
        <v>62126.0</v>
      </c>
      <c r="G509" s="33">
        <v>5.0</v>
      </c>
      <c r="H509" s="59">
        <f t="shared" si="2"/>
        <v>63885</v>
      </c>
      <c r="I509" s="33"/>
      <c r="J509" s="7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 t="s">
        <v>1010</v>
      </c>
      <c r="B510" s="9" t="s">
        <v>1584</v>
      </c>
      <c r="C510" s="9" t="s">
        <v>2681</v>
      </c>
      <c r="D510" s="49">
        <v>42203.0</v>
      </c>
      <c r="E510" s="79">
        <f t="shared" si="1"/>
        <v>8</v>
      </c>
      <c r="F510" s="59">
        <v>66013.0</v>
      </c>
      <c r="G510" s="33">
        <v>1.0</v>
      </c>
      <c r="H510" s="59">
        <f t="shared" si="2"/>
        <v>67882</v>
      </c>
      <c r="I510" s="33"/>
      <c r="J510" s="7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 t="s">
        <v>1510</v>
      </c>
      <c r="B511" s="9" t="s">
        <v>1584</v>
      </c>
      <c r="C511" s="9" t="s">
        <v>2681</v>
      </c>
      <c r="D511" s="49">
        <v>42621.0</v>
      </c>
      <c r="E511" s="79">
        <f t="shared" si="1"/>
        <v>7</v>
      </c>
      <c r="F511" s="59">
        <v>95088.0</v>
      </c>
      <c r="G511" s="33">
        <v>5.0</v>
      </c>
      <c r="H511" s="59">
        <f t="shared" si="2"/>
        <v>97779</v>
      </c>
      <c r="I511" s="33"/>
      <c r="J511" s="7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 t="s">
        <v>1305</v>
      </c>
      <c r="B512" s="9" t="s">
        <v>1584</v>
      </c>
      <c r="C512" s="9" t="s">
        <v>2681</v>
      </c>
      <c r="D512" s="49">
        <v>42656.0</v>
      </c>
      <c r="E512" s="79">
        <f t="shared" si="1"/>
        <v>7</v>
      </c>
      <c r="F512" s="59">
        <v>36646.0</v>
      </c>
      <c r="G512" s="33">
        <v>3.0</v>
      </c>
      <c r="H512" s="59">
        <f t="shared" si="2"/>
        <v>37684</v>
      </c>
      <c r="I512" s="33"/>
      <c r="J512" s="7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 t="s">
        <v>1006</v>
      </c>
      <c r="B513" s="9" t="s">
        <v>1584</v>
      </c>
      <c r="C513" s="9" t="s">
        <v>2681</v>
      </c>
      <c r="D513" s="49">
        <v>42894.0</v>
      </c>
      <c r="E513" s="79">
        <f t="shared" si="1"/>
        <v>6</v>
      </c>
      <c r="F513" s="59">
        <v>80114.0</v>
      </c>
      <c r="G513" s="33">
        <v>4.0</v>
      </c>
      <c r="H513" s="59">
        <f t="shared" si="2"/>
        <v>82382</v>
      </c>
      <c r="I513" s="33"/>
      <c r="J513" s="7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 t="s">
        <v>1071</v>
      </c>
      <c r="B514" s="9" t="s">
        <v>1584</v>
      </c>
      <c r="C514" s="9" t="s">
        <v>2681</v>
      </c>
      <c r="D514" s="49">
        <v>43195.0</v>
      </c>
      <c r="E514" s="79">
        <f t="shared" si="1"/>
        <v>5</v>
      </c>
      <c r="F514" s="59">
        <v>87450.0</v>
      </c>
      <c r="G514" s="33">
        <v>4.0</v>
      </c>
      <c r="H514" s="59">
        <f t="shared" si="2"/>
        <v>89925</v>
      </c>
      <c r="I514" s="33"/>
      <c r="J514" s="7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 t="s">
        <v>257</v>
      </c>
      <c r="B515" s="9" t="s">
        <v>1584</v>
      </c>
      <c r="C515" s="9" t="s">
        <v>2681</v>
      </c>
      <c r="D515" s="49">
        <v>43234.0</v>
      </c>
      <c r="E515" s="79">
        <f t="shared" si="1"/>
        <v>5</v>
      </c>
      <c r="F515" s="59">
        <v>93442.0</v>
      </c>
      <c r="G515" s="33">
        <v>1.0</v>
      </c>
      <c r="H515" s="59">
        <f t="shared" si="2"/>
        <v>96087</v>
      </c>
      <c r="I515" s="33"/>
      <c r="J515" s="7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 t="s">
        <v>234</v>
      </c>
      <c r="B516" s="9" t="s">
        <v>1584</v>
      </c>
      <c r="C516" s="9" t="s">
        <v>2681</v>
      </c>
      <c r="D516" s="49">
        <v>43381.0</v>
      </c>
      <c r="E516" s="79">
        <f t="shared" si="1"/>
        <v>5</v>
      </c>
      <c r="F516" s="59">
        <v>127882.0</v>
      </c>
      <c r="G516" s="33">
        <v>1.0</v>
      </c>
      <c r="H516" s="59">
        <f t="shared" si="2"/>
        <v>131502</v>
      </c>
      <c r="I516" s="33"/>
      <c r="J516" s="7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 t="s">
        <v>1011</v>
      </c>
      <c r="B517" s="9" t="s">
        <v>1584</v>
      </c>
      <c r="C517" s="9" t="s">
        <v>2682</v>
      </c>
      <c r="D517" s="49">
        <v>36428.0</v>
      </c>
      <c r="E517" s="79">
        <f t="shared" si="1"/>
        <v>24</v>
      </c>
      <c r="F517" s="59">
        <v>68566.0</v>
      </c>
      <c r="G517" s="33">
        <v>3.0</v>
      </c>
      <c r="H517" s="59">
        <f t="shared" si="2"/>
        <v>70507</v>
      </c>
      <c r="I517" s="33"/>
      <c r="J517" s="7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 t="s">
        <v>1041</v>
      </c>
      <c r="B518" s="9" t="s">
        <v>1584</v>
      </c>
      <c r="C518" s="9" t="s">
        <v>2682</v>
      </c>
      <c r="D518" s="49">
        <v>37550.0</v>
      </c>
      <c r="E518" s="79">
        <f t="shared" si="1"/>
        <v>21</v>
      </c>
      <c r="F518" s="59">
        <v>15814.0</v>
      </c>
      <c r="G518" s="33">
        <v>4.0</v>
      </c>
      <c r="H518" s="59">
        <f t="shared" si="2"/>
        <v>16262</v>
      </c>
      <c r="I518" s="33"/>
      <c r="J518" s="7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 t="s">
        <v>359</v>
      </c>
      <c r="B519" s="9" t="s">
        <v>1584</v>
      </c>
      <c r="C519" s="9" t="s">
        <v>2682</v>
      </c>
      <c r="D519" s="49">
        <v>38583.0</v>
      </c>
      <c r="E519" s="79">
        <f t="shared" si="1"/>
        <v>18</v>
      </c>
      <c r="F519" s="59">
        <v>46133.0</v>
      </c>
      <c r="G519" s="33">
        <v>2.0</v>
      </c>
      <c r="H519" s="59">
        <f t="shared" si="2"/>
        <v>47439</v>
      </c>
      <c r="I519" s="33"/>
      <c r="J519" s="7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 t="s">
        <v>1160</v>
      </c>
      <c r="B520" s="9" t="s">
        <v>1584</v>
      </c>
      <c r="C520" s="9" t="s">
        <v>2682</v>
      </c>
      <c r="D520" s="49">
        <v>38841.0</v>
      </c>
      <c r="E520" s="79">
        <f t="shared" si="1"/>
        <v>17</v>
      </c>
      <c r="F520" s="59">
        <v>67637.0</v>
      </c>
      <c r="G520" s="33">
        <v>5.0</v>
      </c>
      <c r="H520" s="59">
        <f t="shared" si="2"/>
        <v>69552</v>
      </c>
      <c r="I520" s="33"/>
      <c r="J520" s="7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 t="s">
        <v>1353</v>
      </c>
      <c r="B521" s="9" t="s">
        <v>1584</v>
      </c>
      <c r="C521" s="9" t="s">
        <v>2682</v>
      </c>
      <c r="D521" s="49">
        <v>38974.0</v>
      </c>
      <c r="E521" s="79">
        <f t="shared" si="1"/>
        <v>17</v>
      </c>
      <c r="F521" s="59">
        <v>33230.0</v>
      </c>
      <c r="G521" s="33">
        <v>4.0</v>
      </c>
      <c r="H521" s="59">
        <f t="shared" si="2"/>
        <v>34171</v>
      </c>
      <c r="I521" s="33"/>
      <c r="J521" s="7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 t="s">
        <v>1380</v>
      </c>
      <c r="B522" s="9" t="s">
        <v>1584</v>
      </c>
      <c r="C522" s="9" t="s">
        <v>2682</v>
      </c>
      <c r="D522" s="49">
        <v>40006.0</v>
      </c>
      <c r="E522" s="79">
        <f t="shared" si="1"/>
        <v>14</v>
      </c>
      <c r="F522" s="59">
        <v>18547.0</v>
      </c>
      <c r="G522" s="33">
        <v>4.0</v>
      </c>
      <c r="H522" s="59">
        <f t="shared" si="2"/>
        <v>19072</v>
      </c>
      <c r="I522" s="33"/>
      <c r="J522" s="7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 t="s">
        <v>384</v>
      </c>
      <c r="B523" s="9" t="s">
        <v>1584</v>
      </c>
      <c r="C523" s="9" t="s">
        <v>2682</v>
      </c>
      <c r="D523" s="49">
        <v>40930.0</v>
      </c>
      <c r="E523" s="79">
        <f t="shared" si="1"/>
        <v>11</v>
      </c>
      <c r="F523" s="59">
        <v>48642.0</v>
      </c>
      <c r="G523" s="33">
        <v>2.0</v>
      </c>
      <c r="H523" s="59">
        <f t="shared" si="2"/>
        <v>50019</v>
      </c>
      <c r="I523" s="33"/>
      <c r="J523" s="7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 t="s">
        <v>1113</v>
      </c>
      <c r="B524" s="9" t="s">
        <v>1584</v>
      </c>
      <c r="C524" s="9" t="s">
        <v>2682</v>
      </c>
      <c r="D524" s="49">
        <v>41480.0</v>
      </c>
      <c r="E524" s="79">
        <f t="shared" si="1"/>
        <v>10</v>
      </c>
      <c r="F524" s="59">
        <v>15714.0</v>
      </c>
      <c r="G524" s="33">
        <v>3.0</v>
      </c>
      <c r="H524" s="59">
        <f t="shared" si="2"/>
        <v>16159</v>
      </c>
      <c r="I524" s="33"/>
      <c r="J524" s="7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 t="s">
        <v>1532</v>
      </c>
      <c r="B525" s="9" t="s">
        <v>1584</v>
      </c>
      <c r="C525" s="9" t="s">
        <v>2682</v>
      </c>
      <c r="D525" s="49">
        <v>42485.0</v>
      </c>
      <c r="E525" s="79">
        <f t="shared" si="1"/>
        <v>7</v>
      </c>
      <c r="F525" s="59">
        <v>67368.0</v>
      </c>
      <c r="G525" s="33">
        <v>1.0</v>
      </c>
      <c r="H525" s="59">
        <f t="shared" si="2"/>
        <v>69275</v>
      </c>
      <c r="I525" s="33"/>
      <c r="J525" s="7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 t="s">
        <v>1266</v>
      </c>
      <c r="B526" s="9" t="s">
        <v>1584</v>
      </c>
      <c r="C526" s="9" t="s">
        <v>2682</v>
      </c>
      <c r="D526" s="49">
        <v>42923.0</v>
      </c>
      <c r="E526" s="79">
        <f t="shared" si="1"/>
        <v>6</v>
      </c>
      <c r="F526" s="59">
        <v>37318.0</v>
      </c>
      <c r="G526" s="33">
        <v>5.0</v>
      </c>
      <c r="H526" s="59">
        <f t="shared" si="2"/>
        <v>38375</v>
      </c>
      <c r="I526" s="33"/>
      <c r="J526" s="7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 t="s">
        <v>1216</v>
      </c>
      <c r="B527" s="9" t="s">
        <v>1584</v>
      </c>
      <c r="C527" s="9" t="s">
        <v>2682</v>
      </c>
      <c r="D527" s="49">
        <v>43011.0</v>
      </c>
      <c r="E527" s="79">
        <f t="shared" si="1"/>
        <v>6</v>
      </c>
      <c r="F527" s="59">
        <v>71994.0</v>
      </c>
      <c r="G527" s="33">
        <v>3.0</v>
      </c>
      <c r="H527" s="59">
        <f t="shared" si="2"/>
        <v>74032</v>
      </c>
      <c r="I527" s="33"/>
      <c r="J527" s="7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 t="s">
        <v>1373</v>
      </c>
      <c r="B528" s="9" t="s">
        <v>1584</v>
      </c>
      <c r="C528" s="9" t="s">
        <v>2682</v>
      </c>
      <c r="D528" s="49">
        <v>43050.0</v>
      </c>
      <c r="E528" s="79">
        <f t="shared" si="1"/>
        <v>6</v>
      </c>
      <c r="F528" s="59">
        <v>17461.0</v>
      </c>
      <c r="G528" s="33">
        <v>1.0</v>
      </c>
      <c r="H528" s="59">
        <f t="shared" si="2"/>
        <v>17956</v>
      </c>
      <c r="I528" s="33"/>
      <c r="J528" s="7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 t="s">
        <v>911</v>
      </c>
      <c r="B529" s="9" t="s">
        <v>1584</v>
      </c>
      <c r="C529" s="9" t="s">
        <v>2682</v>
      </c>
      <c r="D529" s="49">
        <v>43178.0</v>
      </c>
      <c r="E529" s="79">
        <f t="shared" si="1"/>
        <v>5</v>
      </c>
      <c r="F529" s="59">
        <v>72968.0</v>
      </c>
      <c r="G529" s="33">
        <v>5.0</v>
      </c>
      <c r="H529" s="59">
        <f t="shared" si="2"/>
        <v>75033</v>
      </c>
      <c r="I529" s="33"/>
      <c r="J529" s="7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 t="s">
        <v>1223</v>
      </c>
      <c r="B530" s="9" t="s">
        <v>1584</v>
      </c>
      <c r="C530" s="9" t="s">
        <v>2683</v>
      </c>
      <c r="D530" s="49">
        <v>38703.0</v>
      </c>
      <c r="E530" s="79">
        <f t="shared" si="1"/>
        <v>18</v>
      </c>
      <c r="F530" s="59">
        <v>21190.0</v>
      </c>
      <c r="G530" s="33">
        <v>5.0</v>
      </c>
      <c r="H530" s="59">
        <f t="shared" si="2"/>
        <v>21790</v>
      </c>
      <c r="I530" s="33"/>
      <c r="J530" s="7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 t="s">
        <v>1153</v>
      </c>
      <c r="B531" s="9" t="s">
        <v>1584</v>
      </c>
      <c r="C531" s="9" t="s">
        <v>2683</v>
      </c>
      <c r="D531" s="49">
        <v>38785.0</v>
      </c>
      <c r="E531" s="79">
        <f t="shared" si="1"/>
        <v>17</v>
      </c>
      <c r="F531" s="59">
        <v>24674.0</v>
      </c>
      <c r="G531" s="33">
        <v>3.0</v>
      </c>
      <c r="H531" s="59">
        <f t="shared" si="2"/>
        <v>25373</v>
      </c>
      <c r="I531" s="33"/>
      <c r="J531" s="7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 t="s">
        <v>932</v>
      </c>
      <c r="B532" s="9" t="s">
        <v>1584</v>
      </c>
      <c r="C532" s="9" t="s">
        <v>2683</v>
      </c>
      <c r="D532" s="49">
        <v>39097.0</v>
      </c>
      <c r="E532" s="79">
        <f t="shared" si="1"/>
        <v>16</v>
      </c>
      <c r="F532" s="59">
        <v>54723.0</v>
      </c>
      <c r="G532" s="33">
        <v>4.0</v>
      </c>
      <c r="H532" s="59">
        <f t="shared" si="2"/>
        <v>56272</v>
      </c>
      <c r="I532" s="33"/>
      <c r="J532" s="7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 t="s">
        <v>1293</v>
      </c>
      <c r="B533" s="9" t="s">
        <v>1584</v>
      </c>
      <c r="C533" s="9" t="s">
        <v>2683</v>
      </c>
      <c r="D533" s="49">
        <v>39137.0</v>
      </c>
      <c r="E533" s="79">
        <f t="shared" si="1"/>
        <v>16</v>
      </c>
      <c r="F533" s="59">
        <v>53301.0</v>
      </c>
      <c r="G533" s="33">
        <v>5.0</v>
      </c>
      <c r="H533" s="59">
        <f t="shared" si="2"/>
        <v>54810</v>
      </c>
      <c r="I533" s="33"/>
      <c r="J533" s="7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 t="s">
        <v>1075</v>
      </c>
      <c r="B534" s="9" t="s">
        <v>1603</v>
      </c>
      <c r="C534" s="9" t="s">
        <v>2680</v>
      </c>
      <c r="D534" s="49">
        <v>36039.0</v>
      </c>
      <c r="E534" s="79">
        <f t="shared" si="1"/>
        <v>25</v>
      </c>
      <c r="F534" s="59">
        <v>132238.0</v>
      </c>
      <c r="G534" s="33">
        <v>2.0</v>
      </c>
      <c r="H534" s="59">
        <f t="shared" si="2"/>
        <v>135981</v>
      </c>
      <c r="I534" s="33"/>
      <c r="J534" s="7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 t="s">
        <v>1424</v>
      </c>
      <c r="B535" s="9" t="s">
        <v>1603</v>
      </c>
      <c r="C535" s="9" t="s">
        <v>2680</v>
      </c>
      <c r="D535" s="49">
        <v>36178.0</v>
      </c>
      <c r="E535" s="79">
        <f t="shared" si="1"/>
        <v>24</v>
      </c>
      <c r="F535" s="59">
        <v>68970.0</v>
      </c>
      <c r="G535" s="33">
        <v>2.0</v>
      </c>
      <c r="H535" s="59">
        <f t="shared" si="2"/>
        <v>70922</v>
      </c>
      <c r="I535" s="33"/>
      <c r="J535" s="7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 t="s">
        <v>1467</v>
      </c>
      <c r="B536" s="9" t="s">
        <v>1603</v>
      </c>
      <c r="C536" s="9" t="s">
        <v>2680</v>
      </c>
      <c r="D536" s="49">
        <v>36671.0</v>
      </c>
      <c r="E536" s="79">
        <f t="shared" si="1"/>
        <v>23</v>
      </c>
      <c r="F536" s="59">
        <v>82331.0</v>
      </c>
      <c r="G536" s="33">
        <v>2.0</v>
      </c>
      <c r="H536" s="59">
        <f t="shared" si="2"/>
        <v>84661</v>
      </c>
      <c r="I536" s="33"/>
      <c r="J536" s="7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 t="s">
        <v>1133</v>
      </c>
      <c r="B537" s="9" t="s">
        <v>1603</v>
      </c>
      <c r="C537" s="9" t="s">
        <v>2680</v>
      </c>
      <c r="D537" s="49">
        <v>38563.0</v>
      </c>
      <c r="E537" s="79">
        <f t="shared" si="1"/>
        <v>18</v>
      </c>
      <c r="F537" s="59">
        <v>127288.0</v>
      </c>
      <c r="G537" s="33">
        <v>4.0</v>
      </c>
      <c r="H537" s="59">
        <f t="shared" si="2"/>
        <v>130891</v>
      </c>
      <c r="I537" s="33"/>
      <c r="J537" s="7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 t="s">
        <v>1196</v>
      </c>
      <c r="B538" s="9" t="s">
        <v>1603</v>
      </c>
      <c r="C538" s="9" t="s">
        <v>2680</v>
      </c>
      <c r="D538" s="49">
        <v>38827.0</v>
      </c>
      <c r="E538" s="79">
        <f t="shared" si="1"/>
        <v>17</v>
      </c>
      <c r="F538" s="59">
        <v>87304.0</v>
      </c>
      <c r="G538" s="33">
        <v>4.0</v>
      </c>
      <c r="H538" s="59">
        <f t="shared" si="2"/>
        <v>89775</v>
      </c>
      <c r="I538" s="33"/>
      <c r="J538" s="7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 t="s">
        <v>1137</v>
      </c>
      <c r="B539" s="9" t="s">
        <v>1603</v>
      </c>
      <c r="C539" s="9" t="s">
        <v>2680</v>
      </c>
      <c r="D539" s="49">
        <v>38971.0</v>
      </c>
      <c r="E539" s="79">
        <f t="shared" si="1"/>
        <v>17</v>
      </c>
      <c r="F539" s="59">
        <v>78814.0</v>
      </c>
      <c r="G539" s="33">
        <v>5.0</v>
      </c>
      <c r="H539" s="59">
        <f t="shared" si="2"/>
        <v>81045</v>
      </c>
      <c r="I539" s="33"/>
      <c r="J539" s="7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 t="s">
        <v>196</v>
      </c>
      <c r="B540" s="9" t="s">
        <v>1603</v>
      </c>
      <c r="C540" s="9" t="s">
        <v>2680</v>
      </c>
      <c r="D540" s="49">
        <v>39163.0</v>
      </c>
      <c r="E540" s="79">
        <f t="shared" si="1"/>
        <v>16</v>
      </c>
      <c r="F540" s="59">
        <v>89891.0</v>
      </c>
      <c r="G540" s="33">
        <v>4.0</v>
      </c>
      <c r="H540" s="59">
        <f t="shared" si="2"/>
        <v>92435</v>
      </c>
      <c r="I540" s="33"/>
      <c r="J540" s="7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 t="s">
        <v>332</v>
      </c>
      <c r="B541" s="9" t="s">
        <v>1603</v>
      </c>
      <c r="C541" s="9" t="s">
        <v>2680</v>
      </c>
      <c r="D541" s="49">
        <v>39236.0</v>
      </c>
      <c r="E541" s="79">
        <f t="shared" si="1"/>
        <v>16</v>
      </c>
      <c r="F541" s="59">
        <v>81077.0</v>
      </c>
      <c r="G541" s="33">
        <v>4.0</v>
      </c>
      <c r="H541" s="59">
        <f t="shared" si="2"/>
        <v>83372</v>
      </c>
      <c r="I541" s="33"/>
      <c r="J541" s="7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 t="s">
        <v>908</v>
      </c>
      <c r="B542" s="9" t="s">
        <v>1603</v>
      </c>
      <c r="C542" s="9" t="s">
        <v>2680</v>
      </c>
      <c r="D542" s="49">
        <v>39399.0</v>
      </c>
      <c r="E542" s="79">
        <f t="shared" si="1"/>
        <v>16</v>
      </c>
      <c r="F542" s="59">
        <v>114957.0</v>
      </c>
      <c r="G542" s="33">
        <v>3.0</v>
      </c>
      <c r="H542" s="59">
        <f t="shared" si="2"/>
        <v>118211</v>
      </c>
      <c r="I542" s="33"/>
      <c r="J542" s="7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 t="s">
        <v>371</v>
      </c>
      <c r="B543" s="9" t="s">
        <v>1603</v>
      </c>
      <c r="C543" s="9" t="s">
        <v>2680</v>
      </c>
      <c r="D543" s="49">
        <v>39839.0</v>
      </c>
      <c r="E543" s="79">
        <f t="shared" si="1"/>
        <v>14</v>
      </c>
      <c r="F543" s="59">
        <v>69160.0</v>
      </c>
      <c r="G543" s="33">
        <v>2.0</v>
      </c>
      <c r="H543" s="59">
        <f t="shared" si="2"/>
        <v>71118</v>
      </c>
      <c r="I543" s="33"/>
      <c r="J543" s="7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 t="s">
        <v>1218</v>
      </c>
      <c r="B544" s="9" t="s">
        <v>1603</v>
      </c>
      <c r="C544" s="9" t="s">
        <v>2680</v>
      </c>
      <c r="D544" s="49">
        <v>40784.0</v>
      </c>
      <c r="E544" s="79">
        <f t="shared" si="1"/>
        <v>12</v>
      </c>
      <c r="F544" s="59">
        <v>95491.0</v>
      </c>
      <c r="G544" s="33">
        <v>1.0</v>
      </c>
      <c r="H544" s="59">
        <f t="shared" si="2"/>
        <v>98194</v>
      </c>
      <c r="I544" s="33"/>
      <c r="J544" s="7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 t="s">
        <v>382</v>
      </c>
      <c r="B545" s="9" t="s">
        <v>1603</v>
      </c>
      <c r="C545" s="9" t="s">
        <v>2680</v>
      </c>
      <c r="D545" s="49">
        <v>41550.0</v>
      </c>
      <c r="E545" s="79">
        <f t="shared" si="1"/>
        <v>10</v>
      </c>
      <c r="F545" s="59">
        <v>127042.0</v>
      </c>
      <c r="G545" s="33">
        <v>2.0</v>
      </c>
      <c r="H545" s="59">
        <f t="shared" si="2"/>
        <v>130638</v>
      </c>
      <c r="I545" s="33"/>
      <c r="J545" s="7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 t="s">
        <v>1426</v>
      </c>
      <c r="B546" s="9" t="s">
        <v>1603</v>
      </c>
      <c r="C546" s="9" t="s">
        <v>2680</v>
      </c>
      <c r="D546" s="49">
        <v>42477.0</v>
      </c>
      <c r="E546" s="79">
        <f t="shared" si="1"/>
        <v>7</v>
      </c>
      <c r="F546" s="59">
        <v>64042.0</v>
      </c>
      <c r="G546" s="33">
        <v>5.0</v>
      </c>
      <c r="H546" s="59">
        <f t="shared" si="2"/>
        <v>65855</v>
      </c>
      <c r="I546" s="33"/>
      <c r="J546" s="7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 t="s">
        <v>1108</v>
      </c>
      <c r="B547" s="9" t="s">
        <v>1603</v>
      </c>
      <c r="C547" s="9" t="s">
        <v>2680</v>
      </c>
      <c r="D547" s="49">
        <v>43107.0</v>
      </c>
      <c r="E547" s="79">
        <f t="shared" si="1"/>
        <v>5</v>
      </c>
      <c r="F547" s="59">
        <v>31909.0</v>
      </c>
      <c r="G547" s="33">
        <v>3.0</v>
      </c>
      <c r="H547" s="59">
        <f t="shared" si="2"/>
        <v>32813</v>
      </c>
      <c r="I547" s="33"/>
      <c r="J547" s="7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 t="s">
        <v>1264</v>
      </c>
      <c r="B548" s="9" t="s">
        <v>1603</v>
      </c>
      <c r="C548" s="9" t="s">
        <v>2681</v>
      </c>
      <c r="D548" s="49">
        <v>35979.0</v>
      </c>
      <c r="E548" s="79">
        <f t="shared" si="1"/>
        <v>25</v>
      </c>
      <c r="F548" s="59">
        <v>79688.0</v>
      </c>
      <c r="G548" s="33">
        <v>5.0</v>
      </c>
      <c r="H548" s="59">
        <f t="shared" si="2"/>
        <v>81944</v>
      </c>
      <c r="I548" s="33"/>
      <c r="J548" s="7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 t="s">
        <v>241</v>
      </c>
      <c r="B549" s="9" t="s">
        <v>1603</v>
      </c>
      <c r="C549" s="9" t="s">
        <v>2681</v>
      </c>
      <c r="D549" s="49">
        <v>36026.0</v>
      </c>
      <c r="E549" s="79">
        <f t="shared" si="1"/>
        <v>25</v>
      </c>
      <c r="F549" s="59">
        <v>36725.0</v>
      </c>
      <c r="G549" s="33">
        <v>1.0</v>
      </c>
      <c r="H549" s="59">
        <f t="shared" si="2"/>
        <v>37765</v>
      </c>
      <c r="I549" s="33"/>
      <c r="J549" s="7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 t="s">
        <v>1100</v>
      </c>
      <c r="B550" s="9" t="s">
        <v>1603</v>
      </c>
      <c r="C550" s="9" t="s">
        <v>2681</v>
      </c>
      <c r="D550" s="49">
        <v>36211.0</v>
      </c>
      <c r="E550" s="79">
        <f t="shared" si="1"/>
        <v>24</v>
      </c>
      <c r="F550" s="59">
        <v>100408.0</v>
      </c>
      <c r="G550" s="33">
        <v>4.0</v>
      </c>
      <c r="H550" s="59">
        <f t="shared" si="2"/>
        <v>103250</v>
      </c>
      <c r="I550" s="33"/>
      <c r="J550" s="7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 t="s">
        <v>1197</v>
      </c>
      <c r="B551" s="9" t="s">
        <v>1603</v>
      </c>
      <c r="C551" s="9" t="s">
        <v>2681</v>
      </c>
      <c r="D551" s="49">
        <v>36305.0</v>
      </c>
      <c r="E551" s="79">
        <f t="shared" si="1"/>
        <v>24</v>
      </c>
      <c r="F551" s="59">
        <v>93218.0</v>
      </c>
      <c r="G551" s="33">
        <v>3.0</v>
      </c>
      <c r="H551" s="59">
        <f t="shared" si="2"/>
        <v>95857</v>
      </c>
      <c r="I551" s="33"/>
      <c r="J551" s="7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 t="s">
        <v>1464</v>
      </c>
      <c r="B552" s="9" t="s">
        <v>1603</v>
      </c>
      <c r="C552" s="9" t="s">
        <v>2681</v>
      </c>
      <c r="D552" s="49">
        <v>36361.0</v>
      </c>
      <c r="E552" s="79">
        <f t="shared" si="1"/>
        <v>24</v>
      </c>
      <c r="F552" s="59">
        <v>81066.0</v>
      </c>
      <c r="G552" s="33">
        <v>1.0</v>
      </c>
      <c r="H552" s="59">
        <f t="shared" si="2"/>
        <v>83361</v>
      </c>
      <c r="I552" s="33"/>
      <c r="J552" s="7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 t="s">
        <v>975</v>
      </c>
      <c r="B553" s="9" t="s">
        <v>1603</v>
      </c>
      <c r="C553" s="9" t="s">
        <v>2681</v>
      </c>
      <c r="D553" s="49">
        <v>36442.0</v>
      </c>
      <c r="E553" s="79">
        <f t="shared" si="1"/>
        <v>24</v>
      </c>
      <c r="F553" s="59">
        <v>96936.0</v>
      </c>
      <c r="G553" s="33">
        <v>3.0</v>
      </c>
      <c r="H553" s="59">
        <f t="shared" si="2"/>
        <v>99680</v>
      </c>
      <c r="I553" s="33"/>
      <c r="J553" s="7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 t="s">
        <v>1322</v>
      </c>
      <c r="B554" s="9" t="s">
        <v>1603</v>
      </c>
      <c r="C554" s="9" t="s">
        <v>2681</v>
      </c>
      <c r="D554" s="49">
        <v>36468.0</v>
      </c>
      <c r="E554" s="79">
        <f t="shared" si="1"/>
        <v>24</v>
      </c>
      <c r="F554" s="59">
        <v>101226.0</v>
      </c>
      <c r="G554" s="33">
        <v>4.0</v>
      </c>
      <c r="H554" s="59">
        <f t="shared" si="2"/>
        <v>104091</v>
      </c>
      <c r="I554" s="33"/>
      <c r="J554" s="7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 t="s">
        <v>341</v>
      </c>
      <c r="B555" s="9" t="s">
        <v>1603</v>
      </c>
      <c r="C555" s="9" t="s">
        <v>2681</v>
      </c>
      <c r="D555" s="49">
        <v>36609.0</v>
      </c>
      <c r="E555" s="79">
        <f t="shared" si="1"/>
        <v>23</v>
      </c>
      <c r="F555" s="59">
        <v>127501.0</v>
      </c>
      <c r="G555" s="33">
        <v>1.0</v>
      </c>
      <c r="H555" s="59">
        <f t="shared" si="2"/>
        <v>131110</v>
      </c>
      <c r="I555" s="33"/>
      <c r="J555" s="7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 t="s">
        <v>314</v>
      </c>
      <c r="B556" s="9" t="s">
        <v>1603</v>
      </c>
      <c r="C556" s="9" t="s">
        <v>2681</v>
      </c>
      <c r="D556" s="49">
        <v>36767.0</v>
      </c>
      <c r="E556" s="79">
        <f t="shared" si="1"/>
        <v>23</v>
      </c>
      <c r="F556" s="59">
        <v>80237.0</v>
      </c>
      <c r="G556" s="33">
        <v>3.0</v>
      </c>
      <c r="H556" s="59">
        <f t="shared" si="2"/>
        <v>82508</v>
      </c>
      <c r="I556" s="33"/>
      <c r="J556" s="7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 t="s">
        <v>1268</v>
      </c>
      <c r="B557" s="9" t="s">
        <v>1603</v>
      </c>
      <c r="C557" s="9" t="s">
        <v>2681</v>
      </c>
      <c r="D557" s="49">
        <v>36778.0</v>
      </c>
      <c r="E557" s="79">
        <f t="shared" si="1"/>
        <v>23</v>
      </c>
      <c r="F557" s="59">
        <v>66696.0</v>
      </c>
      <c r="G557" s="33">
        <v>2.0</v>
      </c>
      <c r="H557" s="59">
        <f t="shared" si="2"/>
        <v>68584</v>
      </c>
      <c r="I557" s="33"/>
      <c r="J557" s="7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 t="s">
        <v>1241</v>
      </c>
      <c r="B558" s="9" t="s">
        <v>1603</v>
      </c>
      <c r="C558" s="9" t="s">
        <v>2681</v>
      </c>
      <c r="D558" s="49">
        <v>36785.0</v>
      </c>
      <c r="E558" s="79">
        <f t="shared" si="1"/>
        <v>23</v>
      </c>
      <c r="F558" s="59">
        <v>98795.0</v>
      </c>
      <c r="G558" s="33">
        <v>2.0</v>
      </c>
      <c r="H558" s="59">
        <f t="shared" si="2"/>
        <v>101591</v>
      </c>
      <c r="I558" s="33"/>
      <c r="J558" s="7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 t="s">
        <v>1024</v>
      </c>
      <c r="B559" s="9" t="s">
        <v>1603</v>
      </c>
      <c r="C559" s="9" t="s">
        <v>2681</v>
      </c>
      <c r="D559" s="49">
        <v>36917.0</v>
      </c>
      <c r="E559" s="79">
        <f t="shared" si="1"/>
        <v>22</v>
      </c>
      <c r="F559" s="59">
        <v>80125.0</v>
      </c>
      <c r="G559" s="33">
        <v>4.0</v>
      </c>
      <c r="H559" s="59">
        <f t="shared" si="2"/>
        <v>82393</v>
      </c>
      <c r="I559" s="33"/>
      <c r="J559" s="7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 t="s">
        <v>1244</v>
      </c>
      <c r="B560" s="9" t="s">
        <v>1603</v>
      </c>
      <c r="C560" s="9" t="s">
        <v>2681</v>
      </c>
      <c r="D560" s="49">
        <v>37042.0</v>
      </c>
      <c r="E560" s="79">
        <f t="shared" si="1"/>
        <v>22</v>
      </c>
      <c r="F560" s="59">
        <v>71691.0</v>
      </c>
      <c r="G560" s="33">
        <v>2.0</v>
      </c>
      <c r="H560" s="59">
        <f t="shared" si="2"/>
        <v>73720</v>
      </c>
      <c r="I560" s="33"/>
      <c r="J560" s="7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 t="s">
        <v>978</v>
      </c>
      <c r="B561" s="9" t="s">
        <v>1603</v>
      </c>
      <c r="C561" s="9" t="s">
        <v>2681</v>
      </c>
      <c r="D561" s="49">
        <v>37511.0</v>
      </c>
      <c r="E561" s="79">
        <f t="shared" si="1"/>
        <v>21</v>
      </c>
      <c r="F561" s="59">
        <v>57658.0</v>
      </c>
      <c r="G561" s="33">
        <v>5.0</v>
      </c>
      <c r="H561" s="59">
        <f t="shared" si="2"/>
        <v>59290</v>
      </c>
      <c r="I561" s="33"/>
      <c r="J561" s="7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 t="s">
        <v>1093</v>
      </c>
      <c r="B562" s="9" t="s">
        <v>1603</v>
      </c>
      <c r="C562" s="9" t="s">
        <v>2681</v>
      </c>
      <c r="D562" s="49">
        <v>37557.0</v>
      </c>
      <c r="E562" s="79">
        <f t="shared" si="1"/>
        <v>21</v>
      </c>
      <c r="F562" s="59">
        <v>122259.0</v>
      </c>
      <c r="G562" s="33">
        <v>3.0</v>
      </c>
      <c r="H562" s="59">
        <f t="shared" si="2"/>
        <v>125719</v>
      </c>
      <c r="I562" s="33"/>
      <c r="J562" s="7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 t="s">
        <v>1034</v>
      </c>
      <c r="B563" s="9" t="s">
        <v>1603</v>
      </c>
      <c r="C563" s="9" t="s">
        <v>2681</v>
      </c>
      <c r="D563" s="49">
        <v>38113.0</v>
      </c>
      <c r="E563" s="79">
        <f t="shared" si="1"/>
        <v>19</v>
      </c>
      <c r="F563" s="59">
        <v>93184.0</v>
      </c>
      <c r="G563" s="33">
        <v>1.0</v>
      </c>
      <c r="H563" s="59">
        <f t="shared" si="2"/>
        <v>95822</v>
      </c>
      <c r="I563" s="33"/>
      <c r="J563" s="7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 t="s">
        <v>1500</v>
      </c>
      <c r="B564" s="9" t="s">
        <v>1603</v>
      </c>
      <c r="C564" s="9" t="s">
        <v>2681</v>
      </c>
      <c r="D564" s="49">
        <v>38130.0</v>
      </c>
      <c r="E564" s="79">
        <f t="shared" si="1"/>
        <v>19</v>
      </c>
      <c r="F564" s="59">
        <v>98224.0</v>
      </c>
      <c r="G564" s="33">
        <v>3.0</v>
      </c>
      <c r="H564" s="59">
        <f t="shared" si="2"/>
        <v>101004</v>
      </c>
      <c r="I564" s="33"/>
      <c r="J564" s="7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 t="s">
        <v>1092</v>
      </c>
      <c r="B565" s="9" t="s">
        <v>1603</v>
      </c>
      <c r="C565" s="9" t="s">
        <v>2681</v>
      </c>
      <c r="D565" s="49">
        <v>38165.0</v>
      </c>
      <c r="E565" s="79">
        <f t="shared" si="1"/>
        <v>19</v>
      </c>
      <c r="F565" s="59">
        <v>50758.0</v>
      </c>
      <c r="G565" s="33">
        <v>3.0</v>
      </c>
      <c r="H565" s="59">
        <f t="shared" si="2"/>
        <v>52195</v>
      </c>
      <c r="I565" s="33"/>
      <c r="J565" s="7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 t="s">
        <v>369</v>
      </c>
      <c r="B566" s="9" t="s">
        <v>1603</v>
      </c>
      <c r="C566" s="9" t="s">
        <v>2681</v>
      </c>
      <c r="D566" s="49">
        <v>38208.0</v>
      </c>
      <c r="E566" s="79">
        <f t="shared" si="1"/>
        <v>19</v>
      </c>
      <c r="F566" s="59">
        <v>93083.0</v>
      </c>
      <c r="G566" s="33">
        <v>1.0</v>
      </c>
      <c r="H566" s="59">
        <f t="shared" si="2"/>
        <v>95718</v>
      </c>
      <c r="I566" s="33"/>
      <c r="J566" s="7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 t="s">
        <v>223</v>
      </c>
      <c r="B567" s="9" t="s">
        <v>1603</v>
      </c>
      <c r="C567" s="9" t="s">
        <v>2681</v>
      </c>
      <c r="D567" s="49">
        <v>38254.0</v>
      </c>
      <c r="E567" s="79">
        <f t="shared" si="1"/>
        <v>19</v>
      </c>
      <c r="F567" s="59">
        <v>116368.0</v>
      </c>
      <c r="G567" s="33">
        <v>4.0</v>
      </c>
      <c r="H567" s="59">
        <f t="shared" si="2"/>
        <v>119662</v>
      </c>
      <c r="I567" s="33"/>
      <c r="J567" s="7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 t="s">
        <v>1050</v>
      </c>
      <c r="B568" s="9" t="s">
        <v>1603</v>
      </c>
      <c r="C568" s="9" t="s">
        <v>2681</v>
      </c>
      <c r="D568" s="49">
        <v>38326.0</v>
      </c>
      <c r="E568" s="79">
        <f t="shared" si="1"/>
        <v>19</v>
      </c>
      <c r="F568" s="59">
        <v>55843.0</v>
      </c>
      <c r="G568" s="33">
        <v>5.0</v>
      </c>
      <c r="H568" s="59">
        <f t="shared" si="2"/>
        <v>57424</v>
      </c>
      <c r="I568" s="33"/>
      <c r="J568" s="7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 t="s">
        <v>905</v>
      </c>
      <c r="B569" s="9" t="s">
        <v>1603</v>
      </c>
      <c r="C569" s="9" t="s">
        <v>2681</v>
      </c>
      <c r="D569" s="49">
        <v>38472.0</v>
      </c>
      <c r="E569" s="79">
        <f t="shared" si="1"/>
        <v>18</v>
      </c>
      <c r="F569" s="59">
        <v>47488.0</v>
      </c>
      <c r="G569" s="33">
        <v>1.0</v>
      </c>
      <c r="H569" s="59">
        <f t="shared" si="2"/>
        <v>48832</v>
      </c>
      <c r="I569" s="33"/>
      <c r="J569" s="7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 t="s">
        <v>254</v>
      </c>
      <c r="B570" s="9" t="s">
        <v>1603</v>
      </c>
      <c r="C570" s="9" t="s">
        <v>2681</v>
      </c>
      <c r="D570" s="49">
        <v>38653.0</v>
      </c>
      <c r="E570" s="79">
        <f t="shared" si="1"/>
        <v>18</v>
      </c>
      <c r="F570" s="59">
        <v>103902.0</v>
      </c>
      <c r="G570" s="33">
        <v>3.0</v>
      </c>
      <c r="H570" s="59">
        <f t="shared" si="2"/>
        <v>106843</v>
      </c>
      <c r="I570" s="33"/>
      <c r="J570" s="7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 t="s">
        <v>249</v>
      </c>
      <c r="B571" s="9" t="s">
        <v>1603</v>
      </c>
      <c r="C571" s="9" t="s">
        <v>2681</v>
      </c>
      <c r="D571" s="49">
        <v>38769.0</v>
      </c>
      <c r="E571" s="79">
        <f t="shared" si="1"/>
        <v>17</v>
      </c>
      <c r="F571" s="59">
        <v>116715.0</v>
      </c>
      <c r="G571" s="33">
        <v>1.0</v>
      </c>
      <c r="H571" s="59">
        <f t="shared" si="2"/>
        <v>120019</v>
      </c>
      <c r="I571" s="33"/>
      <c r="J571" s="7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 t="s">
        <v>383</v>
      </c>
      <c r="B572" s="9" t="s">
        <v>1603</v>
      </c>
      <c r="C572" s="9" t="s">
        <v>2681</v>
      </c>
      <c r="D572" s="49">
        <v>39047.0</v>
      </c>
      <c r="E572" s="79">
        <f t="shared" si="1"/>
        <v>17</v>
      </c>
      <c r="F572" s="59">
        <v>57658.0</v>
      </c>
      <c r="G572" s="33">
        <v>3.0</v>
      </c>
      <c r="H572" s="59">
        <f t="shared" si="2"/>
        <v>59290</v>
      </c>
      <c r="I572" s="33"/>
      <c r="J572" s="7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 t="s">
        <v>1174</v>
      </c>
      <c r="B573" s="9" t="s">
        <v>1603</v>
      </c>
      <c r="C573" s="9" t="s">
        <v>2681</v>
      </c>
      <c r="D573" s="49">
        <v>39069.0</v>
      </c>
      <c r="E573" s="79">
        <f t="shared" si="1"/>
        <v>17</v>
      </c>
      <c r="F573" s="59">
        <v>102301.0</v>
      </c>
      <c r="G573" s="33">
        <v>4.0</v>
      </c>
      <c r="H573" s="59">
        <f t="shared" si="2"/>
        <v>105197</v>
      </c>
      <c r="I573" s="33"/>
      <c r="J573" s="7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 t="s">
        <v>253</v>
      </c>
      <c r="B574" s="9" t="s">
        <v>1603</v>
      </c>
      <c r="C574" s="9" t="s">
        <v>2681</v>
      </c>
      <c r="D574" s="49">
        <v>39117.0</v>
      </c>
      <c r="E574" s="79">
        <f t="shared" si="1"/>
        <v>16</v>
      </c>
      <c r="F574" s="59">
        <v>99086.0</v>
      </c>
      <c r="G574" s="33">
        <v>1.0</v>
      </c>
      <c r="H574" s="59">
        <f t="shared" si="2"/>
        <v>101891</v>
      </c>
      <c r="I574" s="33"/>
      <c r="J574" s="7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 t="s">
        <v>912</v>
      </c>
      <c r="B575" s="9" t="s">
        <v>1603</v>
      </c>
      <c r="C575" s="9" t="s">
        <v>2681</v>
      </c>
      <c r="D575" s="49">
        <v>39164.0</v>
      </c>
      <c r="E575" s="79">
        <f t="shared" si="1"/>
        <v>16</v>
      </c>
      <c r="F575" s="59">
        <v>67827.0</v>
      </c>
      <c r="G575" s="33">
        <v>5.0</v>
      </c>
      <c r="H575" s="59">
        <f t="shared" si="2"/>
        <v>69747</v>
      </c>
      <c r="I575" s="33"/>
      <c r="J575" s="7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 t="s">
        <v>1122</v>
      </c>
      <c r="B576" s="9" t="s">
        <v>1603</v>
      </c>
      <c r="C576" s="9" t="s">
        <v>2681</v>
      </c>
      <c r="D576" s="49">
        <v>39271.0</v>
      </c>
      <c r="E576" s="79">
        <f t="shared" si="1"/>
        <v>16</v>
      </c>
      <c r="F576" s="59">
        <v>71333.0</v>
      </c>
      <c r="G576" s="33">
        <v>3.0</v>
      </c>
      <c r="H576" s="59">
        <f t="shared" si="2"/>
        <v>73352</v>
      </c>
      <c r="I576" s="33"/>
      <c r="J576" s="7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 t="s">
        <v>961</v>
      </c>
      <c r="B577" s="9" t="s">
        <v>1603</v>
      </c>
      <c r="C577" s="9" t="s">
        <v>2681</v>
      </c>
      <c r="D577" s="49">
        <v>39283.0</v>
      </c>
      <c r="E577" s="79">
        <f t="shared" si="1"/>
        <v>16</v>
      </c>
      <c r="F577" s="59">
        <v>43254.0</v>
      </c>
      <c r="G577" s="33">
        <v>4.0</v>
      </c>
      <c r="H577" s="59">
        <f t="shared" si="2"/>
        <v>44479</v>
      </c>
      <c r="I577" s="33"/>
      <c r="J577" s="7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 t="s">
        <v>916</v>
      </c>
      <c r="B578" s="9" t="s">
        <v>1603</v>
      </c>
      <c r="C578" s="9" t="s">
        <v>2681</v>
      </c>
      <c r="D578" s="49">
        <v>40382.0</v>
      </c>
      <c r="E578" s="79">
        <f t="shared" si="1"/>
        <v>13</v>
      </c>
      <c r="F578" s="59">
        <v>121957.0</v>
      </c>
      <c r="G578" s="33">
        <v>5.0</v>
      </c>
      <c r="H578" s="59">
        <f t="shared" si="2"/>
        <v>125409</v>
      </c>
      <c r="I578" s="33"/>
      <c r="J578" s="7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 t="s">
        <v>376</v>
      </c>
      <c r="B579" s="9" t="s">
        <v>1603</v>
      </c>
      <c r="C579" s="9" t="s">
        <v>2681</v>
      </c>
      <c r="D579" s="49">
        <v>40550.0</v>
      </c>
      <c r="E579" s="79">
        <f t="shared" si="1"/>
        <v>12</v>
      </c>
      <c r="F579" s="59">
        <v>43187.0</v>
      </c>
      <c r="G579" s="33">
        <v>5.0</v>
      </c>
      <c r="H579" s="59">
        <f t="shared" si="2"/>
        <v>44410</v>
      </c>
      <c r="I579" s="33"/>
      <c r="J579" s="7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 t="s">
        <v>258</v>
      </c>
      <c r="B580" s="9" t="s">
        <v>1603</v>
      </c>
      <c r="C580" s="9" t="s">
        <v>2681</v>
      </c>
      <c r="D580" s="49">
        <v>40994.0</v>
      </c>
      <c r="E580" s="79">
        <f t="shared" si="1"/>
        <v>11</v>
      </c>
      <c r="F580" s="59">
        <v>47174.0</v>
      </c>
      <c r="G580" s="33">
        <v>5.0</v>
      </c>
      <c r="H580" s="59">
        <f t="shared" si="2"/>
        <v>48510</v>
      </c>
      <c r="I580" s="33"/>
      <c r="J580" s="7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 t="s">
        <v>1492</v>
      </c>
      <c r="B581" s="9" t="s">
        <v>1603</v>
      </c>
      <c r="C581" s="9" t="s">
        <v>2681</v>
      </c>
      <c r="D581" s="49">
        <v>41110.0</v>
      </c>
      <c r="E581" s="79">
        <f t="shared" si="1"/>
        <v>11</v>
      </c>
      <c r="F581" s="59">
        <v>123760.0</v>
      </c>
      <c r="G581" s="33">
        <v>3.0</v>
      </c>
      <c r="H581" s="59">
        <f t="shared" si="2"/>
        <v>127263</v>
      </c>
      <c r="I581" s="33"/>
      <c r="J581" s="7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 t="s">
        <v>1064</v>
      </c>
      <c r="B582" s="9" t="s">
        <v>1603</v>
      </c>
      <c r="C582" s="9" t="s">
        <v>2681</v>
      </c>
      <c r="D582" s="49">
        <v>41659.0</v>
      </c>
      <c r="E582" s="79">
        <f t="shared" si="1"/>
        <v>9</v>
      </c>
      <c r="F582" s="59">
        <v>108752.0</v>
      </c>
      <c r="G582" s="33">
        <v>3.0</v>
      </c>
      <c r="H582" s="59">
        <f t="shared" si="2"/>
        <v>111830</v>
      </c>
      <c r="I582" s="33"/>
      <c r="J582" s="7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 t="s">
        <v>1544</v>
      </c>
      <c r="B583" s="9" t="s">
        <v>1603</v>
      </c>
      <c r="C583" s="9" t="s">
        <v>2681</v>
      </c>
      <c r="D583" s="49">
        <v>41910.0</v>
      </c>
      <c r="E583" s="79">
        <f t="shared" si="1"/>
        <v>9</v>
      </c>
      <c r="F583" s="59">
        <v>64456.0</v>
      </c>
      <c r="G583" s="33">
        <v>5.0</v>
      </c>
      <c r="H583" s="59">
        <f t="shared" si="2"/>
        <v>66281</v>
      </c>
      <c r="I583" s="33"/>
      <c r="J583" s="7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 t="s">
        <v>968</v>
      </c>
      <c r="B584" s="9" t="s">
        <v>1603</v>
      </c>
      <c r="C584" s="9" t="s">
        <v>2681</v>
      </c>
      <c r="D584" s="49">
        <v>42502.0</v>
      </c>
      <c r="E584" s="79">
        <f t="shared" si="1"/>
        <v>7</v>
      </c>
      <c r="F584" s="59">
        <v>43366.0</v>
      </c>
      <c r="G584" s="33">
        <v>5.0</v>
      </c>
      <c r="H584" s="59">
        <f t="shared" si="2"/>
        <v>44594</v>
      </c>
      <c r="I584" s="33"/>
      <c r="J584" s="7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 t="s">
        <v>1180</v>
      </c>
      <c r="B585" s="9" t="s">
        <v>1603</v>
      </c>
      <c r="C585" s="9" t="s">
        <v>2681</v>
      </c>
      <c r="D585" s="49">
        <v>42572.0</v>
      </c>
      <c r="E585" s="79">
        <f t="shared" si="1"/>
        <v>7</v>
      </c>
      <c r="F585" s="59">
        <v>106534.0</v>
      </c>
      <c r="G585" s="33">
        <v>2.0</v>
      </c>
      <c r="H585" s="59">
        <f t="shared" si="2"/>
        <v>109549</v>
      </c>
      <c r="I585" s="33"/>
      <c r="J585" s="7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 t="s">
        <v>1104</v>
      </c>
      <c r="B586" s="9" t="s">
        <v>1603</v>
      </c>
      <c r="C586" s="9" t="s">
        <v>2681</v>
      </c>
      <c r="D586" s="49">
        <v>42835.0</v>
      </c>
      <c r="E586" s="79">
        <f t="shared" si="1"/>
        <v>6</v>
      </c>
      <c r="F586" s="59">
        <v>34283.0</v>
      </c>
      <c r="G586" s="33">
        <v>5.0</v>
      </c>
      <c r="H586" s="59">
        <f t="shared" si="2"/>
        <v>35254</v>
      </c>
      <c r="I586" s="33"/>
      <c r="J586" s="7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 t="s">
        <v>1184</v>
      </c>
      <c r="B587" s="9" t="s">
        <v>1603</v>
      </c>
      <c r="C587" s="9" t="s">
        <v>2681</v>
      </c>
      <c r="D587" s="49">
        <v>43338.0</v>
      </c>
      <c r="E587" s="79">
        <f t="shared" si="1"/>
        <v>5</v>
      </c>
      <c r="F587" s="59">
        <v>118653.0</v>
      </c>
      <c r="G587" s="33">
        <v>3.0</v>
      </c>
      <c r="H587" s="59">
        <f t="shared" si="2"/>
        <v>122011</v>
      </c>
      <c r="I587" s="33"/>
      <c r="J587" s="7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 t="s">
        <v>1375</v>
      </c>
      <c r="B588" s="9" t="s">
        <v>1603</v>
      </c>
      <c r="C588" s="9" t="s">
        <v>2682</v>
      </c>
      <c r="D588" s="49">
        <v>36647.0</v>
      </c>
      <c r="E588" s="79">
        <f t="shared" si="1"/>
        <v>23</v>
      </c>
      <c r="F588" s="59">
        <v>38270.0</v>
      </c>
      <c r="G588" s="33">
        <v>5.0</v>
      </c>
      <c r="H588" s="59">
        <f t="shared" si="2"/>
        <v>39354</v>
      </c>
      <c r="I588" s="33"/>
      <c r="J588" s="7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 t="s">
        <v>1361</v>
      </c>
      <c r="B589" s="9" t="s">
        <v>1603</v>
      </c>
      <c r="C589" s="9" t="s">
        <v>2682</v>
      </c>
      <c r="D589" s="49">
        <v>38445.0</v>
      </c>
      <c r="E589" s="79">
        <f t="shared" si="1"/>
        <v>18</v>
      </c>
      <c r="F589" s="59">
        <v>63190.0</v>
      </c>
      <c r="G589" s="33">
        <v>2.0</v>
      </c>
      <c r="H589" s="59">
        <f t="shared" si="2"/>
        <v>64979</v>
      </c>
      <c r="I589" s="33"/>
      <c r="J589" s="7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 t="s">
        <v>1118</v>
      </c>
      <c r="B590" s="9" t="s">
        <v>1603</v>
      </c>
      <c r="C590" s="9" t="s">
        <v>2682</v>
      </c>
      <c r="D590" s="49">
        <v>38599.0</v>
      </c>
      <c r="E590" s="79">
        <f t="shared" si="1"/>
        <v>18</v>
      </c>
      <c r="F590" s="59">
        <v>58442.0</v>
      </c>
      <c r="G590" s="33">
        <v>5.0</v>
      </c>
      <c r="H590" s="59">
        <f t="shared" si="2"/>
        <v>60096</v>
      </c>
      <c r="I590" s="33"/>
      <c r="J590" s="7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 t="s">
        <v>1023</v>
      </c>
      <c r="B591" s="9" t="s">
        <v>1603</v>
      </c>
      <c r="C591" s="9" t="s">
        <v>2682</v>
      </c>
      <c r="D591" s="49">
        <v>38953.0</v>
      </c>
      <c r="E591" s="79">
        <f t="shared" si="1"/>
        <v>17</v>
      </c>
      <c r="F591" s="59">
        <v>51710.0</v>
      </c>
      <c r="G591" s="33">
        <v>2.0</v>
      </c>
      <c r="H591" s="59">
        <f t="shared" si="2"/>
        <v>53174</v>
      </c>
      <c r="I591" s="33"/>
      <c r="J591" s="7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 t="s">
        <v>1224</v>
      </c>
      <c r="B592" s="9" t="s">
        <v>1603</v>
      </c>
      <c r="C592" s="9" t="s">
        <v>2682</v>
      </c>
      <c r="D592" s="49">
        <v>39180.0</v>
      </c>
      <c r="E592" s="79">
        <f t="shared" si="1"/>
        <v>16</v>
      </c>
      <c r="F592" s="59">
        <v>70000.0</v>
      </c>
      <c r="G592" s="33">
        <v>1.0</v>
      </c>
      <c r="H592" s="59">
        <f t="shared" si="2"/>
        <v>71981</v>
      </c>
      <c r="I592" s="33"/>
      <c r="J592" s="7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 t="s">
        <v>996</v>
      </c>
      <c r="B593" s="9" t="s">
        <v>1603</v>
      </c>
      <c r="C593" s="9" t="s">
        <v>2682</v>
      </c>
      <c r="D593" s="49">
        <v>39288.0</v>
      </c>
      <c r="E593" s="79">
        <f t="shared" si="1"/>
        <v>16</v>
      </c>
      <c r="F593" s="59">
        <v>31035.0</v>
      </c>
      <c r="G593" s="33">
        <v>4.0</v>
      </c>
      <c r="H593" s="59">
        <f t="shared" si="2"/>
        <v>31914</v>
      </c>
      <c r="I593" s="33"/>
      <c r="J593" s="7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 t="s">
        <v>1339</v>
      </c>
      <c r="B594" s="9" t="s">
        <v>1603</v>
      </c>
      <c r="C594" s="9" t="s">
        <v>2682</v>
      </c>
      <c r="D594" s="49">
        <v>40532.0</v>
      </c>
      <c r="E594" s="79">
        <f t="shared" si="1"/>
        <v>13</v>
      </c>
      <c r="F594" s="59">
        <v>42168.0</v>
      </c>
      <c r="G594" s="33">
        <v>4.0</v>
      </c>
      <c r="H594" s="59">
        <f t="shared" si="2"/>
        <v>43362</v>
      </c>
      <c r="I594" s="33"/>
      <c r="J594" s="7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 t="s">
        <v>962</v>
      </c>
      <c r="B595" s="9" t="s">
        <v>1603</v>
      </c>
      <c r="C595" s="9" t="s">
        <v>2682</v>
      </c>
      <c r="D595" s="49">
        <v>40572.0</v>
      </c>
      <c r="E595" s="79">
        <f t="shared" si="1"/>
        <v>12</v>
      </c>
      <c r="F595" s="59">
        <v>72061.0</v>
      </c>
      <c r="G595" s="33">
        <v>1.0</v>
      </c>
      <c r="H595" s="59">
        <f t="shared" si="2"/>
        <v>74101</v>
      </c>
      <c r="I595" s="33"/>
      <c r="J595" s="7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 t="s">
        <v>313</v>
      </c>
      <c r="B596" s="9" t="s">
        <v>1603</v>
      </c>
      <c r="C596" s="9" t="s">
        <v>2683</v>
      </c>
      <c r="D596" s="49">
        <v>36013.0</v>
      </c>
      <c r="E596" s="79">
        <f t="shared" si="1"/>
        <v>25</v>
      </c>
      <c r="F596" s="59">
        <v>45046.0</v>
      </c>
      <c r="G596" s="33">
        <v>2.0</v>
      </c>
      <c r="H596" s="59">
        <f t="shared" si="2"/>
        <v>46321</v>
      </c>
      <c r="I596" s="33"/>
      <c r="J596" s="7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 t="s">
        <v>380</v>
      </c>
      <c r="B597" s="9" t="s">
        <v>1603</v>
      </c>
      <c r="C597" s="9" t="s">
        <v>2683</v>
      </c>
      <c r="D597" s="49">
        <v>36937.0</v>
      </c>
      <c r="E597" s="79">
        <f t="shared" si="1"/>
        <v>22</v>
      </c>
      <c r="F597" s="59">
        <v>39155.0</v>
      </c>
      <c r="G597" s="33">
        <v>5.0</v>
      </c>
      <c r="H597" s="59">
        <f t="shared" si="2"/>
        <v>40264</v>
      </c>
      <c r="I597" s="33"/>
      <c r="J597" s="7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 t="s">
        <v>275</v>
      </c>
      <c r="B598" s="9" t="s">
        <v>1603</v>
      </c>
      <c r="C598" s="9" t="s">
        <v>2683</v>
      </c>
      <c r="D598" s="49">
        <v>37102.0</v>
      </c>
      <c r="E598" s="79">
        <f t="shared" si="1"/>
        <v>22</v>
      </c>
      <c r="F598" s="59">
        <v>54387.0</v>
      </c>
      <c r="G598" s="33">
        <v>4.0</v>
      </c>
      <c r="H598" s="59">
        <f t="shared" si="2"/>
        <v>55927</v>
      </c>
      <c r="I598" s="33"/>
      <c r="J598" s="7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 t="s">
        <v>1123</v>
      </c>
      <c r="B599" s="9" t="s">
        <v>1603</v>
      </c>
      <c r="C599" s="9" t="s">
        <v>2683</v>
      </c>
      <c r="D599" s="49">
        <v>37791.0</v>
      </c>
      <c r="E599" s="79">
        <f t="shared" si="1"/>
        <v>20</v>
      </c>
      <c r="F599" s="59">
        <v>35022.0</v>
      </c>
      <c r="G599" s="33">
        <v>4.0</v>
      </c>
      <c r="H599" s="59">
        <f t="shared" si="2"/>
        <v>36014</v>
      </c>
      <c r="I599" s="33"/>
      <c r="J599" s="7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 t="s">
        <v>235</v>
      </c>
      <c r="B600" s="9" t="s">
        <v>1603</v>
      </c>
      <c r="C600" s="9" t="s">
        <v>2683</v>
      </c>
      <c r="D600" s="49">
        <v>38159.0</v>
      </c>
      <c r="E600" s="79">
        <f t="shared" si="1"/>
        <v>19</v>
      </c>
      <c r="F600" s="59">
        <v>49538.0</v>
      </c>
      <c r="G600" s="33">
        <v>4.0</v>
      </c>
      <c r="H600" s="59">
        <f t="shared" si="2"/>
        <v>50940</v>
      </c>
      <c r="I600" s="33"/>
      <c r="J600" s="7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 t="s">
        <v>1278</v>
      </c>
      <c r="B601" s="9" t="s">
        <v>1603</v>
      </c>
      <c r="C601" s="9" t="s">
        <v>2683</v>
      </c>
      <c r="D601" s="49">
        <v>38618.0</v>
      </c>
      <c r="E601" s="79">
        <f t="shared" si="1"/>
        <v>18</v>
      </c>
      <c r="F601" s="59">
        <v>18973.0</v>
      </c>
      <c r="G601" s="33">
        <v>5.0</v>
      </c>
      <c r="H601" s="59">
        <f t="shared" si="2"/>
        <v>19510</v>
      </c>
      <c r="I601" s="33"/>
      <c r="J601" s="7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 t="s">
        <v>351</v>
      </c>
      <c r="B602" s="9" t="s">
        <v>1603</v>
      </c>
      <c r="C602" s="9" t="s">
        <v>2683</v>
      </c>
      <c r="D602" s="49">
        <v>38626.0</v>
      </c>
      <c r="E602" s="79">
        <f t="shared" si="1"/>
        <v>18</v>
      </c>
      <c r="F602" s="59">
        <v>26477.0</v>
      </c>
      <c r="G602" s="33">
        <v>5.0</v>
      </c>
      <c r="H602" s="59">
        <f t="shared" si="2"/>
        <v>27227</v>
      </c>
      <c r="I602" s="33"/>
      <c r="J602" s="7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 t="s">
        <v>231</v>
      </c>
      <c r="B603" s="9" t="s">
        <v>1603</v>
      </c>
      <c r="C603" s="9" t="s">
        <v>2683</v>
      </c>
      <c r="D603" s="49">
        <v>39314.0</v>
      </c>
      <c r="E603" s="79">
        <f t="shared" si="1"/>
        <v>16</v>
      </c>
      <c r="F603" s="59">
        <v>22994.0</v>
      </c>
      <c r="G603" s="33">
        <v>4.0</v>
      </c>
      <c r="H603" s="59">
        <f t="shared" si="2"/>
        <v>23645</v>
      </c>
      <c r="I603" s="33"/>
      <c r="J603" s="7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 t="s">
        <v>1089</v>
      </c>
      <c r="B604" s="9" t="s">
        <v>1588</v>
      </c>
      <c r="C604" s="9" t="s">
        <v>2680</v>
      </c>
      <c r="D604" s="49">
        <v>35901.0</v>
      </c>
      <c r="E604" s="79">
        <f t="shared" si="1"/>
        <v>25</v>
      </c>
      <c r="F604" s="59">
        <v>34507.0</v>
      </c>
      <c r="G604" s="33">
        <v>4.0</v>
      </c>
      <c r="H604" s="59">
        <f t="shared" si="2"/>
        <v>35484</v>
      </c>
      <c r="I604" s="33"/>
      <c r="J604" s="7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 t="s">
        <v>237</v>
      </c>
      <c r="B605" s="9" t="s">
        <v>1588</v>
      </c>
      <c r="C605" s="9" t="s">
        <v>2680</v>
      </c>
      <c r="D605" s="49">
        <v>35950.0</v>
      </c>
      <c r="E605" s="79">
        <f t="shared" si="1"/>
        <v>25</v>
      </c>
      <c r="F605" s="59">
        <v>94046.0</v>
      </c>
      <c r="G605" s="33">
        <v>5.0</v>
      </c>
      <c r="H605" s="59">
        <f t="shared" si="2"/>
        <v>96708</v>
      </c>
      <c r="I605" s="33"/>
      <c r="J605" s="7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 t="s">
        <v>1176</v>
      </c>
      <c r="B606" s="9" t="s">
        <v>1588</v>
      </c>
      <c r="C606" s="9" t="s">
        <v>2680</v>
      </c>
      <c r="D606" s="49">
        <v>36319.0</v>
      </c>
      <c r="E606" s="79">
        <f t="shared" si="1"/>
        <v>24</v>
      </c>
      <c r="F606" s="59">
        <v>85008.0</v>
      </c>
      <c r="G606" s="33">
        <v>1.0</v>
      </c>
      <c r="H606" s="59">
        <f t="shared" si="2"/>
        <v>87414</v>
      </c>
      <c r="I606" s="33"/>
      <c r="J606" s="7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 t="s">
        <v>290</v>
      </c>
      <c r="B607" s="9" t="s">
        <v>1588</v>
      </c>
      <c r="C607" s="9" t="s">
        <v>2680</v>
      </c>
      <c r="D607" s="49">
        <v>36546.0</v>
      </c>
      <c r="E607" s="79">
        <f t="shared" si="1"/>
        <v>23</v>
      </c>
      <c r="F607" s="59">
        <v>87416.0</v>
      </c>
      <c r="G607" s="33">
        <v>4.0</v>
      </c>
      <c r="H607" s="59">
        <f t="shared" si="2"/>
        <v>89890</v>
      </c>
      <c r="I607" s="33"/>
      <c r="J607" s="7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 t="s">
        <v>1262</v>
      </c>
      <c r="B608" s="9" t="s">
        <v>1588</v>
      </c>
      <c r="C608" s="9" t="s">
        <v>2680</v>
      </c>
      <c r="D608" s="49">
        <v>36577.0</v>
      </c>
      <c r="E608" s="79">
        <f t="shared" si="1"/>
        <v>23</v>
      </c>
      <c r="F608" s="59">
        <v>103936.0</v>
      </c>
      <c r="G608" s="33">
        <v>3.0</v>
      </c>
      <c r="H608" s="59">
        <f t="shared" si="2"/>
        <v>106878</v>
      </c>
      <c r="I608" s="33"/>
      <c r="J608" s="7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 t="s">
        <v>1081</v>
      </c>
      <c r="B609" s="9" t="s">
        <v>1588</v>
      </c>
      <c r="C609" s="9" t="s">
        <v>2680</v>
      </c>
      <c r="D609" s="49">
        <v>36731.0</v>
      </c>
      <c r="E609" s="79">
        <f t="shared" si="1"/>
        <v>23</v>
      </c>
      <c r="F609" s="59">
        <v>103712.0</v>
      </c>
      <c r="G609" s="33">
        <v>2.0</v>
      </c>
      <c r="H609" s="59">
        <f t="shared" si="2"/>
        <v>106648</v>
      </c>
      <c r="I609" s="33"/>
      <c r="J609" s="7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 t="s">
        <v>1272</v>
      </c>
      <c r="B610" s="9" t="s">
        <v>1588</v>
      </c>
      <c r="C610" s="9" t="s">
        <v>2680</v>
      </c>
      <c r="D610" s="49">
        <v>36734.0</v>
      </c>
      <c r="E610" s="79">
        <f t="shared" si="1"/>
        <v>23</v>
      </c>
      <c r="F610" s="59">
        <v>93565.0</v>
      </c>
      <c r="G610" s="33">
        <v>5.0</v>
      </c>
      <c r="H610" s="59">
        <f t="shared" si="2"/>
        <v>96213</v>
      </c>
      <c r="I610" s="33"/>
      <c r="J610" s="7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 t="s">
        <v>1521</v>
      </c>
      <c r="B611" s="9" t="s">
        <v>1588</v>
      </c>
      <c r="C611" s="9" t="s">
        <v>2680</v>
      </c>
      <c r="D611" s="49">
        <v>36883.0</v>
      </c>
      <c r="E611" s="79">
        <f t="shared" si="1"/>
        <v>23</v>
      </c>
      <c r="F611" s="59">
        <v>111698.0</v>
      </c>
      <c r="G611" s="33">
        <v>3.0</v>
      </c>
      <c r="H611" s="59">
        <f t="shared" si="2"/>
        <v>114860</v>
      </c>
      <c r="I611" s="33"/>
      <c r="J611" s="7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 t="s">
        <v>983</v>
      </c>
      <c r="B612" s="9" t="s">
        <v>1588</v>
      </c>
      <c r="C612" s="9" t="s">
        <v>2680</v>
      </c>
      <c r="D612" s="49">
        <v>36892.0</v>
      </c>
      <c r="E612" s="79">
        <f t="shared" si="1"/>
        <v>23</v>
      </c>
      <c r="F612" s="59">
        <v>116189.0</v>
      </c>
      <c r="G612" s="33">
        <v>1.0</v>
      </c>
      <c r="H612" s="59">
        <f t="shared" si="2"/>
        <v>119478</v>
      </c>
      <c r="I612" s="33"/>
      <c r="J612" s="7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 t="s">
        <v>240</v>
      </c>
      <c r="B613" s="9" t="s">
        <v>1588</v>
      </c>
      <c r="C613" s="9" t="s">
        <v>2680</v>
      </c>
      <c r="D613" s="49">
        <v>36916.0</v>
      </c>
      <c r="E613" s="79">
        <f t="shared" si="1"/>
        <v>22</v>
      </c>
      <c r="F613" s="59">
        <v>52102.0</v>
      </c>
      <c r="G613" s="33">
        <v>3.0</v>
      </c>
      <c r="H613" s="59">
        <f t="shared" si="2"/>
        <v>53577</v>
      </c>
      <c r="I613" s="33"/>
      <c r="J613" s="7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 t="s">
        <v>1451</v>
      </c>
      <c r="B614" s="9" t="s">
        <v>1588</v>
      </c>
      <c r="C614" s="9" t="s">
        <v>2680</v>
      </c>
      <c r="D614" s="49">
        <v>37291.0</v>
      </c>
      <c r="E614" s="79">
        <f t="shared" si="1"/>
        <v>21</v>
      </c>
      <c r="F614" s="59">
        <v>66685.0</v>
      </c>
      <c r="G614" s="33">
        <v>1.0</v>
      </c>
      <c r="H614" s="59">
        <f t="shared" si="2"/>
        <v>68573</v>
      </c>
      <c r="I614" s="33"/>
      <c r="J614" s="7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 t="s">
        <v>1225</v>
      </c>
      <c r="B615" s="9" t="s">
        <v>1588</v>
      </c>
      <c r="C615" s="9" t="s">
        <v>2680</v>
      </c>
      <c r="D615" s="49">
        <v>37480.0</v>
      </c>
      <c r="E615" s="79">
        <f t="shared" si="1"/>
        <v>21</v>
      </c>
      <c r="F615" s="59">
        <v>95010.0</v>
      </c>
      <c r="G615" s="33">
        <v>3.0</v>
      </c>
      <c r="H615" s="59">
        <f t="shared" si="2"/>
        <v>97699</v>
      </c>
      <c r="I615" s="33"/>
      <c r="J615" s="7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 t="s">
        <v>1070</v>
      </c>
      <c r="B616" s="9" t="s">
        <v>1588</v>
      </c>
      <c r="C616" s="9" t="s">
        <v>2680</v>
      </c>
      <c r="D616" s="49">
        <v>38037.0</v>
      </c>
      <c r="E616" s="79">
        <f t="shared" si="1"/>
        <v>19</v>
      </c>
      <c r="F616" s="59">
        <v>61757.0</v>
      </c>
      <c r="G616" s="33">
        <v>5.0</v>
      </c>
      <c r="H616" s="59">
        <f t="shared" si="2"/>
        <v>63505</v>
      </c>
      <c r="I616" s="33"/>
      <c r="J616" s="7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 t="s">
        <v>1009</v>
      </c>
      <c r="B617" s="9" t="s">
        <v>1588</v>
      </c>
      <c r="C617" s="9" t="s">
        <v>2680</v>
      </c>
      <c r="D617" s="49">
        <v>38095.0</v>
      </c>
      <c r="E617" s="79">
        <f t="shared" si="1"/>
        <v>19</v>
      </c>
      <c r="F617" s="59">
        <v>129853.0</v>
      </c>
      <c r="G617" s="33">
        <v>2.0</v>
      </c>
      <c r="H617" s="59">
        <f t="shared" si="2"/>
        <v>133528</v>
      </c>
      <c r="I617" s="33"/>
      <c r="J617" s="7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 t="s">
        <v>1335</v>
      </c>
      <c r="B618" s="9" t="s">
        <v>1588</v>
      </c>
      <c r="C618" s="9" t="s">
        <v>2680</v>
      </c>
      <c r="D618" s="49">
        <v>38583.0</v>
      </c>
      <c r="E618" s="79">
        <f t="shared" si="1"/>
        <v>18</v>
      </c>
      <c r="F618" s="59">
        <v>66573.0</v>
      </c>
      <c r="G618" s="33">
        <v>3.0</v>
      </c>
      <c r="H618" s="59">
        <f t="shared" si="2"/>
        <v>68458</v>
      </c>
      <c r="I618" s="33"/>
      <c r="J618" s="7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 t="s">
        <v>1382</v>
      </c>
      <c r="B619" s="9" t="s">
        <v>1588</v>
      </c>
      <c r="C619" s="9" t="s">
        <v>2680</v>
      </c>
      <c r="D619" s="49">
        <v>38950.0</v>
      </c>
      <c r="E619" s="79">
        <f t="shared" si="1"/>
        <v>17</v>
      </c>
      <c r="F619" s="59">
        <v>86117.0</v>
      </c>
      <c r="G619" s="33">
        <v>2.0</v>
      </c>
      <c r="H619" s="59">
        <f t="shared" si="2"/>
        <v>88555</v>
      </c>
      <c r="I619" s="33"/>
      <c r="J619" s="7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 t="s">
        <v>1106</v>
      </c>
      <c r="B620" s="9" t="s">
        <v>1588</v>
      </c>
      <c r="C620" s="9" t="s">
        <v>2680</v>
      </c>
      <c r="D620" s="49">
        <v>39822.0</v>
      </c>
      <c r="E620" s="79">
        <f t="shared" si="1"/>
        <v>14</v>
      </c>
      <c r="F620" s="59">
        <v>114038.0</v>
      </c>
      <c r="G620" s="33">
        <v>5.0</v>
      </c>
      <c r="H620" s="59">
        <f t="shared" si="2"/>
        <v>117266</v>
      </c>
      <c r="I620" s="33"/>
      <c r="J620" s="7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 t="s">
        <v>1062</v>
      </c>
      <c r="B621" s="9" t="s">
        <v>1588</v>
      </c>
      <c r="C621" s="9" t="s">
        <v>2680</v>
      </c>
      <c r="D621" s="49">
        <v>39856.0</v>
      </c>
      <c r="E621" s="79">
        <f t="shared" si="1"/>
        <v>14</v>
      </c>
      <c r="F621" s="59">
        <v>41798.0</v>
      </c>
      <c r="G621" s="33">
        <v>5.0</v>
      </c>
      <c r="H621" s="59">
        <f t="shared" si="2"/>
        <v>42981</v>
      </c>
      <c r="I621" s="33"/>
      <c r="J621" s="7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 t="s">
        <v>1145</v>
      </c>
      <c r="B622" s="9" t="s">
        <v>1588</v>
      </c>
      <c r="C622" s="9" t="s">
        <v>2680</v>
      </c>
      <c r="D622" s="49">
        <v>39898.0</v>
      </c>
      <c r="E622" s="79">
        <f t="shared" si="1"/>
        <v>14</v>
      </c>
      <c r="F622" s="59">
        <v>37744.0</v>
      </c>
      <c r="G622" s="33">
        <v>3.0</v>
      </c>
      <c r="H622" s="59">
        <f t="shared" si="2"/>
        <v>38813</v>
      </c>
      <c r="I622" s="33"/>
      <c r="J622" s="7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 t="s">
        <v>202</v>
      </c>
      <c r="B623" s="9" t="s">
        <v>1588</v>
      </c>
      <c r="C623" s="9" t="s">
        <v>2680</v>
      </c>
      <c r="D623" s="49">
        <v>40210.0</v>
      </c>
      <c r="E623" s="79">
        <f t="shared" si="1"/>
        <v>13</v>
      </c>
      <c r="F623" s="59">
        <v>72576.0</v>
      </c>
      <c r="G623" s="33">
        <v>4.0</v>
      </c>
      <c r="H623" s="59">
        <f t="shared" si="2"/>
        <v>74630</v>
      </c>
      <c r="I623" s="33"/>
      <c r="J623" s="7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 t="s">
        <v>293</v>
      </c>
      <c r="B624" s="9" t="s">
        <v>1588</v>
      </c>
      <c r="C624" s="9" t="s">
        <v>2680</v>
      </c>
      <c r="D624" s="49">
        <v>41195.0</v>
      </c>
      <c r="E624" s="79">
        <f t="shared" si="1"/>
        <v>11</v>
      </c>
      <c r="F624" s="59">
        <v>48608.0</v>
      </c>
      <c r="G624" s="33">
        <v>3.0</v>
      </c>
      <c r="H624" s="59">
        <f t="shared" si="2"/>
        <v>49984</v>
      </c>
      <c r="I624" s="33"/>
      <c r="J624" s="7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 t="s">
        <v>229</v>
      </c>
      <c r="B625" s="9" t="s">
        <v>1588</v>
      </c>
      <c r="C625" s="9" t="s">
        <v>2680</v>
      </c>
      <c r="D625" s="49">
        <v>42485.0</v>
      </c>
      <c r="E625" s="79">
        <f t="shared" si="1"/>
        <v>7</v>
      </c>
      <c r="F625" s="59">
        <v>127198.0</v>
      </c>
      <c r="G625" s="33">
        <v>5.0</v>
      </c>
      <c r="H625" s="59">
        <f t="shared" si="2"/>
        <v>130798</v>
      </c>
      <c r="I625" s="33"/>
      <c r="J625" s="7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 t="s">
        <v>1230</v>
      </c>
      <c r="B626" s="9" t="s">
        <v>1588</v>
      </c>
      <c r="C626" s="9" t="s">
        <v>2680</v>
      </c>
      <c r="D626" s="49">
        <v>42992.0</v>
      </c>
      <c r="E626" s="79">
        <f t="shared" si="1"/>
        <v>6</v>
      </c>
      <c r="F626" s="59">
        <v>119347.0</v>
      </c>
      <c r="G626" s="33">
        <v>3.0</v>
      </c>
      <c r="H626" s="59">
        <f t="shared" si="2"/>
        <v>122725</v>
      </c>
      <c r="I626" s="33"/>
      <c r="J626" s="7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 t="s">
        <v>1483</v>
      </c>
      <c r="B627" s="9" t="s">
        <v>1588</v>
      </c>
      <c r="C627" s="9" t="s">
        <v>2680</v>
      </c>
      <c r="D627" s="49">
        <v>43091.0</v>
      </c>
      <c r="E627" s="79">
        <f t="shared" si="1"/>
        <v>6</v>
      </c>
      <c r="F627" s="59">
        <v>69899.0</v>
      </c>
      <c r="G627" s="33">
        <v>1.0</v>
      </c>
      <c r="H627" s="59">
        <f t="shared" si="2"/>
        <v>71878</v>
      </c>
      <c r="I627" s="33"/>
      <c r="J627" s="7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 t="s">
        <v>211</v>
      </c>
      <c r="B628" s="9" t="s">
        <v>1588</v>
      </c>
      <c r="C628" s="9" t="s">
        <v>2680</v>
      </c>
      <c r="D628" s="49">
        <v>43280.0</v>
      </c>
      <c r="E628" s="79">
        <f t="shared" si="1"/>
        <v>5</v>
      </c>
      <c r="F628" s="59">
        <v>68846.0</v>
      </c>
      <c r="G628" s="33">
        <v>4.0</v>
      </c>
      <c r="H628" s="59">
        <f t="shared" si="2"/>
        <v>70795</v>
      </c>
      <c r="I628" s="33"/>
      <c r="J628" s="7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 t="s">
        <v>1485</v>
      </c>
      <c r="B629" s="9" t="s">
        <v>1588</v>
      </c>
      <c r="C629" s="9" t="s">
        <v>2680</v>
      </c>
      <c r="D629" s="49">
        <v>43320.0</v>
      </c>
      <c r="E629" s="79">
        <f t="shared" si="1"/>
        <v>5</v>
      </c>
      <c r="F629" s="59">
        <v>82062.0</v>
      </c>
      <c r="G629" s="33">
        <v>3.0</v>
      </c>
      <c r="H629" s="59">
        <f t="shared" si="2"/>
        <v>84385</v>
      </c>
      <c r="I629" s="33"/>
      <c r="J629" s="7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 t="s">
        <v>980</v>
      </c>
      <c r="B630" s="9" t="s">
        <v>1588</v>
      </c>
      <c r="C630" s="9" t="s">
        <v>2680</v>
      </c>
      <c r="D630" s="49">
        <v>43395.0</v>
      </c>
      <c r="E630" s="79">
        <f t="shared" si="1"/>
        <v>5</v>
      </c>
      <c r="F630" s="59">
        <v>63560.0</v>
      </c>
      <c r="G630" s="33">
        <v>4.0</v>
      </c>
      <c r="H630" s="59">
        <f t="shared" si="2"/>
        <v>65359</v>
      </c>
      <c r="I630" s="33"/>
      <c r="J630" s="7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 t="s">
        <v>194</v>
      </c>
      <c r="B631" s="9" t="s">
        <v>1588</v>
      </c>
      <c r="C631" s="9" t="s">
        <v>2681</v>
      </c>
      <c r="D631" s="49">
        <v>36036.0</v>
      </c>
      <c r="E631" s="79">
        <f t="shared" si="1"/>
        <v>25</v>
      </c>
      <c r="F631" s="59">
        <v>35773.0</v>
      </c>
      <c r="G631" s="33">
        <v>5.0</v>
      </c>
      <c r="H631" s="59">
        <f t="shared" si="2"/>
        <v>36786</v>
      </c>
      <c r="I631" s="33"/>
      <c r="J631" s="7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 t="s">
        <v>1183</v>
      </c>
      <c r="B632" s="9" t="s">
        <v>1588</v>
      </c>
      <c r="C632" s="9" t="s">
        <v>2681</v>
      </c>
      <c r="D632" s="49">
        <v>36438.0</v>
      </c>
      <c r="E632" s="79">
        <f t="shared" si="1"/>
        <v>24</v>
      </c>
      <c r="F632" s="59">
        <v>68824.0</v>
      </c>
      <c r="G632" s="33">
        <v>4.0</v>
      </c>
      <c r="H632" s="59">
        <f t="shared" si="2"/>
        <v>70772</v>
      </c>
      <c r="I632" s="33"/>
      <c r="J632" s="7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 t="s">
        <v>976</v>
      </c>
      <c r="B633" s="9" t="s">
        <v>1588</v>
      </c>
      <c r="C633" s="9" t="s">
        <v>2681</v>
      </c>
      <c r="D633" s="49">
        <v>36563.0</v>
      </c>
      <c r="E633" s="79">
        <f t="shared" si="1"/>
        <v>23</v>
      </c>
      <c r="F633" s="59">
        <v>92814.0</v>
      </c>
      <c r="G633" s="33">
        <v>3.0</v>
      </c>
      <c r="H633" s="59">
        <f t="shared" si="2"/>
        <v>95441</v>
      </c>
      <c r="I633" s="33"/>
      <c r="J633" s="7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 t="s">
        <v>1069</v>
      </c>
      <c r="B634" s="9" t="s">
        <v>1588</v>
      </c>
      <c r="C634" s="9" t="s">
        <v>2681</v>
      </c>
      <c r="D634" s="49">
        <v>36678.0</v>
      </c>
      <c r="E634" s="79">
        <f t="shared" si="1"/>
        <v>23</v>
      </c>
      <c r="F634" s="59">
        <v>47544.0</v>
      </c>
      <c r="G634" s="33">
        <v>3.0</v>
      </c>
      <c r="H634" s="59">
        <f t="shared" si="2"/>
        <v>48890</v>
      </c>
      <c r="I634" s="33"/>
      <c r="J634" s="7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 t="s">
        <v>1370</v>
      </c>
      <c r="B635" s="9" t="s">
        <v>1588</v>
      </c>
      <c r="C635" s="9" t="s">
        <v>2681</v>
      </c>
      <c r="D635" s="49">
        <v>36714.0</v>
      </c>
      <c r="E635" s="79">
        <f t="shared" si="1"/>
        <v>23</v>
      </c>
      <c r="F635" s="59">
        <v>87954.0</v>
      </c>
      <c r="G635" s="33">
        <v>3.0</v>
      </c>
      <c r="H635" s="59">
        <f t="shared" si="2"/>
        <v>90444</v>
      </c>
      <c r="I635" s="33"/>
      <c r="J635" s="7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 t="s">
        <v>322</v>
      </c>
      <c r="B636" s="9" t="s">
        <v>1588</v>
      </c>
      <c r="C636" s="9" t="s">
        <v>2681</v>
      </c>
      <c r="D636" s="49">
        <v>36735.0</v>
      </c>
      <c r="E636" s="79">
        <f t="shared" si="1"/>
        <v>23</v>
      </c>
      <c r="F636" s="59">
        <v>68611.0</v>
      </c>
      <c r="G636" s="33">
        <v>2.0</v>
      </c>
      <c r="H636" s="59">
        <f t="shared" si="2"/>
        <v>70553</v>
      </c>
      <c r="I636" s="33"/>
      <c r="J636" s="7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 t="s">
        <v>1527</v>
      </c>
      <c r="B637" s="9" t="s">
        <v>1588</v>
      </c>
      <c r="C637" s="9" t="s">
        <v>2681</v>
      </c>
      <c r="D637" s="49">
        <v>37043.0</v>
      </c>
      <c r="E637" s="79">
        <f t="shared" si="1"/>
        <v>22</v>
      </c>
      <c r="F637" s="59">
        <v>128946.0</v>
      </c>
      <c r="G637" s="33">
        <v>1.0</v>
      </c>
      <c r="H637" s="59">
        <f t="shared" si="2"/>
        <v>132596</v>
      </c>
      <c r="I637" s="33"/>
      <c r="J637" s="7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 t="s">
        <v>1273</v>
      </c>
      <c r="B638" s="9" t="s">
        <v>1588</v>
      </c>
      <c r="C638" s="9" t="s">
        <v>2681</v>
      </c>
      <c r="D638" s="49">
        <v>37182.0</v>
      </c>
      <c r="E638" s="79">
        <f t="shared" si="1"/>
        <v>22</v>
      </c>
      <c r="F638" s="59">
        <v>109178.0</v>
      </c>
      <c r="G638" s="33">
        <v>2.0</v>
      </c>
      <c r="H638" s="59">
        <f t="shared" si="2"/>
        <v>112268</v>
      </c>
      <c r="I638" s="33"/>
      <c r="J638" s="7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 t="s">
        <v>350</v>
      </c>
      <c r="B639" s="9" t="s">
        <v>1588</v>
      </c>
      <c r="C639" s="9" t="s">
        <v>2681</v>
      </c>
      <c r="D639" s="49">
        <v>37427.0</v>
      </c>
      <c r="E639" s="79">
        <f t="shared" si="1"/>
        <v>21</v>
      </c>
      <c r="F639" s="59">
        <v>102760.0</v>
      </c>
      <c r="G639" s="33">
        <v>5.0</v>
      </c>
      <c r="H639" s="59">
        <f t="shared" si="2"/>
        <v>105669</v>
      </c>
      <c r="I639" s="33"/>
      <c r="J639" s="7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 t="s">
        <v>1231</v>
      </c>
      <c r="B640" s="9" t="s">
        <v>1588</v>
      </c>
      <c r="C640" s="9" t="s">
        <v>2681</v>
      </c>
      <c r="D640" s="49">
        <v>37809.0</v>
      </c>
      <c r="E640" s="79">
        <f t="shared" si="1"/>
        <v>20</v>
      </c>
      <c r="F640" s="59">
        <v>95771.0</v>
      </c>
      <c r="G640" s="33">
        <v>5.0</v>
      </c>
      <c r="H640" s="59">
        <f t="shared" si="2"/>
        <v>98482</v>
      </c>
      <c r="I640" s="33"/>
      <c r="J640" s="7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 t="s">
        <v>1367</v>
      </c>
      <c r="B641" s="9" t="s">
        <v>1588</v>
      </c>
      <c r="C641" s="9" t="s">
        <v>2681</v>
      </c>
      <c r="D641" s="49">
        <v>37894.0</v>
      </c>
      <c r="E641" s="79">
        <f t="shared" si="1"/>
        <v>20</v>
      </c>
      <c r="F641" s="59">
        <v>49661.0</v>
      </c>
      <c r="G641" s="33">
        <v>5.0</v>
      </c>
      <c r="H641" s="59">
        <f t="shared" si="2"/>
        <v>51067</v>
      </c>
      <c r="I641" s="33"/>
      <c r="J641" s="7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 t="s">
        <v>1309</v>
      </c>
      <c r="B642" s="9" t="s">
        <v>1588</v>
      </c>
      <c r="C642" s="9" t="s">
        <v>2681</v>
      </c>
      <c r="D642" s="49">
        <v>38033.0</v>
      </c>
      <c r="E642" s="79">
        <f t="shared" si="1"/>
        <v>19</v>
      </c>
      <c r="F642" s="59">
        <v>86296.0</v>
      </c>
      <c r="G642" s="33">
        <v>5.0</v>
      </c>
      <c r="H642" s="59">
        <f t="shared" si="2"/>
        <v>88739</v>
      </c>
      <c r="I642" s="33"/>
      <c r="J642" s="7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 t="s">
        <v>1188</v>
      </c>
      <c r="B643" s="9" t="s">
        <v>1588</v>
      </c>
      <c r="C643" s="9" t="s">
        <v>2681</v>
      </c>
      <c r="D643" s="49">
        <v>38064.0</v>
      </c>
      <c r="E643" s="79">
        <f t="shared" si="1"/>
        <v>19</v>
      </c>
      <c r="F643" s="59">
        <v>46850.0</v>
      </c>
      <c r="G643" s="33">
        <v>4.0</v>
      </c>
      <c r="H643" s="59">
        <f t="shared" si="2"/>
        <v>48176</v>
      </c>
      <c r="I643" s="33"/>
      <c r="J643" s="7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 t="s">
        <v>997</v>
      </c>
      <c r="B644" s="9" t="s">
        <v>1588</v>
      </c>
      <c r="C644" s="9" t="s">
        <v>2681</v>
      </c>
      <c r="D644" s="49">
        <v>38121.0</v>
      </c>
      <c r="E644" s="79">
        <f t="shared" si="1"/>
        <v>19</v>
      </c>
      <c r="F644" s="59">
        <v>40107.0</v>
      </c>
      <c r="G644" s="33">
        <v>5.0</v>
      </c>
      <c r="H644" s="59">
        <f t="shared" si="2"/>
        <v>41243</v>
      </c>
      <c r="I644" s="33"/>
      <c r="J644" s="7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 t="s">
        <v>1205</v>
      </c>
      <c r="B645" s="9" t="s">
        <v>1588</v>
      </c>
      <c r="C645" s="9" t="s">
        <v>2681</v>
      </c>
      <c r="D645" s="49">
        <v>38384.0</v>
      </c>
      <c r="E645" s="79">
        <f t="shared" si="1"/>
        <v>18</v>
      </c>
      <c r="F645" s="59">
        <v>61174.0</v>
      </c>
      <c r="G645" s="33">
        <v>2.0</v>
      </c>
      <c r="H645" s="59">
        <f t="shared" si="2"/>
        <v>62906</v>
      </c>
      <c r="I645" s="33"/>
      <c r="J645" s="7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 t="s">
        <v>918</v>
      </c>
      <c r="B646" s="9" t="s">
        <v>1588</v>
      </c>
      <c r="C646" s="9" t="s">
        <v>2681</v>
      </c>
      <c r="D646" s="49">
        <v>38533.0</v>
      </c>
      <c r="E646" s="79">
        <f t="shared" si="1"/>
        <v>18</v>
      </c>
      <c r="F646" s="59">
        <v>127613.0</v>
      </c>
      <c r="G646" s="33">
        <v>4.0</v>
      </c>
      <c r="H646" s="59">
        <f t="shared" si="2"/>
        <v>131225</v>
      </c>
      <c r="I646" s="33"/>
      <c r="J646" s="7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 t="s">
        <v>1007</v>
      </c>
      <c r="B647" s="9" t="s">
        <v>1588</v>
      </c>
      <c r="C647" s="9" t="s">
        <v>2681</v>
      </c>
      <c r="D647" s="49">
        <v>38782.0</v>
      </c>
      <c r="E647" s="79">
        <f t="shared" si="1"/>
        <v>17</v>
      </c>
      <c r="F647" s="59">
        <v>95312.0</v>
      </c>
      <c r="G647" s="33">
        <v>5.0</v>
      </c>
      <c r="H647" s="59">
        <f t="shared" si="2"/>
        <v>98010</v>
      </c>
      <c r="I647" s="33"/>
      <c r="J647" s="7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 t="s">
        <v>1254</v>
      </c>
      <c r="B648" s="9" t="s">
        <v>1588</v>
      </c>
      <c r="C648" s="9" t="s">
        <v>2681</v>
      </c>
      <c r="D648" s="49">
        <v>38837.0</v>
      </c>
      <c r="E648" s="79">
        <f t="shared" si="1"/>
        <v>17</v>
      </c>
      <c r="F648" s="59">
        <v>71568.0</v>
      </c>
      <c r="G648" s="33">
        <v>5.0</v>
      </c>
      <c r="H648" s="59">
        <f t="shared" si="2"/>
        <v>73594</v>
      </c>
      <c r="I648" s="33"/>
      <c r="J648" s="7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 t="s">
        <v>1164</v>
      </c>
      <c r="B649" s="9" t="s">
        <v>1588</v>
      </c>
      <c r="C649" s="9" t="s">
        <v>2681</v>
      </c>
      <c r="D649" s="49">
        <v>39000.0</v>
      </c>
      <c r="E649" s="79">
        <f t="shared" si="1"/>
        <v>17</v>
      </c>
      <c r="F649" s="59">
        <v>114845.0</v>
      </c>
      <c r="G649" s="33">
        <v>3.0</v>
      </c>
      <c r="H649" s="59">
        <f t="shared" si="2"/>
        <v>118096</v>
      </c>
      <c r="I649" s="33"/>
      <c r="J649" s="7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 t="s">
        <v>1499</v>
      </c>
      <c r="B650" s="9" t="s">
        <v>1588</v>
      </c>
      <c r="C650" s="9" t="s">
        <v>2681</v>
      </c>
      <c r="D650" s="49">
        <v>39087.0</v>
      </c>
      <c r="E650" s="79">
        <f t="shared" si="1"/>
        <v>16</v>
      </c>
      <c r="F650" s="59">
        <v>91437.0</v>
      </c>
      <c r="G650" s="33">
        <v>2.0</v>
      </c>
      <c r="H650" s="59">
        <f t="shared" si="2"/>
        <v>94025</v>
      </c>
      <c r="I650" s="33"/>
      <c r="J650" s="7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 t="s">
        <v>1239</v>
      </c>
      <c r="B651" s="9" t="s">
        <v>1588</v>
      </c>
      <c r="C651" s="9" t="s">
        <v>2681</v>
      </c>
      <c r="D651" s="49">
        <v>39306.0</v>
      </c>
      <c r="E651" s="79">
        <f t="shared" si="1"/>
        <v>16</v>
      </c>
      <c r="F651" s="59">
        <v>52427.0</v>
      </c>
      <c r="G651" s="33">
        <v>1.0</v>
      </c>
      <c r="H651" s="59">
        <f t="shared" si="2"/>
        <v>53911</v>
      </c>
      <c r="I651" s="33"/>
      <c r="J651" s="7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 t="s">
        <v>261</v>
      </c>
      <c r="B652" s="9" t="s">
        <v>1588</v>
      </c>
      <c r="C652" s="9" t="s">
        <v>2681</v>
      </c>
      <c r="D652" s="49">
        <v>39376.0</v>
      </c>
      <c r="E652" s="79">
        <f t="shared" si="1"/>
        <v>16</v>
      </c>
      <c r="F652" s="59">
        <v>106400.0</v>
      </c>
      <c r="G652" s="33">
        <v>4.0</v>
      </c>
      <c r="H652" s="59">
        <f t="shared" si="2"/>
        <v>109412</v>
      </c>
      <c r="I652" s="33"/>
      <c r="J652" s="7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 t="s">
        <v>957</v>
      </c>
      <c r="B653" s="9" t="s">
        <v>1588</v>
      </c>
      <c r="C653" s="9" t="s">
        <v>2681</v>
      </c>
      <c r="D653" s="49">
        <v>39429.0</v>
      </c>
      <c r="E653" s="79">
        <f t="shared" si="1"/>
        <v>16</v>
      </c>
      <c r="F653" s="59">
        <v>96566.0</v>
      </c>
      <c r="G653" s="33">
        <v>5.0</v>
      </c>
      <c r="H653" s="59">
        <f t="shared" si="2"/>
        <v>99299</v>
      </c>
      <c r="I653" s="33"/>
      <c r="J653" s="7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 t="s">
        <v>1348</v>
      </c>
      <c r="B654" s="9" t="s">
        <v>1588</v>
      </c>
      <c r="C654" s="9" t="s">
        <v>2681</v>
      </c>
      <c r="D654" s="49">
        <v>39600.0</v>
      </c>
      <c r="E654" s="79">
        <f t="shared" si="1"/>
        <v>15</v>
      </c>
      <c r="F654" s="59">
        <v>70414.0</v>
      </c>
      <c r="G654" s="33">
        <v>3.0</v>
      </c>
      <c r="H654" s="59">
        <f t="shared" si="2"/>
        <v>72407</v>
      </c>
      <c r="I654" s="33"/>
      <c r="J654" s="7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 t="s">
        <v>1136</v>
      </c>
      <c r="B655" s="9" t="s">
        <v>1588</v>
      </c>
      <c r="C655" s="9" t="s">
        <v>2681</v>
      </c>
      <c r="D655" s="49">
        <v>39713.0</v>
      </c>
      <c r="E655" s="79">
        <f t="shared" si="1"/>
        <v>15</v>
      </c>
      <c r="F655" s="59">
        <v>73819.0</v>
      </c>
      <c r="G655" s="33">
        <v>1.0</v>
      </c>
      <c r="H655" s="59">
        <f t="shared" si="2"/>
        <v>75909</v>
      </c>
      <c r="I655" s="33"/>
      <c r="J655" s="7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 t="s">
        <v>928</v>
      </c>
      <c r="B656" s="9" t="s">
        <v>1588</v>
      </c>
      <c r="C656" s="9" t="s">
        <v>2681</v>
      </c>
      <c r="D656" s="49">
        <v>39724.0</v>
      </c>
      <c r="E656" s="79">
        <f t="shared" si="1"/>
        <v>15</v>
      </c>
      <c r="F656" s="59">
        <v>93229.0</v>
      </c>
      <c r="G656" s="33">
        <v>4.0</v>
      </c>
      <c r="H656" s="59">
        <f t="shared" si="2"/>
        <v>95868</v>
      </c>
      <c r="I656" s="33"/>
      <c r="J656" s="7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 t="s">
        <v>1295</v>
      </c>
      <c r="B657" s="9" t="s">
        <v>1588</v>
      </c>
      <c r="C657" s="9" t="s">
        <v>2681</v>
      </c>
      <c r="D657" s="49">
        <v>39766.0</v>
      </c>
      <c r="E657" s="79">
        <f t="shared" si="1"/>
        <v>15</v>
      </c>
      <c r="F657" s="59">
        <v>116368.0</v>
      </c>
      <c r="G657" s="33">
        <v>2.0</v>
      </c>
      <c r="H657" s="59">
        <f t="shared" si="2"/>
        <v>119662</v>
      </c>
      <c r="I657" s="33"/>
      <c r="J657" s="7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 t="s">
        <v>1285</v>
      </c>
      <c r="B658" s="9" t="s">
        <v>1588</v>
      </c>
      <c r="C658" s="9" t="s">
        <v>2681</v>
      </c>
      <c r="D658" s="49">
        <v>40252.0</v>
      </c>
      <c r="E658" s="79">
        <f t="shared" si="1"/>
        <v>13</v>
      </c>
      <c r="F658" s="59">
        <v>89152.0</v>
      </c>
      <c r="G658" s="33">
        <v>2.0</v>
      </c>
      <c r="H658" s="59">
        <f t="shared" si="2"/>
        <v>91676</v>
      </c>
      <c r="I658" s="33"/>
      <c r="J658" s="7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 t="s">
        <v>1316</v>
      </c>
      <c r="B659" s="9" t="s">
        <v>1588</v>
      </c>
      <c r="C659" s="9" t="s">
        <v>2681</v>
      </c>
      <c r="D659" s="49">
        <v>40567.0</v>
      </c>
      <c r="E659" s="79">
        <f t="shared" si="1"/>
        <v>12</v>
      </c>
      <c r="F659" s="59">
        <v>70974.0</v>
      </c>
      <c r="G659" s="33">
        <v>3.0</v>
      </c>
      <c r="H659" s="59">
        <f t="shared" si="2"/>
        <v>72983</v>
      </c>
      <c r="I659" s="33"/>
      <c r="J659" s="7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 t="s">
        <v>1287</v>
      </c>
      <c r="B660" s="9" t="s">
        <v>1588</v>
      </c>
      <c r="C660" s="9" t="s">
        <v>2681</v>
      </c>
      <c r="D660" s="49">
        <v>41085.0</v>
      </c>
      <c r="E660" s="79">
        <f t="shared" si="1"/>
        <v>11</v>
      </c>
      <c r="F660" s="59">
        <v>71378.0</v>
      </c>
      <c r="G660" s="33">
        <v>4.0</v>
      </c>
      <c r="H660" s="59">
        <f t="shared" si="2"/>
        <v>73398</v>
      </c>
      <c r="I660" s="33"/>
      <c r="J660" s="7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 t="s">
        <v>1094</v>
      </c>
      <c r="B661" s="9" t="s">
        <v>1588</v>
      </c>
      <c r="C661" s="9" t="s">
        <v>2681</v>
      </c>
      <c r="D661" s="49">
        <v>41104.0</v>
      </c>
      <c r="E661" s="79">
        <f t="shared" si="1"/>
        <v>11</v>
      </c>
      <c r="F661" s="59">
        <v>120254.0</v>
      </c>
      <c r="G661" s="33">
        <v>2.0</v>
      </c>
      <c r="H661" s="59">
        <f t="shared" si="2"/>
        <v>123658</v>
      </c>
      <c r="I661" s="33"/>
      <c r="J661" s="7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 t="s">
        <v>243</v>
      </c>
      <c r="B662" s="9" t="s">
        <v>1588</v>
      </c>
      <c r="C662" s="9" t="s">
        <v>2681</v>
      </c>
      <c r="D662" s="49">
        <v>41383.0</v>
      </c>
      <c r="E662" s="79">
        <f t="shared" si="1"/>
        <v>10</v>
      </c>
      <c r="F662" s="59">
        <v>65834.0</v>
      </c>
      <c r="G662" s="33">
        <v>2.0</v>
      </c>
      <c r="H662" s="59">
        <f t="shared" si="2"/>
        <v>67698</v>
      </c>
      <c r="I662" s="33"/>
      <c r="J662" s="7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 t="s">
        <v>1507</v>
      </c>
      <c r="B663" s="9" t="s">
        <v>1588</v>
      </c>
      <c r="C663" s="9" t="s">
        <v>2681</v>
      </c>
      <c r="D663" s="49">
        <v>41928.0</v>
      </c>
      <c r="E663" s="79">
        <f t="shared" si="1"/>
        <v>9</v>
      </c>
      <c r="F663" s="59">
        <v>37979.0</v>
      </c>
      <c r="G663" s="33">
        <v>2.0</v>
      </c>
      <c r="H663" s="59">
        <f t="shared" si="2"/>
        <v>39054</v>
      </c>
      <c r="I663" s="33"/>
      <c r="J663" s="7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 t="s">
        <v>1358</v>
      </c>
      <c r="B664" s="9" t="s">
        <v>1588</v>
      </c>
      <c r="C664" s="9" t="s">
        <v>2681</v>
      </c>
      <c r="D664" s="49">
        <v>42040.0</v>
      </c>
      <c r="E664" s="79">
        <f t="shared" si="1"/>
        <v>8</v>
      </c>
      <c r="F664" s="59">
        <v>36926.0</v>
      </c>
      <c r="G664" s="33">
        <v>3.0</v>
      </c>
      <c r="H664" s="59">
        <f t="shared" si="2"/>
        <v>37972</v>
      </c>
      <c r="I664" s="33"/>
      <c r="J664" s="7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 t="s">
        <v>1128</v>
      </c>
      <c r="B665" s="9" t="s">
        <v>1588</v>
      </c>
      <c r="C665" s="9" t="s">
        <v>2681</v>
      </c>
      <c r="D665" s="49">
        <v>42198.0</v>
      </c>
      <c r="E665" s="79">
        <f t="shared" si="1"/>
        <v>8</v>
      </c>
      <c r="F665" s="59">
        <v>101808.0</v>
      </c>
      <c r="G665" s="33">
        <v>2.0</v>
      </c>
      <c r="H665" s="59">
        <f t="shared" si="2"/>
        <v>104690</v>
      </c>
      <c r="I665" s="33"/>
      <c r="J665" s="7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 t="s">
        <v>923</v>
      </c>
      <c r="B666" s="9" t="s">
        <v>1588</v>
      </c>
      <c r="C666" s="9" t="s">
        <v>2681</v>
      </c>
      <c r="D666" s="49">
        <v>42359.0</v>
      </c>
      <c r="E666" s="79">
        <f t="shared" si="1"/>
        <v>8</v>
      </c>
      <c r="F666" s="59">
        <v>117354.0</v>
      </c>
      <c r="G666" s="33">
        <v>5.0</v>
      </c>
      <c r="H666" s="59">
        <f t="shared" si="2"/>
        <v>120676</v>
      </c>
      <c r="I666" s="33"/>
      <c r="J666" s="7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 t="s">
        <v>1018</v>
      </c>
      <c r="B667" s="9" t="s">
        <v>1588</v>
      </c>
      <c r="C667" s="9" t="s">
        <v>2681</v>
      </c>
      <c r="D667" s="49">
        <v>42436.0</v>
      </c>
      <c r="E667" s="79">
        <f t="shared" si="1"/>
        <v>7</v>
      </c>
      <c r="F667" s="59">
        <v>33734.0</v>
      </c>
      <c r="G667" s="33">
        <v>5.0</v>
      </c>
      <c r="H667" s="59">
        <f t="shared" si="2"/>
        <v>34689</v>
      </c>
      <c r="I667" s="33"/>
      <c r="J667" s="7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 t="s">
        <v>1520</v>
      </c>
      <c r="B668" s="9" t="s">
        <v>1588</v>
      </c>
      <c r="C668" s="9" t="s">
        <v>2681</v>
      </c>
      <c r="D668" s="49">
        <v>42485.0</v>
      </c>
      <c r="E668" s="79">
        <f t="shared" si="1"/>
        <v>7</v>
      </c>
      <c r="F668" s="59">
        <v>121778.0</v>
      </c>
      <c r="G668" s="33">
        <v>5.0</v>
      </c>
      <c r="H668" s="59">
        <f t="shared" si="2"/>
        <v>125225</v>
      </c>
      <c r="I668" s="33"/>
      <c r="J668" s="7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 t="s">
        <v>193</v>
      </c>
      <c r="B669" s="9" t="s">
        <v>1588</v>
      </c>
      <c r="C669" s="9" t="s">
        <v>2681</v>
      </c>
      <c r="D669" s="49">
        <v>42775.0</v>
      </c>
      <c r="E669" s="79">
        <f t="shared" si="1"/>
        <v>6</v>
      </c>
      <c r="F669" s="59">
        <v>51733.0</v>
      </c>
      <c r="G669" s="33">
        <v>3.0</v>
      </c>
      <c r="H669" s="59">
        <f t="shared" si="2"/>
        <v>53198</v>
      </c>
      <c r="I669" s="33"/>
      <c r="J669" s="7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 t="s">
        <v>338</v>
      </c>
      <c r="B670" s="9" t="s">
        <v>1588</v>
      </c>
      <c r="C670" s="9" t="s">
        <v>2681</v>
      </c>
      <c r="D670" s="49">
        <v>43293.0</v>
      </c>
      <c r="E670" s="79">
        <f t="shared" si="1"/>
        <v>5</v>
      </c>
      <c r="F670" s="59">
        <v>104563.0</v>
      </c>
      <c r="G670" s="33">
        <v>1.0</v>
      </c>
      <c r="H670" s="59">
        <f t="shared" si="2"/>
        <v>107523</v>
      </c>
      <c r="I670" s="33"/>
      <c r="J670" s="7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 t="s">
        <v>1301</v>
      </c>
      <c r="B671" s="9" t="s">
        <v>1588</v>
      </c>
      <c r="C671" s="9" t="s">
        <v>2681</v>
      </c>
      <c r="D671" s="49">
        <v>43325.0</v>
      </c>
      <c r="E671" s="79">
        <f t="shared" si="1"/>
        <v>5</v>
      </c>
      <c r="F671" s="59">
        <v>68578.0</v>
      </c>
      <c r="G671" s="33">
        <v>5.0</v>
      </c>
      <c r="H671" s="59">
        <f t="shared" si="2"/>
        <v>70519</v>
      </c>
      <c r="I671" s="33"/>
      <c r="J671" s="7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 t="s">
        <v>1501</v>
      </c>
      <c r="B672" s="9" t="s">
        <v>1588</v>
      </c>
      <c r="C672" s="9" t="s">
        <v>2681</v>
      </c>
      <c r="D672" s="49">
        <v>43394.0</v>
      </c>
      <c r="E672" s="79">
        <f t="shared" si="1"/>
        <v>5</v>
      </c>
      <c r="F672" s="59">
        <v>128083.0</v>
      </c>
      <c r="G672" s="33">
        <v>3.0</v>
      </c>
      <c r="H672" s="59">
        <f t="shared" si="2"/>
        <v>131708</v>
      </c>
      <c r="I672" s="33"/>
      <c r="J672" s="7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 t="s">
        <v>1179</v>
      </c>
      <c r="B673" s="9" t="s">
        <v>1588</v>
      </c>
      <c r="C673" s="9" t="s">
        <v>2681</v>
      </c>
      <c r="D673" s="49">
        <v>43437.0</v>
      </c>
      <c r="E673" s="79">
        <f t="shared" si="1"/>
        <v>5</v>
      </c>
      <c r="F673" s="59">
        <v>34048.0</v>
      </c>
      <c r="G673" s="33">
        <v>4.0</v>
      </c>
      <c r="H673" s="59">
        <f t="shared" si="2"/>
        <v>35012</v>
      </c>
      <c r="I673" s="33"/>
      <c r="J673" s="7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 t="s">
        <v>2687</v>
      </c>
      <c r="B674" s="9" t="s">
        <v>1588</v>
      </c>
      <c r="C674" s="9" t="s">
        <v>2681</v>
      </c>
      <c r="D674" s="49">
        <v>43437.0</v>
      </c>
      <c r="E674" s="79">
        <f t="shared" si="1"/>
        <v>5</v>
      </c>
      <c r="F674" s="59">
        <v>59517.0</v>
      </c>
      <c r="G674" s="33">
        <v>5.0</v>
      </c>
      <c r="H674" s="59">
        <f t="shared" si="2"/>
        <v>61202</v>
      </c>
      <c r="I674" s="33"/>
      <c r="J674" s="7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 t="s">
        <v>1359</v>
      </c>
      <c r="B675" s="9" t="s">
        <v>1588</v>
      </c>
      <c r="C675" s="9" t="s">
        <v>2682</v>
      </c>
      <c r="D675" s="49">
        <v>36148.0</v>
      </c>
      <c r="E675" s="79">
        <f t="shared" si="1"/>
        <v>25</v>
      </c>
      <c r="F675" s="59">
        <v>19891.0</v>
      </c>
      <c r="G675" s="33">
        <v>2.0</v>
      </c>
      <c r="H675" s="59">
        <f t="shared" si="2"/>
        <v>20454</v>
      </c>
      <c r="I675" s="33"/>
      <c r="J675" s="7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 t="s">
        <v>920</v>
      </c>
      <c r="B676" s="9" t="s">
        <v>1588</v>
      </c>
      <c r="C676" s="9" t="s">
        <v>2682</v>
      </c>
      <c r="D676" s="49">
        <v>36762.0</v>
      </c>
      <c r="E676" s="79">
        <f t="shared" si="1"/>
        <v>23</v>
      </c>
      <c r="F676" s="59">
        <v>29467.0</v>
      </c>
      <c r="G676" s="33">
        <v>1.0</v>
      </c>
      <c r="H676" s="59">
        <f t="shared" si="2"/>
        <v>30301</v>
      </c>
      <c r="I676" s="33"/>
      <c r="J676" s="7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 t="s">
        <v>1459</v>
      </c>
      <c r="B677" s="9" t="s">
        <v>1588</v>
      </c>
      <c r="C677" s="9" t="s">
        <v>2682</v>
      </c>
      <c r="D677" s="49">
        <v>38054.0</v>
      </c>
      <c r="E677" s="79">
        <f t="shared" si="1"/>
        <v>19</v>
      </c>
      <c r="F677" s="59">
        <v>56336.0</v>
      </c>
      <c r="G677" s="33">
        <v>2.0</v>
      </c>
      <c r="H677" s="59">
        <f t="shared" si="2"/>
        <v>57931</v>
      </c>
      <c r="I677" s="33"/>
      <c r="J677" s="7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 t="s">
        <v>1039</v>
      </c>
      <c r="B678" s="9" t="s">
        <v>1588</v>
      </c>
      <c r="C678" s="9" t="s">
        <v>2682</v>
      </c>
      <c r="D678" s="49">
        <v>38223.0</v>
      </c>
      <c r="E678" s="79">
        <f t="shared" si="1"/>
        <v>19</v>
      </c>
      <c r="F678" s="59">
        <v>55675.0</v>
      </c>
      <c r="G678" s="33">
        <v>4.0</v>
      </c>
      <c r="H678" s="59">
        <f t="shared" si="2"/>
        <v>57251</v>
      </c>
      <c r="I678" s="33"/>
      <c r="J678" s="7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 t="s">
        <v>1141</v>
      </c>
      <c r="B679" s="9" t="s">
        <v>1588</v>
      </c>
      <c r="C679" s="9" t="s">
        <v>2682</v>
      </c>
      <c r="D679" s="49">
        <v>38275.0</v>
      </c>
      <c r="E679" s="79">
        <f t="shared" si="1"/>
        <v>19</v>
      </c>
      <c r="F679" s="59">
        <v>20238.0</v>
      </c>
      <c r="G679" s="33">
        <v>5.0</v>
      </c>
      <c r="H679" s="59">
        <f t="shared" si="2"/>
        <v>20811</v>
      </c>
      <c r="I679" s="33"/>
      <c r="J679" s="7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 t="s">
        <v>232</v>
      </c>
      <c r="B680" s="9" t="s">
        <v>1588</v>
      </c>
      <c r="C680" s="9" t="s">
        <v>2682</v>
      </c>
      <c r="D680" s="49">
        <v>38810.0</v>
      </c>
      <c r="E680" s="79">
        <f t="shared" si="1"/>
        <v>17</v>
      </c>
      <c r="F680" s="59">
        <v>68163.0</v>
      </c>
      <c r="G680" s="33">
        <v>5.0</v>
      </c>
      <c r="H680" s="59">
        <f t="shared" si="2"/>
        <v>70093</v>
      </c>
      <c r="I680" s="33"/>
      <c r="J680" s="7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 t="s">
        <v>183</v>
      </c>
      <c r="B681" s="9" t="s">
        <v>1588</v>
      </c>
      <c r="C681" s="9" t="s">
        <v>2682</v>
      </c>
      <c r="D681" s="49">
        <v>39122.0</v>
      </c>
      <c r="E681" s="79">
        <f t="shared" si="1"/>
        <v>16</v>
      </c>
      <c r="F681" s="59">
        <v>29310.0</v>
      </c>
      <c r="G681" s="33">
        <v>2.0</v>
      </c>
      <c r="H681" s="59">
        <f t="shared" si="2"/>
        <v>30140</v>
      </c>
      <c r="I681" s="33"/>
      <c r="J681" s="7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 t="s">
        <v>1131</v>
      </c>
      <c r="B682" s="9" t="s">
        <v>1588</v>
      </c>
      <c r="C682" s="9" t="s">
        <v>2682</v>
      </c>
      <c r="D682" s="49">
        <v>39219.0</v>
      </c>
      <c r="E682" s="79">
        <f t="shared" si="1"/>
        <v>16</v>
      </c>
      <c r="F682" s="59">
        <v>38707.0</v>
      </c>
      <c r="G682" s="33">
        <v>5.0</v>
      </c>
      <c r="H682" s="59">
        <f t="shared" si="2"/>
        <v>39803</v>
      </c>
      <c r="I682" s="33"/>
      <c r="J682" s="7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 t="s">
        <v>1299</v>
      </c>
      <c r="B683" s="9" t="s">
        <v>1588</v>
      </c>
      <c r="C683" s="9" t="s">
        <v>2682</v>
      </c>
      <c r="D683" s="49">
        <v>39675.0</v>
      </c>
      <c r="E683" s="79">
        <f t="shared" si="1"/>
        <v>15</v>
      </c>
      <c r="F683" s="59">
        <v>25435.0</v>
      </c>
      <c r="G683" s="33">
        <v>5.0</v>
      </c>
      <c r="H683" s="59">
        <f t="shared" si="2"/>
        <v>26155</v>
      </c>
      <c r="I683" s="33"/>
      <c r="J683" s="7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 t="s">
        <v>1289</v>
      </c>
      <c r="B684" s="9" t="s">
        <v>1588</v>
      </c>
      <c r="C684" s="9" t="s">
        <v>2682</v>
      </c>
      <c r="D684" s="49">
        <v>42292.0</v>
      </c>
      <c r="E684" s="79">
        <f t="shared" si="1"/>
        <v>8</v>
      </c>
      <c r="F684" s="59">
        <v>72565.0</v>
      </c>
      <c r="G684" s="33">
        <v>5.0</v>
      </c>
      <c r="H684" s="59">
        <f t="shared" si="2"/>
        <v>74619</v>
      </c>
      <c r="I684" s="33"/>
      <c r="J684" s="7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 t="s">
        <v>355</v>
      </c>
      <c r="B685" s="9" t="s">
        <v>1588</v>
      </c>
      <c r="C685" s="9" t="s">
        <v>2683</v>
      </c>
      <c r="D685" s="49">
        <v>37582.0</v>
      </c>
      <c r="E685" s="79">
        <f t="shared" si="1"/>
        <v>21</v>
      </c>
      <c r="F685" s="59">
        <v>39838.0</v>
      </c>
      <c r="G685" s="33">
        <v>4.0</v>
      </c>
      <c r="H685" s="59">
        <f t="shared" si="2"/>
        <v>40966</v>
      </c>
      <c r="I685" s="33"/>
      <c r="J685" s="7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 t="s">
        <v>381</v>
      </c>
      <c r="B686" s="9" t="s">
        <v>1588</v>
      </c>
      <c r="C686" s="9" t="s">
        <v>2683</v>
      </c>
      <c r="D686" s="49">
        <v>38004.0</v>
      </c>
      <c r="E686" s="79">
        <f t="shared" si="1"/>
        <v>19</v>
      </c>
      <c r="F686" s="59">
        <v>49896.0</v>
      </c>
      <c r="G686" s="33">
        <v>3.0</v>
      </c>
      <c r="H686" s="59">
        <f t="shared" si="2"/>
        <v>51309</v>
      </c>
      <c r="I686" s="33"/>
      <c r="J686" s="7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 t="s">
        <v>1534</v>
      </c>
      <c r="B687" s="9" t="s">
        <v>1588</v>
      </c>
      <c r="C687" s="9" t="s">
        <v>2683</v>
      </c>
      <c r="D687" s="49">
        <v>38333.0</v>
      </c>
      <c r="E687" s="79">
        <f t="shared" si="1"/>
        <v>19</v>
      </c>
      <c r="F687" s="59">
        <v>42526.0</v>
      </c>
      <c r="G687" s="33">
        <v>3.0</v>
      </c>
      <c r="H687" s="59">
        <f t="shared" si="2"/>
        <v>43730</v>
      </c>
      <c r="I687" s="33"/>
      <c r="J687" s="7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 t="s">
        <v>318</v>
      </c>
      <c r="B688" s="9" t="s">
        <v>1588</v>
      </c>
      <c r="C688" s="9" t="s">
        <v>2683</v>
      </c>
      <c r="D688" s="49">
        <v>39215.0</v>
      </c>
      <c r="E688" s="79">
        <f t="shared" si="1"/>
        <v>16</v>
      </c>
      <c r="F688" s="59">
        <v>48104.0</v>
      </c>
      <c r="G688" s="33">
        <v>2.0</v>
      </c>
      <c r="H688" s="59">
        <f t="shared" si="2"/>
        <v>49466</v>
      </c>
      <c r="I688" s="33"/>
      <c r="J688" s="7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 t="s">
        <v>1215</v>
      </c>
      <c r="B689" s="9" t="s">
        <v>1588</v>
      </c>
      <c r="C689" s="9" t="s">
        <v>2683</v>
      </c>
      <c r="D689" s="49">
        <v>41403.0</v>
      </c>
      <c r="E689" s="79">
        <f t="shared" si="1"/>
        <v>10</v>
      </c>
      <c r="F689" s="59">
        <v>55205.0</v>
      </c>
      <c r="G689" s="33">
        <v>2.0</v>
      </c>
      <c r="H689" s="59">
        <f t="shared" si="2"/>
        <v>56768</v>
      </c>
      <c r="I689" s="33"/>
      <c r="J689" s="7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 t="s">
        <v>1032</v>
      </c>
      <c r="B690" s="9" t="s">
        <v>1617</v>
      </c>
      <c r="C690" s="9" t="s">
        <v>2680</v>
      </c>
      <c r="D690" s="49">
        <v>36144.0</v>
      </c>
      <c r="E690" s="79">
        <f t="shared" si="1"/>
        <v>25</v>
      </c>
      <c r="F690" s="59">
        <v>126414.0</v>
      </c>
      <c r="G690" s="33">
        <v>4.0</v>
      </c>
      <c r="H690" s="59">
        <f t="shared" si="2"/>
        <v>129992</v>
      </c>
      <c r="I690" s="33"/>
      <c r="J690" s="7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 t="s">
        <v>1330</v>
      </c>
      <c r="B691" s="9" t="s">
        <v>1617</v>
      </c>
      <c r="C691" s="9" t="s">
        <v>2680</v>
      </c>
      <c r="D691" s="49">
        <v>43476.0</v>
      </c>
      <c r="E691" s="79">
        <f t="shared" si="1"/>
        <v>4</v>
      </c>
      <c r="F691" s="59">
        <v>97765.0</v>
      </c>
      <c r="G691" s="33">
        <v>4.0</v>
      </c>
      <c r="H691" s="59">
        <f t="shared" si="2"/>
        <v>100532</v>
      </c>
      <c r="I691" s="33"/>
      <c r="J691" s="7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 t="s">
        <v>1454</v>
      </c>
      <c r="B692" s="9" t="s">
        <v>1617</v>
      </c>
      <c r="C692" s="9" t="s">
        <v>2681</v>
      </c>
      <c r="D692" s="49">
        <v>39748.0</v>
      </c>
      <c r="E692" s="79">
        <f t="shared" si="1"/>
        <v>15</v>
      </c>
      <c r="F692" s="59">
        <v>94125.0</v>
      </c>
      <c r="G692" s="33">
        <v>5.0</v>
      </c>
      <c r="H692" s="59">
        <f t="shared" si="2"/>
        <v>96789</v>
      </c>
      <c r="I692" s="33"/>
      <c r="J692" s="7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 t="s">
        <v>1195</v>
      </c>
      <c r="B693" s="9" t="s">
        <v>1617</v>
      </c>
      <c r="C693" s="9" t="s">
        <v>2681</v>
      </c>
      <c r="D693" s="49">
        <v>39830.0</v>
      </c>
      <c r="E693" s="79">
        <f t="shared" si="1"/>
        <v>14</v>
      </c>
      <c r="F693" s="59">
        <v>60144.0</v>
      </c>
      <c r="G693" s="33">
        <v>5.0</v>
      </c>
      <c r="H693" s="59">
        <f t="shared" si="2"/>
        <v>61847</v>
      </c>
      <c r="I693" s="33"/>
      <c r="J693" s="7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 t="s">
        <v>317</v>
      </c>
      <c r="B694" s="9" t="s">
        <v>1617</v>
      </c>
      <c r="C694" s="9" t="s">
        <v>2681</v>
      </c>
      <c r="D694" s="49">
        <v>40441.0</v>
      </c>
      <c r="E694" s="79">
        <f t="shared" si="1"/>
        <v>13</v>
      </c>
      <c r="F694" s="59">
        <v>63280.0</v>
      </c>
      <c r="G694" s="33">
        <v>5.0</v>
      </c>
      <c r="H694" s="59">
        <f t="shared" si="2"/>
        <v>65071</v>
      </c>
      <c r="I694" s="33"/>
      <c r="J694" s="7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 t="s">
        <v>1036</v>
      </c>
      <c r="B695" s="9" t="s">
        <v>1619</v>
      </c>
      <c r="C695" s="9" t="s">
        <v>2680</v>
      </c>
      <c r="D695" s="49">
        <v>36760.0</v>
      </c>
      <c r="E695" s="79">
        <f t="shared" si="1"/>
        <v>23</v>
      </c>
      <c r="F695" s="59">
        <v>89824.0</v>
      </c>
      <c r="G695" s="33">
        <v>2.0</v>
      </c>
      <c r="H695" s="59">
        <f t="shared" si="2"/>
        <v>92367</v>
      </c>
      <c r="I695" s="33"/>
      <c r="J695" s="7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 t="s">
        <v>1294</v>
      </c>
      <c r="B696" s="9" t="s">
        <v>1619</v>
      </c>
      <c r="C696" s="9" t="s">
        <v>2680</v>
      </c>
      <c r="D696" s="49">
        <v>37282.0</v>
      </c>
      <c r="E696" s="79">
        <f t="shared" si="1"/>
        <v>21</v>
      </c>
      <c r="F696" s="59">
        <v>95682.0</v>
      </c>
      <c r="G696" s="33">
        <v>5.0</v>
      </c>
      <c r="H696" s="59">
        <f t="shared" si="2"/>
        <v>98390</v>
      </c>
      <c r="I696" s="33"/>
      <c r="J696" s="7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 t="s">
        <v>346</v>
      </c>
      <c r="B697" s="9" t="s">
        <v>1619</v>
      </c>
      <c r="C697" s="9" t="s">
        <v>2681</v>
      </c>
      <c r="D697" s="49">
        <v>43141.0</v>
      </c>
      <c r="E697" s="79">
        <f t="shared" si="1"/>
        <v>5</v>
      </c>
      <c r="F697" s="59">
        <v>69014.0</v>
      </c>
      <c r="G697" s="33">
        <v>1.0</v>
      </c>
      <c r="H697" s="59">
        <f t="shared" si="2"/>
        <v>70968</v>
      </c>
      <c r="I697" s="33"/>
      <c r="J697" s="7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 t="s">
        <v>941</v>
      </c>
      <c r="B698" s="9" t="s">
        <v>1619</v>
      </c>
      <c r="C698" s="9" t="s">
        <v>2682</v>
      </c>
      <c r="D698" s="49">
        <v>39314.0</v>
      </c>
      <c r="E698" s="79">
        <f t="shared" si="1"/>
        <v>16</v>
      </c>
      <c r="F698" s="59">
        <v>46200.0</v>
      </c>
      <c r="G698" s="33">
        <v>2.0</v>
      </c>
      <c r="H698" s="59">
        <f t="shared" si="2"/>
        <v>47508</v>
      </c>
      <c r="I698" s="33"/>
      <c r="J698" s="7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 t="s">
        <v>2688</v>
      </c>
      <c r="B699" s="9" t="s">
        <v>1619</v>
      </c>
      <c r="C699" s="9" t="s">
        <v>2683</v>
      </c>
      <c r="D699" s="49">
        <v>43300.0</v>
      </c>
      <c r="E699" s="79">
        <f t="shared" si="1"/>
        <v>5</v>
      </c>
      <c r="F699" s="59">
        <v>28157.0</v>
      </c>
      <c r="G699" s="33">
        <v>1.0</v>
      </c>
      <c r="H699" s="59">
        <f t="shared" si="2"/>
        <v>28954</v>
      </c>
      <c r="I699" s="33"/>
      <c r="J699" s="7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49"/>
      <c r="E700" s="9"/>
      <c r="F700" s="59"/>
      <c r="G700" s="9"/>
      <c r="H700" s="59"/>
      <c r="I700" s="9"/>
      <c r="J700" s="7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49"/>
      <c r="E701" s="9"/>
      <c r="F701" s="59"/>
      <c r="G701" s="9"/>
      <c r="H701" s="59"/>
      <c r="I701" s="9"/>
      <c r="J701" s="7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49"/>
      <c r="E702" s="9"/>
      <c r="F702" s="59"/>
      <c r="G702" s="9"/>
      <c r="H702" s="59"/>
      <c r="I702" s="9"/>
      <c r="J702" s="7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49"/>
      <c r="E703" s="9"/>
      <c r="F703" s="59"/>
      <c r="G703" s="9"/>
      <c r="H703" s="59"/>
      <c r="I703" s="9"/>
      <c r="J703" s="7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49"/>
      <c r="E704" s="9"/>
      <c r="F704" s="59"/>
      <c r="G704" s="9"/>
      <c r="H704" s="59"/>
      <c r="I704" s="9"/>
      <c r="J704" s="7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49"/>
      <c r="E705" s="9"/>
      <c r="F705" s="59"/>
      <c r="G705" s="9"/>
      <c r="H705" s="59"/>
      <c r="I705" s="9"/>
      <c r="J705" s="7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49"/>
      <c r="E706" s="9"/>
      <c r="F706" s="59"/>
      <c r="G706" s="9"/>
      <c r="H706" s="59"/>
      <c r="I706" s="9"/>
      <c r="J706" s="7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49"/>
      <c r="E707" s="9"/>
      <c r="F707" s="59"/>
      <c r="G707" s="9"/>
      <c r="H707" s="59"/>
      <c r="I707" s="9"/>
      <c r="J707" s="7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49"/>
      <c r="E708" s="9"/>
      <c r="F708" s="59"/>
      <c r="G708" s="9"/>
      <c r="H708" s="59"/>
      <c r="I708" s="9"/>
      <c r="J708" s="7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49"/>
      <c r="E709" s="9"/>
      <c r="F709" s="59"/>
      <c r="G709" s="9"/>
      <c r="H709" s="59"/>
      <c r="I709" s="9"/>
      <c r="J709" s="7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49"/>
      <c r="E710" s="9"/>
      <c r="F710" s="59"/>
      <c r="G710" s="9"/>
      <c r="H710" s="59"/>
      <c r="I710" s="9"/>
      <c r="J710" s="7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49"/>
      <c r="E711" s="9"/>
      <c r="F711" s="59"/>
      <c r="G711" s="9"/>
      <c r="H711" s="59"/>
      <c r="I711" s="9"/>
      <c r="J711" s="7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49"/>
      <c r="E712" s="9"/>
      <c r="F712" s="59"/>
      <c r="G712" s="9"/>
      <c r="H712" s="59"/>
      <c r="I712" s="9"/>
      <c r="J712" s="7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49"/>
      <c r="E713" s="9"/>
      <c r="F713" s="59"/>
      <c r="G713" s="9"/>
      <c r="H713" s="59"/>
      <c r="I713" s="9"/>
      <c r="J713" s="7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49"/>
      <c r="E714" s="9"/>
      <c r="F714" s="59"/>
      <c r="G714" s="9"/>
      <c r="H714" s="59"/>
      <c r="I714" s="9"/>
      <c r="J714" s="7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49"/>
      <c r="E715" s="9"/>
      <c r="F715" s="59"/>
      <c r="G715" s="9"/>
      <c r="H715" s="59"/>
      <c r="I715" s="9"/>
      <c r="J715" s="7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49"/>
      <c r="E716" s="9"/>
      <c r="F716" s="59"/>
      <c r="G716" s="9"/>
      <c r="H716" s="59"/>
      <c r="I716" s="9"/>
      <c r="J716" s="7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49"/>
      <c r="E717" s="9"/>
      <c r="F717" s="59"/>
      <c r="G717" s="9"/>
      <c r="H717" s="59"/>
      <c r="I717" s="9"/>
      <c r="J717" s="7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49"/>
      <c r="E718" s="9"/>
      <c r="F718" s="59"/>
      <c r="G718" s="9"/>
      <c r="H718" s="59"/>
      <c r="I718" s="9"/>
      <c r="J718" s="7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49"/>
      <c r="E719" s="9"/>
      <c r="F719" s="59"/>
      <c r="G719" s="9"/>
      <c r="H719" s="59"/>
      <c r="I719" s="9"/>
      <c r="J719" s="7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49"/>
      <c r="E720" s="9"/>
      <c r="F720" s="59"/>
      <c r="G720" s="9"/>
      <c r="H720" s="59"/>
      <c r="I720" s="9"/>
      <c r="J720" s="7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49"/>
      <c r="E721" s="9"/>
      <c r="F721" s="59"/>
      <c r="G721" s="9"/>
      <c r="H721" s="59"/>
      <c r="I721" s="9"/>
      <c r="J721" s="7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49"/>
      <c r="E722" s="9"/>
      <c r="F722" s="59"/>
      <c r="G722" s="9"/>
      <c r="H722" s="59"/>
      <c r="I722" s="9"/>
      <c r="J722" s="7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49"/>
      <c r="E723" s="9"/>
      <c r="F723" s="59"/>
      <c r="G723" s="9"/>
      <c r="H723" s="59"/>
      <c r="I723" s="9"/>
      <c r="J723" s="7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49"/>
      <c r="E724" s="9"/>
      <c r="F724" s="59"/>
      <c r="G724" s="9"/>
      <c r="H724" s="59"/>
      <c r="I724" s="9"/>
      <c r="J724" s="7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49"/>
      <c r="E725" s="9"/>
      <c r="F725" s="59"/>
      <c r="G725" s="9"/>
      <c r="H725" s="59"/>
      <c r="I725" s="9"/>
      <c r="J725" s="7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49"/>
      <c r="E726" s="9"/>
      <c r="F726" s="59"/>
      <c r="G726" s="9"/>
      <c r="H726" s="59"/>
      <c r="I726" s="9"/>
      <c r="J726" s="7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49"/>
      <c r="E727" s="9"/>
      <c r="F727" s="59"/>
      <c r="G727" s="9"/>
      <c r="H727" s="59"/>
      <c r="I727" s="9"/>
      <c r="J727" s="7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49"/>
      <c r="E728" s="9"/>
      <c r="F728" s="59"/>
      <c r="G728" s="9"/>
      <c r="H728" s="59"/>
      <c r="I728" s="9"/>
      <c r="J728" s="7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49"/>
      <c r="E729" s="9"/>
      <c r="F729" s="59"/>
      <c r="G729" s="9"/>
      <c r="H729" s="59"/>
      <c r="I729" s="9"/>
      <c r="J729" s="7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49"/>
      <c r="E730" s="9"/>
      <c r="F730" s="59"/>
      <c r="G730" s="9"/>
      <c r="H730" s="59"/>
      <c r="I730" s="9"/>
      <c r="J730" s="7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49"/>
      <c r="E731" s="9"/>
      <c r="F731" s="59"/>
      <c r="G731" s="9"/>
      <c r="H731" s="59"/>
      <c r="I731" s="9"/>
      <c r="J731" s="7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49"/>
      <c r="E732" s="9"/>
      <c r="F732" s="59"/>
      <c r="G732" s="9"/>
      <c r="H732" s="59"/>
      <c r="I732" s="9"/>
      <c r="J732" s="7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49"/>
      <c r="E733" s="9"/>
      <c r="F733" s="59"/>
      <c r="G733" s="9"/>
      <c r="H733" s="59"/>
      <c r="I733" s="9"/>
      <c r="J733" s="7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49"/>
      <c r="E734" s="9"/>
      <c r="F734" s="59"/>
      <c r="G734" s="9"/>
      <c r="H734" s="59"/>
      <c r="I734" s="9"/>
      <c r="J734" s="7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49"/>
      <c r="E735" s="9"/>
      <c r="F735" s="59"/>
      <c r="G735" s="9"/>
      <c r="H735" s="59"/>
      <c r="I735" s="9"/>
      <c r="J735" s="7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49"/>
      <c r="E736" s="9"/>
      <c r="F736" s="59"/>
      <c r="G736" s="9"/>
      <c r="H736" s="59"/>
      <c r="I736" s="9"/>
      <c r="J736" s="7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49"/>
      <c r="E737" s="9"/>
      <c r="F737" s="59"/>
      <c r="G737" s="9"/>
      <c r="H737" s="59"/>
      <c r="I737" s="9"/>
      <c r="J737" s="7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49"/>
      <c r="E738" s="9"/>
      <c r="F738" s="59"/>
      <c r="G738" s="9"/>
      <c r="H738" s="59"/>
      <c r="I738" s="9"/>
      <c r="J738" s="7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49"/>
      <c r="E739" s="9"/>
      <c r="F739" s="59"/>
      <c r="G739" s="9"/>
      <c r="H739" s="59"/>
      <c r="I739" s="9"/>
      <c r="J739" s="7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49"/>
      <c r="E740" s="9"/>
      <c r="F740" s="59"/>
      <c r="G740" s="9"/>
      <c r="H740" s="59"/>
      <c r="I740" s="9"/>
      <c r="J740" s="7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49"/>
      <c r="E741" s="9"/>
      <c r="F741" s="59"/>
      <c r="G741" s="9"/>
      <c r="H741" s="59"/>
      <c r="I741" s="9"/>
      <c r="J741" s="7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49"/>
      <c r="E742" s="9"/>
      <c r="F742" s="59"/>
      <c r="G742" s="9"/>
      <c r="H742" s="59"/>
      <c r="I742" s="9"/>
      <c r="J742" s="7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49"/>
      <c r="E743" s="9"/>
      <c r="F743" s="59"/>
      <c r="G743" s="9"/>
      <c r="H743" s="59"/>
      <c r="I743" s="9"/>
      <c r="J743" s="7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49"/>
      <c r="E744" s="9"/>
      <c r="F744" s="59"/>
      <c r="G744" s="9"/>
      <c r="H744" s="59"/>
      <c r="I744" s="9"/>
      <c r="J744" s="7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49"/>
      <c r="E745" s="9"/>
      <c r="F745" s="59"/>
      <c r="G745" s="9"/>
      <c r="H745" s="59"/>
      <c r="I745" s="9"/>
      <c r="J745" s="7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49"/>
      <c r="E746" s="9"/>
      <c r="F746" s="59"/>
      <c r="G746" s="9"/>
      <c r="H746" s="59"/>
      <c r="I746" s="9"/>
      <c r="J746" s="7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49"/>
      <c r="E747" s="9"/>
      <c r="F747" s="59"/>
      <c r="G747" s="9"/>
      <c r="H747" s="59"/>
      <c r="I747" s="9"/>
      <c r="J747" s="7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49"/>
      <c r="E748" s="9"/>
      <c r="F748" s="59"/>
      <c r="G748" s="9"/>
      <c r="H748" s="59"/>
      <c r="I748" s="9"/>
      <c r="J748" s="7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49"/>
      <c r="E749" s="9"/>
      <c r="F749" s="59"/>
      <c r="G749" s="9"/>
      <c r="H749" s="59"/>
      <c r="I749" s="9"/>
      <c r="J749" s="7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49"/>
      <c r="E750" s="9"/>
      <c r="F750" s="59"/>
      <c r="G750" s="9"/>
      <c r="H750" s="59"/>
      <c r="I750" s="9"/>
      <c r="J750" s="7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49"/>
      <c r="E751" s="9"/>
      <c r="F751" s="59"/>
      <c r="G751" s="9"/>
      <c r="H751" s="59"/>
      <c r="I751" s="9"/>
      <c r="J751" s="7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49"/>
      <c r="E752" s="9"/>
      <c r="F752" s="59"/>
      <c r="G752" s="9"/>
      <c r="H752" s="59"/>
      <c r="I752" s="9"/>
      <c r="J752" s="7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49"/>
      <c r="E753" s="9"/>
      <c r="F753" s="59"/>
      <c r="G753" s="9"/>
      <c r="H753" s="59"/>
      <c r="I753" s="9"/>
      <c r="J753" s="7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49"/>
      <c r="E754" s="9"/>
      <c r="F754" s="59"/>
      <c r="G754" s="9"/>
      <c r="H754" s="59"/>
      <c r="I754" s="9"/>
      <c r="J754" s="7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49"/>
      <c r="E755" s="9"/>
      <c r="F755" s="59"/>
      <c r="G755" s="9"/>
      <c r="H755" s="59"/>
      <c r="I755" s="9"/>
      <c r="J755" s="7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49"/>
      <c r="E756" s="9"/>
      <c r="F756" s="59"/>
      <c r="G756" s="9"/>
      <c r="H756" s="59"/>
      <c r="I756" s="9"/>
      <c r="J756" s="7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49"/>
      <c r="E757" s="9"/>
      <c r="F757" s="59"/>
      <c r="G757" s="9"/>
      <c r="H757" s="59"/>
      <c r="I757" s="9"/>
      <c r="J757" s="7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49"/>
      <c r="E758" s="9"/>
      <c r="F758" s="59"/>
      <c r="G758" s="9"/>
      <c r="H758" s="59"/>
      <c r="I758" s="9"/>
      <c r="J758" s="7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49"/>
      <c r="E759" s="9"/>
      <c r="F759" s="59"/>
      <c r="G759" s="9"/>
      <c r="H759" s="59"/>
      <c r="I759" s="9"/>
      <c r="J759" s="7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49"/>
      <c r="E760" s="9"/>
      <c r="F760" s="59"/>
      <c r="G760" s="9"/>
      <c r="H760" s="59"/>
      <c r="I760" s="9"/>
      <c r="J760" s="7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49"/>
      <c r="E761" s="9"/>
      <c r="F761" s="59"/>
      <c r="G761" s="9"/>
      <c r="H761" s="59"/>
      <c r="I761" s="9"/>
      <c r="J761" s="7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49"/>
      <c r="E762" s="9"/>
      <c r="F762" s="59"/>
      <c r="G762" s="9"/>
      <c r="H762" s="59"/>
      <c r="I762" s="9"/>
      <c r="J762" s="7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49"/>
      <c r="E763" s="9"/>
      <c r="F763" s="59"/>
      <c r="G763" s="9"/>
      <c r="H763" s="59"/>
      <c r="I763" s="9"/>
      <c r="J763" s="7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49"/>
      <c r="E764" s="9"/>
      <c r="F764" s="59"/>
      <c r="G764" s="9"/>
      <c r="H764" s="59"/>
      <c r="I764" s="9"/>
      <c r="J764" s="7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49"/>
      <c r="E765" s="9"/>
      <c r="F765" s="59"/>
      <c r="G765" s="9"/>
      <c r="H765" s="59"/>
      <c r="I765" s="9"/>
      <c r="J765" s="7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49"/>
      <c r="E766" s="9"/>
      <c r="F766" s="59"/>
      <c r="G766" s="9"/>
      <c r="H766" s="59"/>
      <c r="I766" s="9"/>
      <c r="J766" s="7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49"/>
      <c r="E767" s="9"/>
      <c r="F767" s="59"/>
      <c r="G767" s="9"/>
      <c r="H767" s="59"/>
      <c r="I767" s="9"/>
      <c r="J767" s="7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49"/>
      <c r="E768" s="9"/>
      <c r="F768" s="59"/>
      <c r="G768" s="9"/>
      <c r="H768" s="59"/>
      <c r="I768" s="9"/>
      <c r="J768" s="7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49"/>
      <c r="E769" s="9"/>
      <c r="F769" s="59"/>
      <c r="G769" s="9"/>
      <c r="H769" s="59"/>
      <c r="I769" s="9"/>
      <c r="J769" s="7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49"/>
      <c r="E770" s="9"/>
      <c r="F770" s="59"/>
      <c r="G770" s="9"/>
      <c r="H770" s="59"/>
      <c r="I770" s="9"/>
      <c r="J770" s="7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49"/>
      <c r="E771" s="9"/>
      <c r="F771" s="59"/>
      <c r="G771" s="9"/>
      <c r="H771" s="59"/>
      <c r="I771" s="9"/>
      <c r="J771" s="7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49"/>
      <c r="E772" s="9"/>
      <c r="F772" s="59"/>
      <c r="G772" s="9"/>
      <c r="H772" s="59"/>
      <c r="I772" s="9"/>
      <c r="J772" s="7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49"/>
      <c r="E773" s="9"/>
      <c r="F773" s="59"/>
      <c r="G773" s="9"/>
      <c r="H773" s="59"/>
      <c r="I773" s="9"/>
      <c r="J773" s="7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49"/>
      <c r="E774" s="9"/>
      <c r="F774" s="59"/>
      <c r="G774" s="9"/>
      <c r="H774" s="59"/>
      <c r="I774" s="9"/>
      <c r="J774" s="7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49"/>
      <c r="E775" s="9"/>
      <c r="F775" s="59"/>
      <c r="G775" s="9"/>
      <c r="H775" s="59"/>
      <c r="I775" s="9"/>
      <c r="J775" s="7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49"/>
      <c r="E776" s="9"/>
      <c r="F776" s="59"/>
      <c r="G776" s="9"/>
      <c r="H776" s="59"/>
      <c r="I776" s="9"/>
      <c r="J776" s="7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49"/>
      <c r="E777" s="9"/>
      <c r="F777" s="59"/>
      <c r="G777" s="9"/>
      <c r="H777" s="59"/>
      <c r="I777" s="9"/>
      <c r="J777" s="7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49"/>
      <c r="E778" s="9"/>
      <c r="F778" s="59"/>
      <c r="G778" s="9"/>
      <c r="H778" s="59"/>
      <c r="I778" s="9"/>
      <c r="J778" s="7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49"/>
      <c r="E779" s="9"/>
      <c r="F779" s="59"/>
      <c r="G779" s="9"/>
      <c r="H779" s="59"/>
      <c r="I779" s="9"/>
      <c r="J779" s="7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49"/>
      <c r="E780" s="9"/>
      <c r="F780" s="59"/>
      <c r="G780" s="9"/>
      <c r="H780" s="59"/>
      <c r="I780" s="9"/>
      <c r="J780" s="7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49"/>
      <c r="E781" s="9"/>
      <c r="F781" s="59"/>
      <c r="G781" s="9"/>
      <c r="H781" s="59"/>
      <c r="I781" s="9"/>
      <c r="J781" s="7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49"/>
      <c r="E782" s="9"/>
      <c r="F782" s="59"/>
      <c r="G782" s="9"/>
      <c r="H782" s="59"/>
      <c r="I782" s="9"/>
      <c r="J782" s="7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49"/>
      <c r="E783" s="9"/>
      <c r="F783" s="59"/>
      <c r="G783" s="9"/>
      <c r="H783" s="59"/>
      <c r="I783" s="9"/>
      <c r="J783" s="7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49"/>
      <c r="E784" s="9"/>
      <c r="F784" s="59"/>
      <c r="G784" s="9"/>
      <c r="H784" s="59"/>
      <c r="I784" s="9"/>
      <c r="J784" s="7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49"/>
      <c r="E785" s="9"/>
      <c r="F785" s="59"/>
      <c r="G785" s="9"/>
      <c r="H785" s="59"/>
      <c r="I785" s="9"/>
      <c r="J785" s="7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49"/>
      <c r="E786" s="9"/>
      <c r="F786" s="59"/>
      <c r="G786" s="9"/>
      <c r="H786" s="59"/>
      <c r="I786" s="9"/>
      <c r="J786" s="7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49"/>
      <c r="E787" s="9"/>
      <c r="F787" s="59"/>
      <c r="G787" s="9"/>
      <c r="H787" s="59"/>
      <c r="I787" s="9"/>
      <c r="J787" s="7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49"/>
      <c r="E788" s="9"/>
      <c r="F788" s="59"/>
      <c r="G788" s="9"/>
      <c r="H788" s="59"/>
      <c r="I788" s="9"/>
      <c r="J788" s="7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49"/>
      <c r="E789" s="9"/>
      <c r="F789" s="59"/>
      <c r="G789" s="9"/>
      <c r="H789" s="59"/>
      <c r="I789" s="9"/>
      <c r="J789" s="7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49"/>
      <c r="E790" s="9"/>
      <c r="F790" s="59"/>
      <c r="G790" s="9"/>
      <c r="H790" s="59"/>
      <c r="I790" s="9"/>
      <c r="J790" s="7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49"/>
      <c r="E791" s="9"/>
      <c r="F791" s="59"/>
      <c r="G791" s="9"/>
      <c r="H791" s="59"/>
      <c r="I791" s="9"/>
      <c r="J791" s="7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49"/>
      <c r="E792" s="9"/>
      <c r="F792" s="59"/>
      <c r="G792" s="9"/>
      <c r="H792" s="59"/>
      <c r="I792" s="9"/>
      <c r="J792" s="7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49"/>
      <c r="E793" s="9"/>
      <c r="F793" s="59"/>
      <c r="G793" s="9"/>
      <c r="H793" s="59"/>
      <c r="I793" s="9"/>
      <c r="J793" s="7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49"/>
      <c r="E794" s="9"/>
      <c r="F794" s="59"/>
      <c r="G794" s="9"/>
      <c r="H794" s="59"/>
      <c r="I794" s="9"/>
      <c r="J794" s="7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49"/>
      <c r="E795" s="9"/>
      <c r="F795" s="59"/>
      <c r="G795" s="9"/>
      <c r="H795" s="59"/>
      <c r="I795" s="9"/>
      <c r="J795" s="7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49"/>
      <c r="E796" s="9"/>
      <c r="F796" s="59"/>
      <c r="G796" s="9"/>
      <c r="H796" s="59"/>
      <c r="I796" s="9"/>
      <c r="J796" s="7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49"/>
      <c r="E797" s="9"/>
      <c r="F797" s="59"/>
      <c r="G797" s="9"/>
      <c r="H797" s="59"/>
      <c r="I797" s="9"/>
      <c r="J797" s="7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49"/>
      <c r="E798" s="9"/>
      <c r="F798" s="59"/>
      <c r="G798" s="9"/>
      <c r="H798" s="59"/>
      <c r="I798" s="9"/>
      <c r="J798" s="7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49"/>
      <c r="E799" s="9"/>
      <c r="F799" s="59"/>
      <c r="G799" s="9"/>
      <c r="H799" s="59"/>
      <c r="I799" s="9"/>
      <c r="J799" s="7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49"/>
      <c r="E800" s="9"/>
      <c r="F800" s="59"/>
      <c r="G800" s="9"/>
      <c r="H800" s="59"/>
      <c r="I800" s="9"/>
      <c r="J800" s="7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49"/>
      <c r="E801" s="9"/>
      <c r="F801" s="59"/>
      <c r="G801" s="9"/>
      <c r="H801" s="59"/>
      <c r="I801" s="9"/>
      <c r="J801" s="7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49"/>
      <c r="E802" s="9"/>
      <c r="F802" s="59"/>
      <c r="G802" s="9"/>
      <c r="H802" s="59"/>
      <c r="I802" s="9"/>
      <c r="J802" s="7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49"/>
      <c r="E803" s="9"/>
      <c r="F803" s="59"/>
      <c r="G803" s="9"/>
      <c r="H803" s="59"/>
      <c r="I803" s="9"/>
      <c r="J803" s="7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49"/>
      <c r="E804" s="9"/>
      <c r="F804" s="59"/>
      <c r="G804" s="9"/>
      <c r="H804" s="59"/>
      <c r="I804" s="9"/>
      <c r="J804" s="7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49"/>
      <c r="E805" s="9"/>
      <c r="F805" s="59"/>
      <c r="G805" s="9"/>
      <c r="H805" s="59"/>
      <c r="I805" s="9"/>
      <c r="J805" s="7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49"/>
      <c r="E806" s="9"/>
      <c r="F806" s="59"/>
      <c r="G806" s="9"/>
      <c r="H806" s="59"/>
      <c r="I806" s="9"/>
      <c r="J806" s="7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49"/>
      <c r="E807" s="9"/>
      <c r="F807" s="59"/>
      <c r="G807" s="9"/>
      <c r="H807" s="59"/>
      <c r="I807" s="9"/>
      <c r="J807" s="7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49"/>
      <c r="E808" s="9"/>
      <c r="F808" s="59"/>
      <c r="G808" s="9"/>
      <c r="H808" s="59"/>
      <c r="I808" s="9"/>
      <c r="J808" s="7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49"/>
      <c r="E809" s="9"/>
      <c r="F809" s="59"/>
      <c r="G809" s="9"/>
      <c r="H809" s="59"/>
      <c r="I809" s="9"/>
      <c r="J809" s="7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49"/>
      <c r="E810" s="9"/>
      <c r="F810" s="59"/>
      <c r="G810" s="9"/>
      <c r="H810" s="59"/>
      <c r="I810" s="9"/>
      <c r="J810" s="7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49"/>
      <c r="E811" s="9"/>
      <c r="F811" s="59"/>
      <c r="G811" s="9"/>
      <c r="H811" s="59"/>
      <c r="I811" s="9"/>
      <c r="J811" s="7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49"/>
      <c r="E812" s="9"/>
      <c r="F812" s="59"/>
      <c r="G812" s="9"/>
      <c r="H812" s="59"/>
      <c r="I812" s="9"/>
      <c r="J812" s="7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49"/>
      <c r="E813" s="9"/>
      <c r="F813" s="59"/>
      <c r="G813" s="9"/>
      <c r="H813" s="59"/>
      <c r="I813" s="9"/>
      <c r="J813" s="7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49"/>
      <c r="E814" s="9"/>
      <c r="F814" s="59"/>
      <c r="G814" s="9"/>
      <c r="H814" s="59"/>
      <c r="I814" s="9"/>
      <c r="J814" s="7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49"/>
      <c r="E815" s="9"/>
      <c r="F815" s="59"/>
      <c r="G815" s="9"/>
      <c r="H815" s="59"/>
      <c r="I815" s="9"/>
      <c r="J815" s="7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49"/>
      <c r="E816" s="9"/>
      <c r="F816" s="59"/>
      <c r="G816" s="9"/>
      <c r="H816" s="59"/>
      <c r="I816" s="9"/>
      <c r="J816" s="7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49"/>
      <c r="E817" s="9"/>
      <c r="F817" s="59"/>
      <c r="G817" s="9"/>
      <c r="H817" s="59"/>
      <c r="I817" s="9"/>
      <c r="J817" s="7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49"/>
      <c r="E818" s="9"/>
      <c r="F818" s="59"/>
      <c r="G818" s="9"/>
      <c r="H818" s="59"/>
      <c r="I818" s="9"/>
      <c r="J818" s="7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49"/>
      <c r="E819" s="9"/>
      <c r="F819" s="59"/>
      <c r="G819" s="9"/>
      <c r="H819" s="59"/>
      <c r="I819" s="9"/>
      <c r="J819" s="7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49"/>
      <c r="E820" s="9"/>
      <c r="F820" s="59"/>
      <c r="G820" s="9"/>
      <c r="H820" s="59"/>
      <c r="I820" s="9"/>
      <c r="J820" s="7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49"/>
      <c r="E821" s="9"/>
      <c r="F821" s="59"/>
      <c r="G821" s="9"/>
      <c r="H821" s="59"/>
      <c r="I821" s="9"/>
      <c r="J821" s="7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49"/>
      <c r="E822" s="9"/>
      <c r="F822" s="59"/>
      <c r="G822" s="9"/>
      <c r="H822" s="59"/>
      <c r="I822" s="9"/>
      <c r="J822" s="7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49"/>
      <c r="E823" s="9"/>
      <c r="F823" s="59"/>
      <c r="G823" s="9"/>
      <c r="H823" s="59"/>
      <c r="I823" s="9"/>
      <c r="J823" s="7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49"/>
      <c r="E824" s="9"/>
      <c r="F824" s="59"/>
      <c r="G824" s="9"/>
      <c r="H824" s="59"/>
      <c r="I824" s="9"/>
      <c r="J824" s="7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49"/>
      <c r="E825" s="9"/>
      <c r="F825" s="59"/>
      <c r="G825" s="9"/>
      <c r="H825" s="59"/>
      <c r="I825" s="9"/>
      <c r="J825" s="7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49"/>
      <c r="E826" s="9"/>
      <c r="F826" s="59"/>
      <c r="G826" s="9"/>
      <c r="H826" s="59"/>
      <c r="I826" s="9"/>
      <c r="J826" s="7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49"/>
      <c r="E827" s="9"/>
      <c r="F827" s="59"/>
      <c r="G827" s="9"/>
      <c r="H827" s="59"/>
      <c r="I827" s="9"/>
      <c r="J827" s="7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49"/>
      <c r="E828" s="9"/>
      <c r="F828" s="59"/>
      <c r="G828" s="9"/>
      <c r="H828" s="59"/>
      <c r="I828" s="9"/>
      <c r="J828" s="7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49"/>
      <c r="E829" s="9"/>
      <c r="F829" s="59"/>
      <c r="G829" s="9"/>
      <c r="H829" s="59"/>
      <c r="I829" s="9"/>
      <c r="J829" s="7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49"/>
      <c r="E830" s="9"/>
      <c r="F830" s="59"/>
      <c r="G830" s="9"/>
      <c r="H830" s="59"/>
      <c r="I830" s="9"/>
      <c r="J830" s="7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49"/>
      <c r="E831" s="9"/>
      <c r="F831" s="59"/>
      <c r="G831" s="9"/>
      <c r="H831" s="59"/>
      <c r="I831" s="9"/>
      <c r="J831" s="7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49"/>
      <c r="E832" s="9"/>
      <c r="F832" s="59"/>
      <c r="G832" s="9"/>
      <c r="H832" s="59"/>
      <c r="I832" s="9"/>
      <c r="J832" s="7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49"/>
      <c r="E833" s="9"/>
      <c r="F833" s="59"/>
      <c r="G833" s="9"/>
      <c r="H833" s="59"/>
      <c r="I833" s="9"/>
      <c r="J833" s="7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49"/>
      <c r="E834" s="9"/>
      <c r="F834" s="59"/>
      <c r="G834" s="9"/>
      <c r="H834" s="59"/>
      <c r="I834" s="9"/>
      <c r="J834" s="7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49"/>
      <c r="E835" s="9"/>
      <c r="F835" s="59"/>
      <c r="G835" s="9"/>
      <c r="H835" s="59"/>
      <c r="I835" s="9"/>
      <c r="J835" s="7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49"/>
      <c r="E836" s="9"/>
      <c r="F836" s="59"/>
      <c r="G836" s="9"/>
      <c r="H836" s="59"/>
      <c r="I836" s="9"/>
      <c r="J836" s="7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49"/>
      <c r="E837" s="9"/>
      <c r="F837" s="59"/>
      <c r="G837" s="9"/>
      <c r="H837" s="59"/>
      <c r="I837" s="9"/>
      <c r="J837" s="7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49"/>
      <c r="E838" s="9"/>
      <c r="F838" s="59"/>
      <c r="G838" s="9"/>
      <c r="H838" s="59"/>
      <c r="I838" s="9"/>
      <c r="J838" s="7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49"/>
      <c r="E839" s="9"/>
      <c r="F839" s="59"/>
      <c r="G839" s="9"/>
      <c r="H839" s="59"/>
      <c r="I839" s="9"/>
      <c r="J839" s="7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49"/>
      <c r="E840" s="9"/>
      <c r="F840" s="59"/>
      <c r="G840" s="9"/>
      <c r="H840" s="59"/>
      <c r="I840" s="9"/>
      <c r="J840" s="7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49"/>
      <c r="E841" s="9"/>
      <c r="F841" s="59"/>
      <c r="G841" s="9"/>
      <c r="H841" s="59"/>
      <c r="I841" s="9"/>
      <c r="J841" s="7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49"/>
      <c r="E842" s="9"/>
      <c r="F842" s="59"/>
      <c r="G842" s="9"/>
      <c r="H842" s="59"/>
      <c r="I842" s="9"/>
      <c r="J842" s="7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49"/>
      <c r="E843" s="9"/>
      <c r="F843" s="59"/>
      <c r="G843" s="9"/>
      <c r="H843" s="59"/>
      <c r="I843" s="9"/>
      <c r="J843" s="7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49"/>
      <c r="E844" s="9"/>
      <c r="F844" s="59"/>
      <c r="G844" s="9"/>
      <c r="H844" s="59"/>
      <c r="I844" s="9"/>
      <c r="J844" s="7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49"/>
      <c r="E845" s="9"/>
      <c r="F845" s="59"/>
      <c r="G845" s="9"/>
      <c r="H845" s="59"/>
      <c r="I845" s="9"/>
      <c r="J845" s="7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49"/>
      <c r="E846" s="9"/>
      <c r="F846" s="59"/>
      <c r="G846" s="9"/>
      <c r="H846" s="59"/>
      <c r="I846" s="9"/>
      <c r="J846" s="7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49"/>
      <c r="E847" s="9"/>
      <c r="F847" s="59"/>
      <c r="G847" s="9"/>
      <c r="H847" s="59"/>
      <c r="I847" s="9"/>
      <c r="J847" s="7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49"/>
      <c r="E848" s="9"/>
      <c r="F848" s="59"/>
      <c r="G848" s="9"/>
      <c r="H848" s="59"/>
      <c r="I848" s="9"/>
      <c r="J848" s="7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49"/>
      <c r="E849" s="9"/>
      <c r="F849" s="59"/>
      <c r="G849" s="9"/>
      <c r="H849" s="59"/>
      <c r="I849" s="9"/>
      <c r="J849" s="7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49"/>
      <c r="E850" s="9"/>
      <c r="F850" s="59"/>
      <c r="G850" s="9"/>
      <c r="H850" s="59"/>
      <c r="I850" s="9"/>
      <c r="J850" s="7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49"/>
      <c r="E851" s="9"/>
      <c r="F851" s="59"/>
      <c r="G851" s="9"/>
      <c r="H851" s="59"/>
      <c r="I851" s="9"/>
      <c r="J851" s="7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49"/>
      <c r="E852" s="9"/>
      <c r="F852" s="59"/>
      <c r="G852" s="9"/>
      <c r="H852" s="59"/>
      <c r="I852" s="9"/>
      <c r="J852" s="7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49"/>
      <c r="E853" s="9"/>
      <c r="F853" s="59"/>
      <c r="G853" s="9"/>
      <c r="H853" s="59"/>
      <c r="I853" s="9"/>
      <c r="J853" s="7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49"/>
      <c r="E854" s="9"/>
      <c r="F854" s="59"/>
      <c r="G854" s="9"/>
      <c r="H854" s="59"/>
      <c r="I854" s="9"/>
      <c r="J854" s="7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49"/>
      <c r="E855" s="9"/>
      <c r="F855" s="59"/>
      <c r="G855" s="9"/>
      <c r="H855" s="59"/>
      <c r="I855" s="9"/>
      <c r="J855" s="7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49"/>
      <c r="E856" s="9"/>
      <c r="F856" s="59"/>
      <c r="G856" s="9"/>
      <c r="H856" s="59"/>
      <c r="I856" s="9"/>
      <c r="J856" s="7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49"/>
      <c r="E857" s="9"/>
      <c r="F857" s="59"/>
      <c r="G857" s="9"/>
      <c r="H857" s="59"/>
      <c r="I857" s="9"/>
      <c r="J857" s="7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49"/>
      <c r="E858" s="9"/>
      <c r="F858" s="59"/>
      <c r="G858" s="9"/>
      <c r="H858" s="59"/>
      <c r="I858" s="9"/>
      <c r="J858" s="7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49"/>
      <c r="E859" s="9"/>
      <c r="F859" s="59"/>
      <c r="G859" s="9"/>
      <c r="H859" s="59"/>
      <c r="I859" s="9"/>
      <c r="J859" s="7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49"/>
      <c r="E860" s="9"/>
      <c r="F860" s="59"/>
      <c r="G860" s="9"/>
      <c r="H860" s="59"/>
      <c r="I860" s="9"/>
      <c r="J860" s="7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49"/>
      <c r="E861" s="9"/>
      <c r="F861" s="59"/>
      <c r="G861" s="9"/>
      <c r="H861" s="59"/>
      <c r="I861" s="9"/>
      <c r="J861" s="7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49"/>
      <c r="E862" s="9"/>
      <c r="F862" s="59"/>
      <c r="G862" s="9"/>
      <c r="H862" s="59"/>
      <c r="I862" s="9"/>
      <c r="J862" s="7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49"/>
      <c r="E863" s="9"/>
      <c r="F863" s="59"/>
      <c r="G863" s="9"/>
      <c r="H863" s="59"/>
      <c r="I863" s="9"/>
      <c r="J863" s="7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49"/>
      <c r="E864" s="9"/>
      <c r="F864" s="59"/>
      <c r="G864" s="9"/>
      <c r="H864" s="59"/>
      <c r="I864" s="9"/>
      <c r="J864" s="7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49"/>
      <c r="E865" s="9"/>
      <c r="F865" s="59"/>
      <c r="G865" s="9"/>
      <c r="H865" s="59"/>
      <c r="I865" s="9"/>
      <c r="J865" s="7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49"/>
      <c r="E866" s="9"/>
      <c r="F866" s="59"/>
      <c r="G866" s="9"/>
      <c r="H866" s="59"/>
      <c r="I866" s="9"/>
      <c r="J866" s="7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49"/>
      <c r="E867" s="9"/>
      <c r="F867" s="59"/>
      <c r="G867" s="9"/>
      <c r="H867" s="59"/>
      <c r="I867" s="9"/>
      <c r="J867" s="7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49"/>
      <c r="E868" s="9"/>
      <c r="F868" s="59"/>
      <c r="G868" s="9"/>
      <c r="H868" s="59"/>
      <c r="I868" s="9"/>
      <c r="J868" s="7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49"/>
      <c r="E869" s="9"/>
      <c r="F869" s="59"/>
      <c r="G869" s="9"/>
      <c r="H869" s="59"/>
      <c r="I869" s="9"/>
      <c r="J869" s="7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49"/>
      <c r="E870" s="9"/>
      <c r="F870" s="59"/>
      <c r="G870" s="9"/>
      <c r="H870" s="59"/>
      <c r="I870" s="9"/>
      <c r="J870" s="7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49"/>
      <c r="E871" s="9"/>
      <c r="F871" s="59"/>
      <c r="G871" s="9"/>
      <c r="H871" s="59"/>
      <c r="I871" s="9"/>
      <c r="J871" s="7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49"/>
      <c r="E872" s="9"/>
      <c r="F872" s="59"/>
      <c r="G872" s="9"/>
      <c r="H872" s="59"/>
      <c r="I872" s="9"/>
      <c r="J872" s="7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49"/>
      <c r="E873" s="9"/>
      <c r="F873" s="59"/>
      <c r="G873" s="9"/>
      <c r="H873" s="59"/>
      <c r="I873" s="9"/>
      <c r="J873" s="7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49"/>
      <c r="E874" s="9"/>
      <c r="F874" s="59"/>
      <c r="G874" s="9"/>
      <c r="H874" s="59"/>
      <c r="I874" s="9"/>
      <c r="J874" s="7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49"/>
      <c r="E875" s="9"/>
      <c r="F875" s="59"/>
      <c r="G875" s="9"/>
      <c r="H875" s="59"/>
      <c r="I875" s="9"/>
      <c r="J875" s="7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49"/>
      <c r="E876" s="9"/>
      <c r="F876" s="59"/>
      <c r="G876" s="9"/>
      <c r="H876" s="59"/>
      <c r="I876" s="9"/>
      <c r="J876" s="7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49"/>
      <c r="E877" s="9"/>
      <c r="F877" s="59"/>
      <c r="G877" s="9"/>
      <c r="H877" s="59"/>
      <c r="I877" s="9"/>
      <c r="J877" s="7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49"/>
      <c r="E878" s="9"/>
      <c r="F878" s="59"/>
      <c r="G878" s="9"/>
      <c r="H878" s="59"/>
      <c r="I878" s="9"/>
      <c r="J878" s="7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49"/>
      <c r="E879" s="9"/>
      <c r="F879" s="59"/>
      <c r="G879" s="9"/>
      <c r="H879" s="59"/>
      <c r="I879" s="9"/>
      <c r="J879" s="7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49"/>
      <c r="E880" s="9"/>
      <c r="F880" s="59"/>
      <c r="G880" s="9"/>
      <c r="H880" s="59"/>
      <c r="I880" s="9"/>
      <c r="J880" s="7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49"/>
      <c r="E881" s="9"/>
      <c r="F881" s="59"/>
      <c r="G881" s="9"/>
      <c r="H881" s="59"/>
      <c r="I881" s="9"/>
      <c r="J881" s="7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49"/>
      <c r="E882" s="9"/>
      <c r="F882" s="59"/>
      <c r="G882" s="9"/>
      <c r="H882" s="59"/>
      <c r="I882" s="9"/>
      <c r="J882" s="7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49"/>
      <c r="E883" s="9"/>
      <c r="F883" s="59"/>
      <c r="G883" s="9"/>
      <c r="H883" s="59"/>
      <c r="I883" s="9"/>
      <c r="J883" s="7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49"/>
      <c r="E884" s="9"/>
      <c r="F884" s="59"/>
      <c r="G884" s="9"/>
      <c r="H884" s="59"/>
      <c r="I884" s="9"/>
      <c r="J884" s="7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49"/>
      <c r="E885" s="9"/>
      <c r="F885" s="59"/>
      <c r="G885" s="9"/>
      <c r="H885" s="59"/>
      <c r="I885" s="9"/>
      <c r="J885" s="7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49"/>
      <c r="E886" s="9"/>
      <c r="F886" s="59"/>
      <c r="G886" s="9"/>
      <c r="H886" s="59"/>
      <c r="I886" s="9"/>
      <c r="J886" s="7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49"/>
      <c r="E887" s="9"/>
      <c r="F887" s="59"/>
      <c r="G887" s="9"/>
      <c r="H887" s="59"/>
      <c r="I887" s="9"/>
      <c r="J887" s="7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49"/>
      <c r="E888" s="9"/>
      <c r="F888" s="59"/>
      <c r="G888" s="9"/>
      <c r="H888" s="59"/>
      <c r="I888" s="9"/>
      <c r="J888" s="7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49"/>
      <c r="E889" s="9"/>
      <c r="F889" s="59"/>
      <c r="G889" s="9"/>
      <c r="H889" s="59"/>
      <c r="I889" s="9"/>
      <c r="J889" s="7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49"/>
      <c r="E890" s="9"/>
      <c r="F890" s="59"/>
      <c r="G890" s="9"/>
      <c r="H890" s="59"/>
      <c r="I890" s="9"/>
      <c r="J890" s="7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49"/>
      <c r="E891" s="9"/>
      <c r="F891" s="59"/>
      <c r="G891" s="9"/>
      <c r="H891" s="59"/>
      <c r="I891" s="9"/>
      <c r="J891" s="7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49"/>
      <c r="E892" s="9"/>
      <c r="F892" s="59"/>
      <c r="G892" s="9"/>
      <c r="H892" s="59"/>
      <c r="I892" s="9"/>
      <c r="J892" s="7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49"/>
      <c r="E893" s="9"/>
      <c r="F893" s="59"/>
      <c r="G893" s="9"/>
      <c r="H893" s="59"/>
      <c r="I893" s="9"/>
      <c r="J893" s="7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49"/>
      <c r="E894" s="9"/>
      <c r="F894" s="59"/>
      <c r="G894" s="9"/>
      <c r="H894" s="59"/>
      <c r="I894" s="9"/>
      <c r="J894" s="7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49"/>
      <c r="E895" s="9"/>
      <c r="F895" s="59"/>
      <c r="G895" s="9"/>
      <c r="H895" s="59"/>
      <c r="I895" s="9"/>
      <c r="J895" s="7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49"/>
      <c r="E896" s="9"/>
      <c r="F896" s="59"/>
      <c r="G896" s="9"/>
      <c r="H896" s="59"/>
      <c r="I896" s="9"/>
      <c r="J896" s="7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49"/>
      <c r="E897" s="9"/>
      <c r="F897" s="59"/>
      <c r="G897" s="9"/>
      <c r="H897" s="59"/>
      <c r="I897" s="9"/>
      <c r="J897" s="7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49"/>
      <c r="E898" s="9"/>
      <c r="F898" s="59"/>
      <c r="G898" s="9"/>
      <c r="H898" s="59"/>
      <c r="I898" s="9"/>
      <c r="J898" s="7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49"/>
      <c r="E899" s="9"/>
      <c r="F899" s="59"/>
      <c r="G899" s="9"/>
      <c r="H899" s="59"/>
      <c r="I899" s="9"/>
      <c r="J899" s="7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49"/>
      <c r="E900" s="9"/>
      <c r="F900" s="59"/>
      <c r="G900" s="9"/>
      <c r="H900" s="59"/>
      <c r="I900" s="9"/>
      <c r="J900" s="7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49"/>
      <c r="E901" s="9"/>
      <c r="F901" s="59"/>
      <c r="G901" s="9"/>
      <c r="H901" s="59"/>
      <c r="I901" s="9"/>
      <c r="J901" s="7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49"/>
      <c r="E902" s="9"/>
      <c r="F902" s="59"/>
      <c r="G902" s="9"/>
      <c r="H902" s="59"/>
      <c r="I902" s="9"/>
      <c r="J902" s="7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49"/>
      <c r="E903" s="9"/>
      <c r="F903" s="59"/>
      <c r="G903" s="9"/>
      <c r="H903" s="59"/>
      <c r="I903" s="9"/>
      <c r="J903" s="7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49"/>
      <c r="E904" s="9"/>
      <c r="F904" s="59"/>
      <c r="G904" s="9"/>
      <c r="H904" s="59"/>
      <c r="I904" s="9"/>
      <c r="J904" s="7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49"/>
      <c r="E905" s="9"/>
      <c r="F905" s="59"/>
      <c r="G905" s="9"/>
      <c r="H905" s="59"/>
      <c r="I905" s="9"/>
      <c r="J905" s="7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49"/>
      <c r="E906" s="9"/>
      <c r="F906" s="59"/>
      <c r="G906" s="9"/>
      <c r="H906" s="59"/>
      <c r="I906" s="9"/>
      <c r="J906" s="7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49"/>
      <c r="E907" s="9"/>
      <c r="F907" s="59"/>
      <c r="G907" s="9"/>
      <c r="H907" s="59"/>
      <c r="I907" s="9"/>
      <c r="J907" s="7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49"/>
      <c r="E908" s="9"/>
      <c r="F908" s="59"/>
      <c r="G908" s="9"/>
      <c r="H908" s="59"/>
      <c r="I908" s="9"/>
      <c r="J908" s="7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49"/>
      <c r="E909" s="9"/>
      <c r="F909" s="59"/>
      <c r="G909" s="9"/>
      <c r="H909" s="59"/>
      <c r="I909" s="9"/>
      <c r="J909" s="7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49"/>
      <c r="E910" s="9"/>
      <c r="F910" s="59"/>
      <c r="G910" s="9"/>
      <c r="H910" s="59"/>
      <c r="I910" s="9"/>
      <c r="J910" s="7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49"/>
      <c r="E911" s="9"/>
      <c r="F911" s="59"/>
      <c r="G911" s="9"/>
      <c r="H911" s="59"/>
      <c r="I911" s="9"/>
      <c r="J911" s="7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49"/>
      <c r="E912" s="9"/>
      <c r="F912" s="59"/>
      <c r="G912" s="9"/>
      <c r="H912" s="59"/>
      <c r="I912" s="9"/>
      <c r="J912" s="7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49"/>
      <c r="E913" s="9"/>
      <c r="F913" s="59"/>
      <c r="G913" s="9"/>
      <c r="H913" s="59"/>
      <c r="I913" s="9"/>
      <c r="J913" s="7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49"/>
      <c r="E914" s="9"/>
      <c r="F914" s="59"/>
      <c r="G914" s="9"/>
      <c r="H914" s="59"/>
      <c r="I914" s="9"/>
      <c r="J914" s="7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49"/>
      <c r="E915" s="9"/>
      <c r="F915" s="59"/>
      <c r="G915" s="9"/>
      <c r="H915" s="59"/>
      <c r="I915" s="9"/>
      <c r="J915" s="7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49"/>
      <c r="E916" s="9"/>
      <c r="F916" s="59"/>
      <c r="G916" s="9"/>
      <c r="H916" s="59"/>
      <c r="I916" s="9"/>
      <c r="J916" s="7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49"/>
      <c r="E917" s="9"/>
      <c r="F917" s="59"/>
      <c r="G917" s="9"/>
      <c r="H917" s="59"/>
      <c r="I917" s="9"/>
      <c r="J917" s="7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49"/>
      <c r="E918" s="9"/>
      <c r="F918" s="59"/>
      <c r="G918" s="9"/>
      <c r="H918" s="59"/>
      <c r="I918" s="9"/>
      <c r="J918" s="7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49"/>
      <c r="E919" s="9"/>
      <c r="F919" s="59"/>
      <c r="G919" s="9"/>
      <c r="H919" s="59"/>
      <c r="I919" s="9"/>
      <c r="J919" s="7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49"/>
      <c r="E920" s="9"/>
      <c r="F920" s="59"/>
      <c r="G920" s="9"/>
      <c r="H920" s="59"/>
      <c r="I920" s="9"/>
      <c r="J920" s="7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49"/>
      <c r="E921" s="9"/>
      <c r="F921" s="59"/>
      <c r="G921" s="9"/>
      <c r="H921" s="59"/>
      <c r="I921" s="9"/>
      <c r="J921" s="7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49"/>
      <c r="E922" s="9"/>
      <c r="F922" s="59"/>
      <c r="G922" s="9"/>
      <c r="H922" s="59"/>
      <c r="I922" s="9"/>
      <c r="J922" s="7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49"/>
      <c r="E923" s="9"/>
      <c r="F923" s="59"/>
      <c r="G923" s="9"/>
      <c r="H923" s="59"/>
      <c r="I923" s="9"/>
      <c r="J923" s="7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49"/>
      <c r="E924" s="9"/>
      <c r="F924" s="59"/>
      <c r="G924" s="9"/>
      <c r="H924" s="59"/>
      <c r="I924" s="9"/>
      <c r="J924" s="7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49"/>
      <c r="E925" s="9"/>
      <c r="F925" s="59"/>
      <c r="G925" s="9"/>
      <c r="H925" s="59"/>
      <c r="I925" s="9"/>
      <c r="J925" s="7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49"/>
      <c r="E926" s="9"/>
      <c r="F926" s="59"/>
      <c r="G926" s="9"/>
      <c r="H926" s="59"/>
      <c r="I926" s="9"/>
      <c r="J926" s="7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49"/>
      <c r="E927" s="9"/>
      <c r="F927" s="59"/>
      <c r="G927" s="9"/>
      <c r="H927" s="59"/>
      <c r="I927" s="9"/>
      <c r="J927" s="7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49"/>
      <c r="E928" s="9"/>
      <c r="F928" s="59"/>
      <c r="G928" s="9"/>
      <c r="H928" s="59"/>
      <c r="I928" s="9"/>
      <c r="J928" s="7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49"/>
      <c r="E929" s="9"/>
      <c r="F929" s="59"/>
      <c r="G929" s="9"/>
      <c r="H929" s="59"/>
      <c r="I929" s="9"/>
      <c r="J929" s="7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49"/>
      <c r="E930" s="9"/>
      <c r="F930" s="59"/>
      <c r="G930" s="9"/>
      <c r="H930" s="59"/>
      <c r="I930" s="9"/>
      <c r="J930" s="7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49"/>
      <c r="E931" s="9"/>
      <c r="F931" s="59"/>
      <c r="G931" s="9"/>
      <c r="H931" s="59"/>
      <c r="I931" s="9"/>
      <c r="J931" s="7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49"/>
      <c r="E932" s="9"/>
      <c r="F932" s="59"/>
      <c r="G932" s="9"/>
      <c r="H932" s="59"/>
      <c r="I932" s="9"/>
      <c r="J932" s="7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49"/>
      <c r="E933" s="9"/>
      <c r="F933" s="59"/>
      <c r="G933" s="9"/>
      <c r="H933" s="59"/>
      <c r="I933" s="9"/>
      <c r="J933" s="7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49"/>
      <c r="E934" s="9"/>
      <c r="F934" s="59"/>
      <c r="G934" s="9"/>
      <c r="H934" s="59"/>
      <c r="I934" s="9"/>
      <c r="J934" s="7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49"/>
      <c r="E935" s="9"/>
      <c r="F935" s="59"/>
      <c r="G935" s="9"/>
      <c r="H935" s="59"/>
      <c r="I935" s="9"/>
      <c r="J935" s="7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49"/>
      <c r="E936" s="9"/>
      <c r="F936" s="59"/>
      <c r="G936" s="9"/>
      <c r="H936" s="59"/>
      <c r="I936" s="9"/>
      <c r="J936" s="7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49"/>
      <c r="E937" s="9"/>
      <c r="F937" s="59"/>
      <c r="G937" s="9"/>
      <c r="H937" s="59"/>
      <c r="I937" s="9"/>
      <c r="J937" s="7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49"/>
      <c r="E938" s="9"/>
      <c r="F938" s="59"/>
      <c r="G938" s="9"/>
      <c r="H938" s="59"/>
      <c r="I938" s="9"/>
      <c r="J938" s="7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49"/>
      <c r="E939" s="9"/>
      <c r="F939" s="59"/>
      <c r="G939" s="9"/>
      <c r="H939" s="59"/>
      <c r="I939" s="9"/>
      <c r="J939" s="7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49"/>
      <c r="E940" s="9"/>
      <c r="F940" s="59"/>
      <c r="G940" s="9"/>
      <c r="H940" s="59"/>
      <c r="I940" s="9"/>
      <c r="J940" s="7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49"/>
      <c r="E941" s="9"/>
      <c r="F941" s="59"/>
      <c r="G941" s="9"/>
      <c r="H941" s="59"/>
      <c r="I941" s="9"/>
      <c r="J941" s="7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49"/>
      <c r="E942" s="9"/>
      <c r="F942" s="59"/>
      <c r="G942" s="9"/>
      <c r="H942" s="59"/>
      <c r="I942" s="9"/>
      <c r="J942" s="7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49"/>
      <c r="E943" s="9"/>
      <c r="F943" s="59"/>
      <c r="G943" s="9"/>
      <c r="H943" s="59"/>
      <c r="I943" s="9"/>
      <c r="J943" s="7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49"/>
      <c r="E944" s="9"/>
      <c r="F944" s="59"/>
      <c r="G944" s="9"/>
      <c r="H944" s="59"/>
      <c r="I944" s="9"/>
      <c r="J944" s="7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49"/>
      <c r="E945" s="9"/>
      <c r="F945" s="59"/>
      <c r="G945" s="9"/>
      <c r="H945" s="59"/>
      <c r="I945" s="9"/>
      <c r="J945" s="7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49"/>
      <c r="E946" s="9"/>
      <c r="F946" s="59"/>
      <c r="G946" s="9"/>
      <c r="H946" s="59"/>
      <c r="I946" s="9"/>
      <c r="J946" s="7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49"/>
      <c r="E947" s="9"/>
      <c r="F947" s="59"/>
      <c r="G947" s="9"/>
      <c r="H947" s="59"/>
      <c r="I947" s="9"/>
      <c r="J947" s="7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49"/>
      <c r="E948" s="9"/>
      <c r="F948" s="59"/>
      <c r="G948" s="9"/>
      <c r="H948" s="59"/>
      <c r="I948" s="9"/>
      <c r="J948" s="7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49"/>
      <c r="E949" s="9"/>
      <c r="F949" s="59"/>
      <c r="G949" s="9"/>
      <c r="H949" s="59"/>
      <c r="I949" s="9"/>
      <c r="J949" s="7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49"/>
      <c r="E950" s="9"/>
      <c r="F950" s="59"/>
      <c r="G950" s="9"/>
      <c r="H950" s="59"/>
      <c r="I950" s="9"/>
      <c r="J950" s="7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49"/>
      <c r="E951" s="9"/>
      <c r="F951" s="59"/>
      <c r="G951" s="9"/>
      <c r="H951" s="59"/>
      <c r="I951" s="9"/>
      <c r="J951" s="7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49"/>
      <c r="E952" s="9"/>
      <c r="F952" s="59"/>
      <c r="G952" s="9"/>
      <c r="H952" s="59"/>
      <c r="I952" s="9"/>
      <c r="J952" s="7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49"/>
      <c r="E953" s="9"/>
      <c r="F953" s="59"/>
      <c r="G953" s="9"/>
      <c r="H953" s="59"/>
      <c r="I953" s="9"/>
      <c r="J953" s="7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49"/>
      <c r="E954" s="9"/>
      <c r="F954" s="59"/>
      <c r="G954" s="9"/>
      <c r="H954" s="59"/>
      <c r="I954" s="9"/>
      <c r="J954" s="7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49"/>
      <c r="E955" s="9"/>
      <c r="F955" s="59"/>
      <c r="G955" s="9"/>
      <c r="H955" s="59"/>
      <c r="I955" s="9"/>
      <c r="J955" s="7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49"/>
      <c r="E956" s="9"/>
      <c r="F956" s="59"/>
      <c r="G956" s="9"/>
      <c r="H956" s="59"/>
      <c r="I956" s="9"/>
      <c r="J956" s="7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49"/>
      <c r="E957" s="9"/>
      <c r="F957" s="59"/>
      <c r="G957" s="9"/>
      <c r="H957" s="59"/>
      <c r="I957" s="9"/>
      <c r="J957" s="7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49"/>
      <c r="E958" s="9"/>
      <c r="F958" s="59"/>
      <c r="G958" s="9"/>
      <c r="H958" s="59"/>
      <c r="I958" s="9"/>
      <c r="J958" s="7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49"/>
      <c r="E959" s="9"/>
      <c r="F959" s="59"/>
      <c r="G959" s="9"/>
      <c r="H959" s="59"/>
      <c r="I959" s="9"/>
      <c r="J959" s="7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49"/>
      <c r="E960" s="9"/>
      <c r="F960" s="59"/>
      <c r="G960" s="9"/>
      <c r="H960" s="59"/>
      <c r="I960" s="9"/>
      <c r="J960" s="7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49"/>
      <c r="E961" s="9"/>
      <c r="F961" s="59"/>
      <c r="G961" s="9"/>
      <c r="H961" s="59"/>
      <c r="I961" s="9"/>
      <c r="J961" s="7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49"/>
      <c r="E962" s="9"/>
      <c r="F962" s="59"/>
      <c r="G962" s="9"/>
      <c r="H962" s="59"/>
      <c r="I962" s="9"/>
      <c r="J962" s="7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49"/>
      <c r="E963" s="9"/>
      <c r="F963" s="59"/>
      <c r="G963" s="9"/>
      <c r="H963" s="59"/>
      <c r="I963" s="9"/>
      <c r="J963" s="7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49"/>
      <c r="E964" s="9"/>
      <c r="F964" s="59"/>
      <c r="G964" s="9"/>
      <c r="H964" s="59"/>
      <c r="I964" s="9"/>
      <c r="J964" s="7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49"/>
      <c r="E965" s="9"/>
      <c r="F965" s="59"/>
      <c r="G965" s="9"/>
      <c r="H965" s="59"/>
      <c r="I965" s="9"/>
      <c r="J965" s="7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49"/>
      <c r="E966" s="9"/>
      <c r="F966" s="59"/>
      <c r="G966" s="9"/>
      <c r="H966" s="59"/>
      <c r="I966" s="9"/>
      <c r="J966" s="7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49"/>
      <c r="E967" s="9"/>
      <c r="F967" s="59"/>
      <c r="G967" s="9"/>
      <c r="H967" s="59"/>
      <c r="I967" s="9"/>
      <c r="J967" s="7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49"/>
      <c r="E968" s="9"/>
      <c r="F968" s="59"/>
      <c r="G968" s="9"/>
      <c r="H968" s="59"/>
      <c r="I968" s="9"/>
      <c r="J968" s="7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49"/>
      <c r="E969" s="9"/>
      <c r="F969" s="59"/>
      <c r="G969" s="9"/>
      <c r="H969" s="59"/>
      <c r="I969" s="9"/>
      <c r="J969" s="7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49"/>
      <c r="E970" s="9"/>
      <c r="F970" s="59"/>
      <c r="G970" s="9"/>
      <c r="H970" s="59"/>
      <c r="I970" s="9"/>
      <c r="J970" s="7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49"/>
      <c r="E971" s="9"/>
      <c r="F971" s="59"/>
      <c r="G971" s="9"/>
      <c r="H971" s="59"/>
      <c r="I971" s="9"/>
      <c r="J971" s="7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49"/>
      <c r="E972" s="9"/>
      <c r="F972" s="59"/>
      <c r="G972" s="9"/>
      <c r="H972" s="59"/>
      <c r="I972" s="9"/>
      <c r="J972" s="7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49"/>
      <c r="E973" s="9"/>
      <c r="F973" s="59"/>
      <c r="G973" s="9"/>
      <c r="H973" s="59"/>
      <c r="I973" s="9"/>
      <c r="J973" s="7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49"/>
      <c r="E974" s="9"/>
      <c r="F974" s="59"/>
      <c r="G974" s="9"/>
      <c r="H974" s="59"/>
      <c r="I974" s="9"/>
      <c r="J974" s="7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49"/>
      <c r="E975" s="9"/>
      <c r="F975" s="59"/>
      <c r="G975" s="9"/>
      <c r="H975" s="59"/>
      <c r="I975" s="9"/>
      <c r="J975" s="7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49"/>
      <c r="E976" s="9"/>
      <c r="F976" s="59"/>
      <c r="G976" s="9"/>
      <c r="H976" s="59"/>
      <c r="I976" s="9"/>
      <c r="J976" s="7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49"/>
      <c r="E977" s="9"/>
      <c r="F977" s="59"/>
      <c r="G977" s="9"/>
      <c r="H977" s="59"/>
      <c r="I977" s="9"/>
      <c r="J977" s="7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49"/>
      <c r="E978" s="9"/>
      <c r="F978" s="59"/>
      <c r="G978" s="9"/>
      <c r="H978" s="59"/>
      <c r="I978" s="9"/>
      <c r="J978" s="7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49"/>
      <c r="E979" s="9"/>
      <c r="F979" s="59"/>
      <c r="G979" s="9"/>
      <c r="H979" s="59"/>
      <c r="I979" s="9"/>
      <c r="J979" s="7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49"/>
      <c r="E980" s="9"/>
      <c r="F980" s="59"/>
      <c r="G980" s="9"/>
      <c r="H980" s="59"/>
      <c r="I980" s="9"/>
      <c r="J980" s="7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49"/>
      <c r="E981" s="9"/>
      <c r="F981" s="59"/>
      <c r="G981" s="9"/>
      <c r="H981" s="59"/>
      <c r="I981" s="9"/>
      <c r="J981" s="7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49"/>
      <c r="E982" s="9"/>
      <c r="F982" s="59"/>
      <c r="G982" s="9"/>
      <c r="H982" s="59"/>
      <c r="I982" s="9"/>
      <c r="J982" s="7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49"/>
      <c r="E983" s="9"/>
      <c r="F983" s="59"/>
      <c r="G983" s="9"/>
      <c r="H983" s="59"/>
      <c r="I983" s="9"/>
      <c r="J983" s="7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49"/>
      <c r="E984" s="9"/>
      <c r="F984" s="59"/>
      <c r="G984" s="9"/>
      <c r="H984" s="59"/>
      <c r="I984" s="9"/>
      <c r="J984" s="7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49"/>
      <c r="E985" s="9"/>
      <c r="F985" s="59"/>
      <c r="G985" s="9"/>
      <c r="H985" s="59"/>
      <c r="I985" s="9"/>
      <c r="J985" s="7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49"/>
      <c r="E986" s="9"/>
      <c r="F986" s="59"/>
      <c r="G986" s="9"/>
      <c r="H986" s="59"/>
      <c r="I986" s="9"/>
      <c r="J986" s="7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49"/>
      <c r="E987" s="9"/>
      <c r="F987" s="59"/>
      <c r="G987" s="9"/>
      <c r="H987" s="59"/>
      <c r="I987" s="9"/>
      <c r="J987" s="7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49"/>
      <c r="E988" s="9"/>
      <c r="F988" s="59"/>
      <c r="G988" s="9"/>
      <c r="H988" s="59"/>
      <c r="I988" s="9"/>
      <c r="J988" s="7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49"/>
      <c r="E989" s="9"/>
      <c r="F989" s="59"/>
      <c r="G989" s="9"/>
      <c r="H989" s="59"/>
      <c r="I989" s="9"/>
      <c r="J989" s="7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49"/>
      <c r="E990" s="9"/>
      <c r="F990" s="59"/>
      <c r="G990" s="9"/>
      <c r="H990" s="59"/>
      <c r="I990" s="9"/>
      <c r="J990" s="7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49"/>
      <c r="E991" s="9"/>
      <c r="F991" s="59"/>
      <c r="G991" s="9"/>
      <c r="H991" s="59"/>
      <c r="I991" s="9"/>
      <c r="J991" s="7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49"/>
      <c r="E992" s="9"/>
      <c r="F992" s="59"/>
      <c r="G992" s="9"/>
      <c r="H992" s="59"/>
      <c r="I992" s="9"/>
      <c r="J992" s="7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49"/>
      <c r="E993" s="9"/>
      <c r="F993" s="59"/>
      <c r="G993" s="9"/>
      <c r="H993" s="59"/>
      <c r="I993" s="9"/>
      <c r="J993" s="7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49"/>
      <c r="E994" s="9"/>
      <c r="F994" s="59"/>
      <c r="G994" s="9"/>
      <c r="H994" s="59"/>
      <c r="I994" s="9"/>
      <c r="J994" s="7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49"/>
      <c r="E995" s="9"/>
      <c r="F995" s="59"/>
      <c r="G995" s="9"/>
      <c r="H995" s="59"/>
      <c r="I995" s="9"/>
      <c r="J995" s="7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49"/>
      <c r="E996" s="9"/>
      <c r="F996" s="59"/>
      <c r="G996" s="9"/>
      <c r="H996" s="59"/>
      <c r="I996" s="9"/>
      <c r="J996" s="7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49"/>
      <c r="E997" s="9"/>
      <c r="F997" s="59"/>
      <c r="G997" s="9"/>
      <c r="H997" s="59"/>
      <c r="I997" s="9"/>
      <c r="J997" s="7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49"/>
      <c r="E998" s="9"/>
      <c r="F998" s="59"/>
      <c r="G998" s="9"/>
      <c r="H998" s="59"/>
      <c r="I998" s="9"/>
      <c r="J998" s="7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49"/>
      <c r="E999" s="9"/>
      <c r="F999" s="59"/>
      <c r="G999" s="9"/>
      <c r="H999" s="59"/>
      <c r="I999" s="9"/>
      <c r="J999" s="7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49"/>
      <c r="E1000" s="9"/>
      <c r="F1000" s="59"/>
      <c r="G1000" s="9"/>
      <c r="H1000" s="59"/>
      <c r="I1000" s="9"/>
      <c r="J1000" s="7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1.0" footer="0.0" header="0.0" left="0.75" right="0.75" top="1.0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CCFF"/>
    <pageSetUpPr/>
  </sheetPr>
  <sheetViews>
    <sheetView workbookViewId="0"/>
  </sheetViews>
  <sheetFormatPr customHeight="1" defaultColWidth="14.43" defaultRowHeight="15.75"/>
  <cols>
    <col customWidth="1" min="1" max="1" width="13.29"/>
    <col customWidth="1" min="2" max="2" width="23.86"/>
    <col customWidth="1" min="3" max="3" width="11.14"/>
    <col customWidth="1" min="4" max="4" width="5.86"/>
    <col customWidth="1" min="5" max="5" width="8.43"/>
    <col customWidth="1" min="6" max="6" width="9.43"/>
    <col customWidth="1" min="7" max="7" width="8.86"/>
    <col customWidth="1" min="8" max="8" width="24.86"/>
    <col customWidth="1" min="9" max="9" width="8.71"/>
    <col customWidth="1" min="10" max="10" width="9.43"/>
    <col customWidth="1" min="11" max="11" width="7.0"/>
    <col customWidth="1" min="12" max="12" width="9.43"/>
    <col customWidth="1" min="13" max="26" width="8.86"/>
  </cols>
  <sheetData>
    <row r="1">
      <c r="A1" s="140" t="s">
        <v>176</v>
      </c>
      <c r="B1" s="141" t="s">
        <v>1583</v>
      </c>
      <c r="C1" s="142" t="s">
        <v>1581</v>
      </c>
      <c r="D1" s="78" t="s">
        <v>1582</v>
      </c>
      <c r="E1" s="141" t="s">
        <v>2689</v>
      </c>
      <c r="F1" s="143" t="s">
        <v>1579</v>
      </c>
      <c r="G1" s="9"/>
      <c r="H1" s="108"/>
      <c r="I1" s="108"/>
      <c r="J1" s="108"/>
      <c r="K1" s="108"/>
      <c r="L1" s="108"/>
      <c r="M1" s="9"/>
      <c r="N1" s="9"/>
    </row>
    <row r="2">
      <c r="A2" s="21">
        <v>3.39008599E8</v>
      </c>
      <c r="B2" s="9" t="s">
        <v>1584</v>
      </c>
      <c r="C2" s="49">
        <v>39034.0</v>
      </c>
      <c r="D2" s="79">
        <f t="shared" ref="D2:D676" si="1">DATEDIF(C2,TODAY(),"Y")</f>
        <v>17</v>
      </c>
      <c r="E2" s="79"/>
      <c r="F2" s="79">
        <v>78091.0</v>
      </c>
      <c r="G2" s="9"/>
      <c r="H2" s="108"/>
      <c r="I2" s="108"/>
      <c r="J2" s="108"/>
      <c r="K2" s="108"/>
      <c r="L2" s="9"/>
      <c r="M2" s="9"/>
      <c r="N2" s="9"/>
    </row>
    <row r="3">
      <c r="A3" s="21">
        <v>4.4300689E8</v>
      </c>
      <c r="B3" s="9" t="s">
        <v>1617</v>
      </c>
      <c r="C3" s="49">
        <v>39314.0</v>
      </c>
      <c r="D3" s="79">
        <f t="shared" si="1"/>
        <v>16</v>
      </c>
      <c r="E3" s="79" t="s">
        <v>2690</v>
      </c>
      <c r="F3" s="79">
        <v>55640.0</v>
      </c>
      <c r="G3" s="9"/>
      <c r="H3" s="108"/>
      <c r="I3" s="9"/>
      <c r="J3" s="9"/>
      <c r="K3" s="9"/>
      <c r="L3" s="9"/>
      <c r="M3" s="9"/>
      <c r="N3" s="9"/>
    </row>
    <row r="4">
      <c r="A4" s="21">
        <v>3.77004926E8</v>
      </c>
      <c r="B4" s="9" t="s">
        <v>1600</v>
      </c>
      <c r="C4" s="49">
        <v>42233.0</v>
      </c>
      <c r="D4" s="79">
        <f t="shared" si="1"/>
        <v>8</v>
      </c>
      <c r="E4" s="79" t="s">
        <v>2691</v>
      </c>
      <c r="F4" s="79">
        <v>57538.0</v>
      </c>
      <c r="G4" s="9"/>
      <c r="H4" s="108"/>
      <c r="I4" s="9"/>
      <c r="J4" s="9"/>
      <c r="K4" s="9"/>
      <c r="L4" s="9"/>
      <c r="M4" s="9"/>
      <c r="N4" s="9"/>
    </row>
    <row r="5">
      <c r="A5" s="21">
        <v>9.48005711E8</v>
      </c>
      <c r="B5" s="9" t="s">
        <v>1621</v>
      </c>
      <c r="C5" s="49">
        <v>40047.0</v>
      </c>
      <c r="D5" s="79">
        <f t="shared" si="1"/>
        <v>14</v>
      </c>
      <c r="E5" s="79"/>
      <c r="F5" s="79">
        <v>55302.0</v>
      </c>
      <c r="G5" s="9"/>
      <c r="H5" s="108"/>
      <c r="I5" s="9"/>
      <c r="J5" s="9"/>
      <c r="K5" s="9"/>
      <c r="L5" s="9"/>
      <c r="M5" s="9"/>
      <c r="N5" s="9"/>
    </row>
    <row r="6">
      <c r="A6" s="21">
        <v>8.94000119E8</v>
      </c>
      <c r="B6" s="9" t="s">
        <v>1600</v>
      </c>
      <c r="C6" s="49">
        <v>38698.0</v>
      </c>
      <c r="D6" s="79">
        <f t="shared" si="1"/>
        <v>18</v>
      </c>
      <c r="E6" s="79" t="s">
        <v>2692</v>
      </c>
      <c r="F6" s="79">
        <v>85813.0</v>
      </c>
      <c r="G6" s="9"/>
      <c r="H6" s="108"/>
      <c r="I6" s="9"/>
      <c r="J6" s="9"/>
      <c r="K6" s="9"/>
      <c r="L6" s="9"/>
      <c r="M6" s="9"/>
      <c r="N6" s="9"/>
    </row>
    <row r="7">
      <c r="A7" s="21">
        <v>1.74003231E8</v>
      </c>
      <c r="B7" s="9" t="s">
        <v>1597</v>
      </c>
      <c r="C7" s="49">
        <v>34816.0</v>
      </c>
      <c r="D7" s="79">
        <f t="shared" si="1"/>
        <v>28</v>
      </c>
      <c r="E7" s="79" t="s">
        <v>2693</v>
      </c>
      <c r="F7" s="79">
        <v>53222.0</v>
      </c>
      <c r="G7" s="9"/>
      <c r="H7" s="108"/>
      <c r="I7" s="9"/>
      <c r="J7" s="9"/>
      <c r="K7" s="9"/>
      <c r="L7" s="9"/>
      <c r="M7" s="9"/>
      <c r="N7" s="9"/>
    </row>
    <row r="8">
      <c r="A8" s="21">
        <v>8.69004136E8</v>
      </c>
      <c r="B8" s="9" t="s">
        <v>1595</v>
      </c>
      <c r="C8" s="49">
        <v>36969.0</v>
      </c>
      <c r="D8" s="79">
        <f t="shared" si="1"/>
        <v>22</v>
      </c>
      <c r="E8" s="79" t="s">
        <v>2690</v>
      </c>
      <c r="F8" s="79">
        <v>56433.0</v>
      </c>
      <c r="G8" s="9"/>
      <c r="H8" s="108"/>
      <c r="I8" s="9"/>
      <c r="J8" s="9"/>
      <c r="K8" s="9"/>
      <c r="L8" s="9"/>
      <c r="M8" s="9"/>
      <c r="N8" s="9"/>
    </row>
    <row r="9">
      <c r="A9" s="21">
        <v>5.48004405E8</v>
      </c>
      <c r="B9" s="9" t="s">
        <v>1603</v>
      </c>
      <c r="C9" s="49">
        <v>38036.0</v>
      </c>
      <c r="D9" s="79">
        <f t="shared" si="1"/>
        <v>19</v>
      </c>
      <c r="E9" s="79"/>
      <c r="F9" s="79">
        <v>79040.0</v>
      </c>
      <c r="G9" s="9"/>
      <c r="H9" s="108"/>
      <c r="I9" s="9"/>
      <c r="J9" s="9"/>
      <c r="K9" s="9"/>
      <c r="L9" s="9"/>
      <c r="M9" s="9"/>
      <c r="N9" s="9"/>
    </row>
    <row r="10">
      <c r="A10" s="21">
        <v>2.13004397E8</v>
      </c>
      <c r="B10" s="9" t="s">
        <v>1600</v>
      </c>
      <c r="C10" s="49">
        <v>38961.0</v>
      </c>
      <c r="D10" s="79">
        <f t="shared" si="1"/>
        <v>17</v>
      </c>
      <c r="E10" s="79" t="s">
        <v>2690</v>
      </c>
      <c r="F10" s="79">
        <v>81575.0</v>
      </c>
      <c r="G10" s="9"/>
      <c r="H10" s="108"/>
      <c r="I10" s="9"/>
      <c r="J10" s="9"/>
      <c r="K10" s="9"/>
      <c r="L10" s="9"/>
      <c r="M10" s="9"/>
      <c r="N10" s="9"/>
    </row>
    <row r="11">
      <c r="A11" s="21">
        <v>9.65006299E8</v>
      </c>
      <c r="B11" s="9" t="s">
        <v>1584</v>
      </c>
      <c r="C11" s="49">
        <v>37323.0</v>
      </c>
      <c r="D11" s="79">
        <f t="shared" si="1"/>
        <v>21</v>
      </c>
      <c r="E11" s="79" t="s">
        <v>2692</v>
      </c>
      <c r="F11" s="79">
        <v>31642.0</v>
      </c>
      <c r="G11" s="9"/>
      <c r="H11" s="108"/>
      <c r="I11" s="9"/>
      <c r="J11" s="9"/>
      <c r="K11" s="9"/>
      <c r="L11" s="9"/>
      <c r="M11" s="9"/>
      <c r="N11" s="9"/>
    </row>
    <row r="12">
      <c r="A12" s="21">
        <v>4.36003732E8</v>
      </c>
      <c r="B12" s="9" t="s">
        <v>1607</v>
      </c>
      <c r="C12" s="49">
        <v>38806.0</v>
      </c>
      <c r="D12" s="79">
        <f t="shared" si="1"/>
        <v>17</v>
      </c>
      <c r="E12" s="79" t="s">
        <v>2691</v>
      </c>
      <c r="F12" s="79">
        <v>81627.0</v>
      </c>
      <c r="G12" s="9"/>
      <c r="H12" s="108"/>
      <c r="I12" s="9"/>
      <c r="J12" s="9"/>
      <c r="K12" s="9"/>
      <c r="L12" s="9"/>
      <c r="M12" s="9"/>
      <c r="N12" s="9"/>
    </row>
    <row r="13">
      <c r="A13" s="21">
        <v>8.28005582E8</v>
      </c>
      <c r="B13" s="9" t="s">
        <v>1584</v>
      </c>
      <c r="C13" s="49">
        <v>35203.0</v>
      </c>
      <c r="D13" s="79">
        <f t="shared" si="1"/>
        <v>27</v>
      </c>
      <c r="E13" s="79" t="s">
        <v>2663</v>
      </c>
      <c r="F13" s="79">
        <v>103184.0</v>
      </c>
      <c r="G13" s="9"/>
      <c r="H13" s="108"/>
      <c r="I13" s="9"/>
      <c r="J13" s="9"/>
      <c r="K13" s="9"/>
      <c r="L13" s="9"/>
      <c r="M13" s="9"/>
      <c r="N13" s="9"/>
    </row>
    <row r="14">
      <c r="A14" s="21">
        <v>2.77003593E8</v>
      </c>
      <c r="B14" s="9" t="s">
        <v>1588</v>
      </c>
      <c r="C14" s="49">
        <v>35021.0</v>
      </c>
      <c r="D14" s="79">
        <f t="shared" si="1"/>
        <v>28</v>
      </c>
      <c r="E14" s="79" t="s">
        <v>2690</v>
      </c>
      <c r="F14" s="79">
        <v>52476.0</v>
      </c>
      <c r="G14" s="9"/>
      <c r="H14" s="108"/>
      <c r="I14" s="9"/>
      <c r="J14" s="9"/>
      <c r="K14" s="9"/>
      <c r="L14" s="9"/>
      <c r="M14" s="9"/>
      <c r="N14" s="9"/>
    </row>
    <row r="15">
      <c r="A15" s="21">
        <v>6.62007915E8</v>
      </c>
      <c r="B15" s="9" t="s">
        <v>1585</v>
      </c>
      <c r="C15" s="49">
        <v>38570.0</v>
      </c>
      <c r="D15" s="79">
        <f t="shared" si="1"/>
        <v>18</v>
      </c>
      <c r="E15" s="79" t="s">
        <v>2693</v>
      </c>
      <c r="F15" s="79">
        <v>63687.0</v>
      </c>
      <c r="G15" s="9"/>
      <c r="H15" s="108"/>
      <c r="I15" s="9"/>
      <c r="J15" s="9"/>
      <c r="K15" s="9"/>
      <c r="L15" s="9"/>
      <c r="M15" s="9"/>
      <c r="N15" s="9"/>
    </row>
    <row r="16">
      <c r="A16" s="21">
        <v>7.63002349E8</v>
      </c>
      <c r="B16" s="9" t="s">
        <v>1588</v>
      </c>
      <c r="C16" s="49">
        <v>35756.0</v>
      </c>
      <c r="D16" s="79">
        <f t="shared" si="1"/>
        <v>26</v>
      </c>
      <c r="E16" s="79"/>
      <c r="F16" s="79">
        <v>108215.0</v>
      </c>
      <c r="G16" s="9"/>
      <c r="H16" s="108"/>
      <c r="I16" s="9"/>
      <c r="J16" s="9"/>
      <c r="K16" s="9"/>
      <c r="L16" s="9"/>
      <c r="M16" s="9"/>
      <c r="N16" s="9"/>
    </row>
    <row r="17">
      <c r="A17" s="21">
        <v>7.37002868E8</v>
      </c>
      <c r="B17" s="9" t="s">
        <v>1584</v>
      </c>
      <c r="C17" s="49">
        <v>38303.0</v>
      </c>
      <c r="D17" s="79">
        <f t="shared" si="1"/>
        <v>19</v>
      </c>
      <c r="E17" s="79" t="s">
        <v>2663</v>
      </c>
      <c r="F17" s="79">
        <v>62829.0</v>
      </c>
      <c r="G17" s="9"/>
      <c r="H17" s="108"/>
      <c r="I17" s="9"/>
      <c r="J17" s="9"/>
      <c r="K17" s="9"/>
      <c r="L17" s="9"/>
      <c r="M17" s="9"/>
      <c r="N17" s="9"/>
    </row>
    <row r="18">
      <c r="A18" s="21">
        <v>8.50000766E8</v>
      </c>
      <c r="B18" s="9" t="s">
        <v>1648</v>
      </c>
      <c r="C18" s="49">
        <v>40217.0</v>
      </c>
      <c r="D18" s="79">
        <f t="shared" si="1"/>
        <v>13</v>
      </c>
      <c r="E18" s="79" t="s">
        <v>2693</v>
      </c>
      <c r="F18" s="79">
        <v>61555.0</v>
      </c>
      <c r="G18" s="9"/>
      <c r="H18" s="108"/>
      <c r="I18" s="9"/>
      <c r="J18" s="9"/>
      <c r="K18" s="9"/>
      <c r="L18" s="9"/>
      <c r="M18" s="9"/>
      <c r="N18" s="9"/>
    </row>
    <row r="19">
      <c r="A19" s="21">
        <v>4.69001073E8</v>
      </c>
      <c r="B19" s="9" t="s">
        <v>1594</v>
      </c>
      <c r="C19" s="49">
        <v>38743.0</v>
      </c>
      <c r="D19" s="79">
        <f t="shared" si="1"/>
        <v>17</v>
      </c>
      <c r="E19" s="79" t="s">
        <v>2691</v>
      </c>
      <c r="F19" s="79">
        <v>79495.0</v>
      </c>
      <c r="G19" s="9"/>
      <c r="H19" s="108"/>
      <c r="I19" s="9"/>
      <c r="J19" s="9"/>
      <c r="K19" s="9"/>
      <c r="L19" s="9"/>
      <c r="M19" s="9"/>
      <c r="N19" s="9"/>
    </row>
    <row r="20">
      <c r="A20" s="21">
        <v>1.2100872E8</v>
      </c>
      <c r="B20" s="9" t="s">
        <v>1620</v>
      </c>
      <c r="C20" s="49">
        <v>37197.0</v>
      </c>
      <c r="D20" s="79">
        <f t="shared" si="1"/>
        <v>22</v>
      </c>
      <c r="E20" s="79"/>
      <c r="F20" s="79">
        <v>58266.0</v>
      </c>
      <c r="G20" s="9"/>
      <c r="H20" s="108"/>
      <c r="I20" s="9"/>
      <c r="J20" s="9"/>
      <c r="K20" s="9"/>
      <c r="L20" s="9"/>
      <c r="M20" s="9"/>
      <c r="N20" s="9"/>
    </row>
    <row r="21">
      <c r="A21" s="21">
        <v>3.17004971E8</v>
      </c>
      <c r="B21" s="9" t="s">
        <v>1600</v>
      </c>
      <c r="C21" s="49">
        <v>37557.0</v>
      </c>
      <c r="D21" s="79">
        <f t="shared" si="1"/>
        <v>21</v>
      </c>
      <c r="E21" s="79"/>
      <c r="F21" s="79">
        <v>99983.0</v>
      </c>
      <c r="G21" s="9"/>
      <c r="H21" s="108"/>
      <c r="I21" s="9"/>
      <c r="J21" s="9"/>
      <c r="K21" s="9"/>
      <c r="L21" s="9"/>
      <c r="M21" s="9"/>
      <c r="N21" s="9"/>
    </row>
    <row r="22">
      <c r="A22" s="21">
        <v>3.56002235E8</v>
      </c>
      <c r="B22" s="9" t="s">
        <v>1600</v>
      </c>
      <c r="C22" s="49">
        <v>38234.0</v>
      </c>
      <c r="D22" s="79">
        <f t="shared" si="1"/>
        <v>19</v>
      </c>
      <c r="E22" s="79" t="s">
        <v>2690</v>
      </c>
      <c r="F22" s="79">
        <v>60723.0</v>
      </c>
      <c r="G22" s="9"/>
      <c r="H22" s="108"/>
      <c r="I22" s="9"/>
      <c r="J22" s="9"/>
      <c r="K22" s="9"/>
      <c r="L22" s="9"/>
      <c r="M22" s="9"/>
      <c r="N22" s="9"/>
    </row>
    <row r="23">
      <c r="A23" s="21">
        <v>4.05007884E8</v>
      </c>
      <c r="B23" s="9" t="s">
        <v>1613</v>
      </c>
      <c r="C23" s="49">
        <v>34701.0</v>
      </c>
      <c r="D23" s="79">
        <f t="shared" si="1"/>
        <v>29</v>
      </c>
      <c r="E23" s="79" t="s">
        <v>2690</v>
      </c>
      <c r="F23" s="79">
        <v>89778.0</v>
      </c>
      <c r="G23" s="9"/>
      <c r="H23" s="108"/>
      <c r="I23" s="9"/>
      <c r="J23" s="9"/>
      <c r="K23" s="9"/>
      <c r="L23" s="9"/>
      <c r="M23" s="9"/>
      <c r="N23" s="9"/>
    </row>
    <row r="24">
      <c r="A24" s="21">
        <v>2.87006507E8</v>
      </c>
      <c r="B24" s="9" t="s">
        <v>1588</v>
      </c>
      <c r="C24" s="49">
        <v>35635.0</v>
      </c>
      <c r="D24" s="79">
        <f t="shared" si="1"/>
        <v>26</v>
      </c>
      <c r="E24" s="79" t="s">
        <v>2693</v>
      </c>
      <c r="F24" s="79">
        <v>25916.0</v>
      </c>
      <c r="G24" s="9"/>
      <c r="H24" s="108"/>
      <c r="I24" s="9"/>
      <c r="J24" s="9"/>
      <c r="K24" s="9"/>
      <c r="L24" s="9"/>
      <c r="M24" s="9"/>
      <c r="N24" s="9"/>
    </row>
    <row r="25">
      <c r="A25" s="21">
        <v>2.48000119E8</v>
      </c>
      <c r="B25" s="9" t="s">
        <v>1595</v>
      </c>
      <c r="C25" s="49">
        <v>37533.0</v>
      </c>
      <c r="D25" s="79">
        <f t="shared" si="1"/>
        <v>21</v>
      </c>
      <c r="E25" s="79" t="s">
        <v>2693</v>
      </c>
      <c r="F25" s="79">
        <v>89076.0</v>
      </c>
      <c r="G25" s="9"/>
      <c r="H25" s="108"/>
      <c r="I25" s="9"/>
      <c r="J25" s="9"/>
      <c r="K25" s="9"/>
      <c r="L25" s="9"/>
      <c r="M25" s="9"/>
      <c r="N25" s="9"/>
    </row>
    <row r="26">
      <c r="A26" s="21">
        <v>3.96007504E8</v>
      </c>
      <c r="B26" s="9" t="s">
        <v>1600</v>
      </c>
      <c r="C26" s="49">
        <v>38230.0</v>
      </c>
      <c r="D26" s="79">
        <f t="shared" si="1"/>
        <v>19</v>
      </c>
      <c r="E26" s="79"/>
      <c r="F26" s="79">
        <v>54392.0</v>
      </c>
      <c r="G26" s="9"/>
      <c r="H26" s="108"/>
      <c r="I26" s="9"/>
      <c r="J26" s="9"/>
      <c r="K26" s="9"/>
      <c r="L26" s="9"/>
      <c r="M26" s="9"/>
      <c r="N26" s="9"/>
    </row>
    <row r="27">
      <c r="A27" s="21">
        <v>8.80007384E8</v>
      </c>
      <c r="B27" s="9" t="s">
        <v>1584</v>
      </c>
      <c r="C27" s="49">
        <v>35156.0</v>
      </c>
      <c r="D27" s="79">
        <f t="shared" si="1"/>
        <v>27</v>
      </c>
      <c r="E27" s="79" t="s">
        <v>2691</v>
      </c>
      <c r="F27" s="79">
        <v>103220.0</v>
      </c>
      <c r="G27" s="9"/>
      <c r="H27" s="108"/>
      <c r="I27" s="9"/>
      <c r="J27" s="9"/>
      <c r="K27" s="9"/>
      <c r="L27" s="9"/>
      <c r="M27" s="9"/>
      <c r="N27" s="9"/>
    </row>
    <row r="28">
      <c r="A28" s="21">
        <v>1.21003068E8</v>
      </c>
      <c r="B28" s="9" t="s">
        <v>1588</v>
      </c>
      <c r="C28" s="49">
        <v>42198.0</v>
      </c>
      <c r="D28" s="79">
        <f t="shared" si="1"/>
        <v>8</v>
      </c>
      <c r="E28" s="79" t="s">
        <v>2693</v>
      </c>
      <c r="F28" s="79">
        <v>60307.0</v>
      </c>
      <c r="G28" s="9"/>
      <c r="H28" s="108"/>
      <c r="I28" s="9"/>
      <c r="J28" s="9"/>
      <c r="K28" s="9"/>
      <c r="L28" s="9"/>
      <c r="M28" s="9"/>
      <c r="N28" s="9"/>
    </row>
    <row r="29">
      <c r="A29" s="21">
        <v>3.57001517E8</v>
      </c>
      <c r="B29" s="9" t="s">
        <v>1585</v>
      </c>
      <c r="C29" s="49">
        <v>38001.0</v>
      </c>
      <c r="D29" s="79">
        <f t="shared" si="1"/>
        <v>19</v>
      </c>
      <c r="E29" s="79" t="s">
        <v>2690</v>
      </c>
      <c r="F29" s="79">
        <v>34827.0</v>
      </c>
      <c r="G29" s="9"/>
      <c r="H29" s="108"/>
      <c r="I29" s="9"/>
      <c r="J29" s="9"/>
      <c r="K29" s="9"/>
      <c r="L29" s="9"/>
      <c r="M29" s="9"/>
      <c r="N29" s="9"/>
    </row>
    <row r="30">
      <c r="A30" s="21">
        <v>5.57008959E8</v>
      </c>
      <c r="B30" s="9" t="s">
        <v>1592</v>
      </c>
      <c r="C30" s="49">
        <v>37077.0</v>
      </c>
      <c r="D30" s="79">
        <f t="shared" si="1"/>
        <v>22</v>
      </c>
      <c r="E30" s="79"/>
      <c r="F30" s="79">
        <v>70447.0</v>
      </c>
      <c r="G30" s="9"/>
      <c r="H30" s="108"/>
      <c r="I30" s="9"/>
      <c r="J30" s="9"/>
      <c r="K30" s="9"/>
      <c r="L30" s="9"/>
      <c r="M30" s="9"/>
      <c r="N30" s="9"/>
    </row>
    <row r="31">
      <c r="A31" s="21">
        <v>1.59007255E8</v>
      </c>
      <c r="B31" s="9" t="s">
        <v>1600</v>
      </c>
      <c r="C31" s="49">
        <v>41460.0</v>
      </c>
      <c r="D31" s="79">
        <f t="shared" si="1"/>
        <v>10</v>
      </c>
      <c r="E31" s="79"/>
      <c r="F31" s="79">
        <v>102076.0</v>
      </c>
      <c r="G31" s="9"/>
      <c r="H31" s="108"/>
      <c r="I31" s="9"/>
      <c r="J31" s="9"/>
      <c r="K31" s="9"/>
      <c r="L31" s="9"/>
      <c r="M31" s="9"/>
      <c r="N31" s="9"/>
    </row>
    <row r="32">
      <c r="A32" s="21">
        <v>7.19005738E8</v>
      </c>
      <c r="B32" s="9" t="s">
        <v>1595</v>
      </c>
      <c r="C32" s="49">
        <v>42098.0</v>
      </c>
      <c r="D32" s="79">
        <f t="shared" si="1"/>
        <v>8</v>
      </c>
      <c r="E32" s="79"/>
      <c r="F32" s="79">
        <v>51272.0</v>
      </c>
      <c r="G32" s="9"/>
      <c r="H32" s="108"/>
      <c r="I32" s="9"/>
      <c r="J32" s="9"/>
      <c r="K32" s="9"/>
      <c r="L32" s="9"/>
      <c r="M32" s="9"/>
      <c r="N32" s="9"/>
    </row>
    <row r="33">
      <c r="A33" s="21">
        <v>9.63000861E8</v>
      </c>
      <c r="B33" s="9" t="s">
        <v>1584</v>
      </c>
      <c r="C33" s="49">
        <v>36776.0</v>
      </c>
      <c r="D33" s="79">
        <f t="shared" si="1"/>
        <v>23</v>
      </c>
      <c r="E33" s="79"/>
      <c r="F33" s="79">
        <v>95147.0</v>
      </c>
      <c r="G33" s="9"/>
      <c r="H33" s="108"/>
      <c r="I33" s="9"/>
      <c r="J33" s="9"/>
      <c r="K33" s="9"/>
      <c r="L33" s="9"/>
      <c r="M33" s="9"/>
      <c r="N33" s="9"/>
    </row>
    <row r="34">
      <c r="A34" s="21">
        <v>4.74009228E8</v>
      </c>
      <c r="B34" s="9" t="s">
        <v>1607</v>
      </c>
      <c r="C34" s="49">
        <v>37717.0</v>
      </c>
      <c r="D34" s="79">
        <f t="shared" si="1"/>
        <v>20</v>
      </c>
      <c r="E34" s="79"/>
      <c r="F34" s="79">
        <v>100009.0</v>
      </c>
      <c r="G34" s="9"/>
      <c r="H34" s="108"/>
      <c r="I34" s="9"/>
      <c r="J34" s="9"/>
      <c r="K34" s="9"/>
      <c r="L34" s="9"/>
      <c r="M34" s="9"/>
      <c r="N34" s="9"/>
    </row>
    <row r="35">
      <c r="A35" s="21">
        <v>3.93001351E8</v>
      </c>
      <c r="B35" s="9" t="s">
        <v>1601</v>
      </c>
      <c r="C35" s="49">
        <v>36816.0</v>
      </c>
      <c r="D35" s="79">
        <f t="shared" si="1"/>
        <v>23</v>
      </c>
      <c r="E35" s="79" t="s">
        <v>2663</v>
      </c>
      <c r="F35" s="79">
        <v>42686.0</v>
      </c>
      <c r="G35" s="9"/>
      <c r="H35" s="108"/>
      <c r="I35" s="9"/>
      <c r="J35" s="9"/>
      <c r="K35" s="9"/>
      <c r="L35" s="9"/>
      <c r="M35" s="9"/>
      <c r="N35" s="9"/>
    </row>
    <row r="36">
      <c r="A36" s="21">
        <v>7.22000791E8</v>
      </c>
      <c r="B36" s="9" t="s">
        <v>1600</v>
      </c>
      <c r="C36" s="49">
        <v>37612.0</v>
      </c>
      <c r="D36" s="79">
        <f t="shared" si="1"/>
        <v>21</v>
      </c>
      <c r="E36" s="79"/>
      <c r="F36" s="79">
        <v>34725.0</v>
      </c>
      <c r="G36" s="9"/>
      <c r="H36" s="108"/>
      <c r="I36" s="9"/>
      <c r="J36" s="9"/>
      <c r="K36" s="9"/>
      <c r="L36" s="9"/>
      <c r="M36" s="9"/>
      <c r="N36" s="9"/>
    </row>
    <row r="37">
      <c r="A37" s="21">
        <v>6.25001462E8</v>
      </c>
      <c r="B37" s="9" t="s">
        <v>1601</v>
      </c>
      <c r="C37" s="49">
        <v>38918.0</v>
      </c>
      <c r="D37" s="79">
        <f t="shared" si="1"/>
        <v>17</v>
      </c>
      <c r="E37" s="79" t="s">
        <v>2693</v>
      </c>
      <c r="F37" s="79">
        <v>55224.0</v>
      </c>
      <c r="G37" s="9"/>
      <c r="H37" s="108"/>
      <c r="I37" s="9"/>
      <c r="J37" s="9"/>
      <c r="K37" s="9"/>
      <c r="L37" s="9"/>
      <c r="M37" s="9"/>
      <c r="N37" s="9"/>
    </row>
    <row r="38">
      <c r="A38" s="21">
        <v>2.21004716E8</v>
      </c>
      <c r="B38" s="9" t="s">
        <v>1592</v>
      </c>
      <c r="C38" s="49">
        <v>38528.0</v>
      </c>
      <c r="D38" s="79">
        <f t="shared" si="1"/>
        <v>18</v>
      </c>
      <c r="E38" s="79" t="s">
        <v>2693</v>
      </c>
      <c r="F38" s="79">
        <v>93366.0</v>
      </c>
      <c r="G38" s="9"/>
      <c r="H38" s="108"/>
      <c r="I38" s="9"/>
      <c r="J38" s="9"/>
      <c r="K38" s="9"/>
      <c r="L38" s="9"/>
      <c r="M38" s="9"/>
      <c r="N38" s="9"/>
    </row>
    <row r="39">
      <c r="A39" s="21">
        <v>9.6700631E8</v>
      </c>
      <c r="B39" s="9" t="s">
        <v>1597</v>
      </c>
      <c r="C39" s="49">
        <v>34950.0</v>
      </c>
      <c r="D39" s="79">
        <f t="shared" si="1"/>
        <v>28</v>
      </c>
      <c r="E39" s="79" t="s">
        <v>2663</v>
      </c>
      <c r="F39" s="79">
        <v>45916.0</v>
      </c>
      <c r="G39" s="9"/>
      <c r="H39" s="108"/>
      <c r="I39" s="9"/>
      <c r="J39" s="9"/>
      <c r="K39" s="9"/>
      <c r="L39" s="9"/>
      <c r="M39" s="9"/>
      <c r="N39" s="9"/>
    </row>
    <row r="40">
      <c r="A40" s="21">
        <v>5.80000042E8</v>
      </c>
      <c r="B40" s="9" t="s">
        <v>1607</v>
      </c>
      <c r="C40" s="49">
        <v>40670.0</v>
      </c>
      <c r="D40" s="79">
        <f t="shared" si="1"/>
        <v>12</v>
      </c>
      <c r="E40" s="79"/>
      <c r="F40" s="79">
        <v>80795.0</v>
      </c>
      <c r="G40" s="9"/>
      <c r="H40" s="108"/>
      <c r="I40" s="9"/>
      <c r="J40" s="9"/>
      <c r="K40" s="9"/>
      <c r="L40" s="9"/>
      <c r="M40" s="9"/>
      <c r="N40" s="9"/>
    </row>
    <row r="41">
      <c r="A41" s="21">
        <v>8.6300192E8</v>
      </c>
      <c r="B41" s="9" t="s">
        <v>1594</v>
      </c>
      <c r="C41" s="49">
        <v>37707.0</v>
      </c>
      <c r="D41" s="79">
        <f t="shared" si="1"/>
        <v>20</v>
      </c>
      <c r="E41" s="79" t="s">
        <v>2690</v>
      </c>
      <c r="F41" s="79">
        <v>65143.0</v>
      </c>
      <c r="G41" s="9"/>
      <c r="H41" s="108"/>
      <c r="I41" s="9"/>
      <c r="J41" s="9"/>
      <c r="K41" s="9"/>
      <c r="L41" s="9"/>
      <c r="M41" s="9"/>
      <c r="N41" s="9"/>
    </row>
    <row r="42">
      <c r="A42" s="21">
        <v>4.33004045E8</v>
      </c>
      <c r="B42" s="9" t="s">
        <v>1584</v>
      </c>
      <c r="C42" s="49">
        <v>35268.0</v>
      </c>
      <c r="D42" s="79">
        <f t="shared" si="1"/>
        <v>27</v>
      </c>
      <c r="E42" s="79"/>
      <c r="F42" s="79">
        <v>61867.0</v>
      </c>
      <c r="G42" s="9"/>
      <c r="H42" s="108"/>
      <c r="I42" s="9"/>
      <c r="J42" s="9"/>
      <c r="K42" s="9"/>
      <c r="L42" s="9"/>
      <c r="M42" s="9"/>
      <c r="N42" s="9"/>
    </row>
    <row r="43">
      <c r="A43" s="21">
        <v>1.77002873E8</v>
      </c>
      <c r="B43" s="9" t="s">
        <v>1600</v>
      </c>
      <c r="C43" s="49">
        <v>38043.0</v>
      </c>
      <c r="D43" s="79">
        <f t="shared" si="1"/>
        <v>19</v>
      </c>
      <c r="E43" s="79" t="s">
        <v>2693</v>
      </c>
      <c r="F43" s="79">
        <v>52078.0</v>
      </c>
      <c r="G43" s="9"/>
      <c r="H43" s="108"/>
      <c r="I43" s="9"/>
      <c r="J43" s="9"/>
      <c r="K43" s="9"/>
      <c r="L43" s="9"/>
      <c r="M43" s="9"/>
      <c r="N43" s="9"/>
    </row>
    <row r="44">
      <c r="A44" s="21">
        <v>2.79007202E8</v>
      </c>
      <c r="B44" s="9" t="s">
        <v>1585</v>
      </c>
      <c r="C44" s="49">
        <v>34877.0</v>
      </c>
      <c r="D44" s="79">
        <f t="shared" si="1"/>
        <v>28</v>
      </c>
      <c r="E44" s="79" t="s">
        <v>2693</v>
      </c>
      <c r="F44" s="79">
        <v>81562.0</v>
      </c>
      <c r="G44" s="9"/>
      <c r="H44" s="108"/>
      <c r="I44" s="9"/>
      <c r="J44" s="9"/>
      <c r="K44" s="9"/>
      <c r="L44" s="9"/>
      <c r="M44" s="9"/>
      <c r="N44" s="9"/>
    </row>
    <row r="45">
      <c r="A45" s="21">
        <v>5.18009092E8</v>
      </c>
      <c r="B45" s="9" t="s">
        <v>1603</v>
      </c>
      <c r="C45" s="49">
        <v>37499.0</v>
      </c>
      <c r="D45" s="79">
        <f t="shared" si="1"/>
        <v>21</v>
      </c>
      <c r="E45" s="79"/>
      <c r="F45" s="79">
        <v>23286.0</v>
      </c>
      <c r="G45" s="9"/>
      <c r="H45" s="108"/>
      <c r="I45" s="9"/>
      <c r="J45" s="9"/>
      <c r="K45" s="9"/>
      <c r="L45" s="9"/>
      <c r="M45" s="9"/>
      <c r="N45" s="9"/>
    </row>
    <row r="46">
      <c r="A46" s="21">
        <v>3.23001315E8</v>
      </c>
      <c r="B46" s="9" t="s">
        <v>1603</v>
      </c>
      <c r="C46" s="49">
        <v>42211.0</v>
      </c>
      <c r="D46" s="79">
        <f t="shared" si="1"/>
        <v>8</v>
      </c>
      <c r="E46" s="79" t="s">
        <v>2691</v>
      </c>
      <c r="F46" s="79">
        <v>104338.0</v>
      </c>
      <c r="G46" s="9"/>
      <c r="H46" s="108"/>
      <c r="I46" s="9"/>
      <c r="J46" s="9"/>
      <c r="K46" s="9"/>
      <c r="L46" s="9"/>
      <c r="M46" s="9"/>
      <c r="N46" s="9"/>
    </row>
    <row r="47">
      <c r="A47" s="21">
        <v>5.46009785E8</v>
      </c>
      <c r="B47" s="9" t="s">
        <v>1584</v>
      </c>
      <c r="C47" s="49">
        <v>40053.0</v>
      </c>
      <c r="D47" s="79">
        <f t="shared" si="1"/>
        <v>14</v>
      </c>
      <c r="E47" s="79" t="s">
        <v>2663</v>
      </c>
      <c r="F47" s="79">
        <v>79729.0</v>
      </c>
      <c r="G47" s="9"/>
      <c r="H47" s="108"/>
      <c r="I47" s="9"/>
      <c r="J47" s="9"/>
      <c r="K47" s="9"/>
      <c r="L47" s="9"/>
      <c r="M47" s="9"/>
      <c r="N47" s="9"/>
    </row>
    <row r="48">
      <c r="A48" s="21">
        <v>3.66000174E8</v>
      </c>
      <c r="B48" s="9" t="s">
        <v>1600</v>
      </c>
      <c r="C48" s="49">
        <v>35795.0</v>
      </c>
      <c r="D48" s="79">
        <f t="shared" si="1"/>
        <v>26</v>
      </c>
      <c r="E48" s="79"/>
      <c r="F48" s="79">
        <v>39541.0</v>
      </c>
      <c r="G48" s="9"/>
      <c r="H48" s="108"/>
      <c r="I48" s="9"/>
      <c r="J48" s="9"/>
      <c r="K48" s="9"/>
      <c r="L48" s="9"/>
      <c r="M48" s="9"/>
      <c r="N48" s="9"/>
    </row>
    <row r="49">
      <c r="A49" s="21">
        <v>4.2500454E8</v>
      </c>
      <c r="B49" s="9" t="s">
        <v>1600</v>
      </c>
      <c r="C49" s="49">
        <v>41805.0</v>
      </c>
      <c r="D49" s="79">
        <f t="shared" si="1"/>
        <v>9</v>
      </c>
      <c r="E49" s="79" t="s">
        <v>2691</v>
      </c>
      <c r="F49" s="79">
        <v>45097.0</v>
      </c>
      <c r="G49" s="9"/>
      <c r="H49" s="108"/>
      <c r="I49" s="9"/>
      <c r="J49" s="9"/>
      <c r="K49" s="9"/>
      <c r="L49" s="9"/>
      <c r="M49" s="9"/>
      <c r="N49" s="9"/>
    </row>
    <row r="50">
      <c r="A50" s="21">
        <v>5.92009945E8</v>
      </c>
      <c r="B50" s="9" t="s">
        <v>1584</v>
      </c>
      <c r="C50" s="49">
        <v>41076.0</v>
      </c>
      <c r="D50" s="79">
        <f t="shared" si="1"/>
        <v>11</v>
      </c>
      <c r="E50" s="79" t="s">
        <v>2693</v>
      </c>
      <c r="F50" s="79">
        <v>58045.0</v>
      </c>
      <c r="G50" s="9"/>
      <c r="H50" s="108"/>
      <c r="I50" s="9"/>
      <c r="J50" s="9"/>
      <c r="K50" s="9"/>
      <c r="L50" s="9"/>
      <c r="M50" s="9"/>
      <c r="N50" s="9"/>
    </row>
    <row r="51">
      <c r="A51" s="21">
        <v>4.94004997E8</v>
      </c>
      <c r="B51" s="9" t="s">
        <v>1584</v>
      </c>
      <c r="C51" s="49">
        <v>36356.0</v>
      </c>
      <c r="D51" s="79">
        <f t="shared" si="1"/>
        <v>24</v>
      </c>
      <c r="E51" s="79"/>
      <c r="F51" s="79">
        <v>43056.0</v>
      </c>
      <c r="G51" s="9"/>
      <c r="H51" s="108"/>
      <c r="I51" s="9"/>
      <c r="J51" s="9"/>
      <c r="K51" s="9"/>
      <c r="L51" s="9"/>
      <c r="M51" s="9"/>
      <c r="N51" s="9"/>
    </row>
    <row r="52">
      <c r="A52" s="21">
        <v>3.72003786E8</v>
      </c>
      <c r="B52" s="9" t="s">
        <v>1585</v>
      </c>
      <c r="C52" s="49">
        <v>38768.0</v>
      </c>
      <c r="D52" s="79">
        <f t="shared" si="1"/>
        <v>17</v>
      </c>
      <c r="E52" s="79" t="s">
        <v>2692</v>
      </c>
      <c r="F52" s="79">
        <v>40443.0</v>
      </c>
      <c r="G52" s="9"/>
      <c r="H52" s="108"/>
      <c r="I52" s="9"/>
      <c r="J52" s="9"/>
      <c r="K52" s="9"/>
      <c r="L52" s="9"/>
      <c r="M52" s="9"/>
      <c r="N52" s="9"/>
    </row>
    <row r="53">
      <c r="A53" s="21">
        <v>7.33008713E8</v>
      </c>
      <c r="B53" s="9" t="s">
        <v>1588</v>
      </c>
      <c r="C53" s="49">
        <v>36968.0</v>
      </c>
      <c r="D53" s="79">
        <f t="shared" si="1"/>
        <v>22</v>
      </c>
      <c r="E53" s="79"/>
      <c r="F53" s="79">
        <v>114179.0</v>
      </c>
      <c r="G53" s="9"/>
      <c r="H53" s="108"/>
      <c r="I53" s="9"/>
      <c r="J53" s="9"/>
      <c r="K53" s="9"/>
      <c r="L53" s="9"/>
      <c r="M53" s="9"/>
      <c r="N53" s="9"/>
    </row>
    <row r="54">
      <c r="A54" s="21">
        <v>8.62008919E8</v>
      </c>
      <c r="B54" s="9" t="s">
        <v>1588</v>
      </c>
      <c r="C54" s="49">
        <v>39958.0</v>
      </c>
      <c r="D54" s="79">
        <f t="shared" si="1"/>
        <v>14</v>
      </c>
      <c r="E54" s="79" t="s">
        <v>2692</v>
      </c>
      <c r="F54" s="79">
        <v>62764.0</v>
      </c>
      <c r="G54" s="9"/>
      <c r="H54" s="108"/>
      <c r="I54" s="9"/>
      <c r="J54" s="9"/>
      <c r="K54" s="9"/>
      <c r="L54" s="9"/>
      <c r="M54" s="9"/>
      <c r="N54" s="9"/>
    </row>
    <row r="55">
      <c r="A55" s="21">
        <v>9.67005612E8</v>
      </c>
      <c r="B55" s="9" t="s">
        <v>1584</v>
      </c>
      <c r="C55" s="49">
        <v>35779.0</v>
      </c>
      <c r="D55" s="79">
        <f t="shared" si="1"/>
        <v>26</v>
      </c>
      <c r="E55" s="79" t="s">
        <v>2663</v>
      </c>
      <c r="F55" s="79">
        <v>82472.0</v>
      </c>
      <c r="G55" s="9"/>
      <c r="H55" s="108"/>
      <c r="I55" s="9"/>
      <c r="J55" s="9"/>
      <c r="K55" s="9"/>
      <c r="L55" s="9"/>
      <c r="M55" s="9"/>
      <c r="N55" s="9"/>
    </row>
    <row r="56">
      <c r="A56" s="21">
        <v>5.92009648E8</v>
      </c>
      <c r="B56" s="9" t="s">
        <v>1588</v>
      </c>
      <c r="C56" s="49">
        <v>38695.0</v>
      </c>
      <c r="D56" s="79">
        <f t="shared" si="1"/>
        <v>18</v>
      </c>
      <c r="E56" s="79"/>
      <c r="F56" s="79">
        <v>100277.0</v>
      </c>
      <c r="G56" s="9"/>
      <c r="H56" s="108"/>
      <c r="I56" s="9"/>
      <c r="J56" s="9"/>
      <c r="K56" s="9"/>
      <c r="L56" s="9"/>
      <c r="M56" s="9"/>
      <c r="N56" s="9"/>
    </row>
    <row r="57">
      <c r="A57" s="21">
        <v>2.72004784E8</v>
      </c>
      <c r="B57" s="9" t="s">
        <v>1595</v>
      </c>
      <c r="C57" s="49">
        <v>39341.0</v>
      </c>
      <c r="D57" s="79">
        <f t="shared" si="1"/>
        <v>16</v>
      </c>
      <c r="E57" s="79"/>
      <c r="F57" s="79">
        <v>28142.0</v>
      </c>
      <c r="G57" s="9"/>
      <c r="H57" s="108"/>
      <c r="I57" s="9"/>
      <c r="J57" s="9"/>
      <c r="K57" s="9"/>
      <c r="L57" s="9"/>
      <c r="M57" s="9"/>
      <c r="N57" s="9"/>
    </row>
    <row r="58">
      <c r="A58" s="21">
        <v>5.28008211E8</v>
      </c>
      <c r="B58" s="9" t="s">
        <v>1584</v>
      </c>
      <c r="C58" s="49">
        <v>34758.0</v>
      </c>
      <c r="D58" s="79">
        <f t="shared" si="1"/>
        <v>28</v>
      </c>
      <c r="E58" s="79" t="s">
        <v>2691</v>
      </c>
      <c r="F58" s="79">
        <v>59943.0</v>
      </c>
      <c r="G58" s="9"/>
      <c r="H58" s="108"/>
      <c r="I58" s="9"/>
      <c r="J58" s="9"/>
      <c r="K58" s="9"/>
      <c r="L58" s="9"/>
      <c r="M58" s="9"/>
      <c r="N58" s="9"/>
    </row>
    <row r="59">
      <c r="A59" s="21">
        <v>3.32009257E8</v>
      </c>
      <c r="B59" s="9" t="s">
        <v>1600</v>
      </c>
      <c r="C59" s="49">
        <v>37622.0</v>
      </c>
      <c r="D59" s="79">
        <f t="shared" si="1"/>
        <v>21</v>
      </c>
      <c r="E59" s="79"/>
      <c r="F59" s="79">
        <v>88738.0</v>
      </c>
      <c r="G59" s="9"/>
      <c r="H59" s="108"/>
      <c r="I59" s="9"/>
      <c r="J59" s="9"/>
      <c r="K59" s="9"/>
      <c r="L59" s="9"/>
      <c r="M59" s="9"/>
      <c r="N59" s="9"/>
    </row>
    <row r="60">
      <c r="A60" s="21">
        <v>9.80000186E8</v>
      </c>
      <c r="B60" s="9" t="s">
        <v>1585</v>
      </c>
      <c r="C60" s="49">
        <v>40728.0</v>
      </c>
      <c r="D60" s="79">
        <f t="shared" si="1"/>
        <v>12</v>
      </c>
      <c r="E60" s="79" t="s">
        <v>2690</v>
      </c>
      <c r="F60" s="79">
        <v>62017.0</v>
      </c>
      <c r="G60" s="9"/>
      <c r="H60" s="108"/>
      <c r="I60" s="9"/>
      <c r="J60" s="9"/>
      <c r="K60" s="9"/>
      <c r="L60" s="9"/>
      <c r="M60" s="9"/>
      <c r="N60" s="9"/>
    </row>
    <row r="61">
      <c r="A61" s="21">
        <v>9.78002408E8</v>
      </c>
      <c r="B61" s="9" t="s">
        <v>1619</v>
      </c>
      <c r="C61" s="49">
        <v>36155.0</v>
      </c>
      <c r="D61" s="79">
        <f t="shared" si="1"/>
        <v>25</v>
      </c>
      <c r="E61" s="79"/>
      <c r="F61" s="79">
        <v>84136.0</v>
      </c>
      <c r="G61" s="9"/>
      <c r="H61" s="108"/>
      <c r="I61" s="9"/>
      <c r="J61" s="9"/>
      <c r="K61" s="9"/>
      <c r="L61" s="9"/>
      <c r="M61" s="9"/>
      <c r="N61" s="9"/>
    </row>
    <row r="62">
      <c r="A62" s="21">
        <v>6.85003695E8</v>
      </c>
      <c r="B62" s="9" t="s">
        <v>1594</v>
      </c>
      <c r="C62" s="49">
        <v>35453.0</v>
      </c>
      <c r="D62" s="79">
        <f t="shared" si="1"/>
        <v>26</v>
      </c>
      <c r="E62" s="79" t="s">
        <v>2690</v>
      </c>
      <c r="F62" s="79">
        <v>107588.0</v>
      </c>
      <c r="G62" s="9"/>
      <c r="H62" s="108"/>
      <c r="I62" s="9"/>
      <c r="J62" s="9"/>
      <c r="K62" s="9"/>
      <c r="L62" s="9"/>
      <c r="M62" s="9"/>
      <c r="N62" s="9"/>
    </row>
    <row r="63">
      <c r="A63" s="21">
        <v>9.23003594E8</v>
      </c>
      <c r="B63" s="9" t="s">
        <v>1600</v>
      </c>
      <c r="C63" s="49">
        <v>37828.0</v>
      </c>
      <c r="D63" s="79">
        <f t="shared" si="1"/>
        <v>20</v>
      </c>
      <c r="E63" s="79" t="s">
        <v>2663</v>
      </c>
      <c r="F63" s="79">
        <v>105820.0</v>
      </c>
      <c r="G63" s="9"/>
      <c r="H63" s="108"/>
      <c r="I63" s="9"/>
      <c r="J63" s="9"/>
      <c r="K63" s="9"/>
      <c r="L63" s="9"/>
      <c r="M63" s="9"/>
      <c r="N63" s="9"/>
    </row>
    <row r="64">
      <c r="A64" s="21">
        <v>2.54001611E8</v>
      </c>
      <c r="B64" s="9" t="s">
        <v>1585</v>
      </c>
      <c r="C64" s="49">
        <v>35664.0</v>
      </c>
      <c r="D64" s="79">
        <f t="shared" si="1"/>
        <v>26</v>
      </c>
      <c r="E64" s="79" t="s">
        <v>2691</v>
      </c>
      <c r="F64" s="79">
        <v>58734.0</v>
      </c>
      <c r="G64" s="9"/>
      <c r="H64" s="108"/>
      <c r="I64" s="9"/>
      <c r="J64" s="9"/>
      <c r="K64" s="9"/>
      <c r="L64" s="9"/>
      <c r="M64" s="9"/>
      <c r="N64" s="9"/>
    </row>
    <row r="65">
      <c r="A65" s="21">
        <v>9.71008623E8</v>
      </c>
      <c r="B65" s="9" t="s">
        <v>1588</v>
      </c>
      <c r="C65" s="49">
        <v>38771.0</v>
      </c>
      <c r="D65" s="79">
        <f t="shared" si="1"/>
        <v>17</v>
      </c>
      <c r="E65" s="79"/>
      <c r="F65" s="79">
        <v>33189.0</v>
      </c>
      <c r="G65" s="9"/>
      <c r="H65" s="108"/>
      <c r="I65" s="9"/>
      <c r="J65" s="9"/>
      <c r="K65" s="9"/>
      <c r="L65" s="9"/>
      <c r="M65" s="9"/>
      <c r="N65" s="9"/>
    </row>
    <row r="66">
      <c r="A66" s="21">
        <v>7.2000868E8</v>
      </c>
      <c r="B66" s="9" t="s">
        <v>1600</v>
      </c>
      <c r="C66" s="49">
        <v>36113.0</v>
      </c>
      <c r="D66" s="79">
        <f t="shared" si="1"/>
        <v>25</v>
      </c>
      <c r="E66" s="79" t="s">
        <v>2693</v>
      </c>
      <c r="F66" s="79">
        <v>105313.0</v>
      </c>
      <c r="G66" s="9"/>
      <c r="H66" s="108"/>
      <c r="I66" s="9"/>
      <c r="J66" s="9"/>
      <c r="K66" s="9"/>
      <c r="L66" s="9"/>
      <c r="M66" s="9"/>
      <c r="N66" s="9"/>
    </row>
    <row r="67">
      <c r="A67" s="21">
        <v>8.08002612E8</v>
      </c>
      <c r="B67" s="9" t="s">
        <v>1584</v>
      </c>
      <c r="C67" s="49">
        <v>35288.0</v>
      </c>
      <c r="D67" s="79">
        <f t="shared" si="1"/>
        <v>27</v>
      </c>
      <c r="E67" s="79"/>
      <c r="F67" s="79">
        <v>78715.0</v>
      </c>
      <c r="G67" s="9"/>
      <c r="H67" s="108"/>
      <c r="I67" s="9"/>
      <c r="J67" s="9"/>
      <c r="K67" s="9"/>
      <c r="L67" s="9"/>
      <c r="M67" s="9"/>
      <c r="N67" s="9"/>
    </row>
    <row r="68">
      <c r="A68" s="21">
        <v>7.64005259E8</v>
      </c>
      <c r="B68" s="9" t="s">
        <v>1695</v>
      </c>
      <c r="C68" s="49">
        <v>39681.0</v>
      </c>
      <c r="D68" s="79">
        <f t="shared" si="1"/>
        <v>15</v>
      </c>
      <c r="E68" s="79" t="s">
        <v>2693</v>
      </c>
      <c r="F68" s="79">
        <v>39455.0</v>
      </c>
      <c r="G68" s="9"/>
      <c r="H68" s="108"/>
      <c r="I68" s="9"/>
      <c r="J68" s="9"/>
      <c r="K68" s="9"/>
      <c r="L68" s="9"/>
      <c r="M68" s="9"/>
      <c r="N68" s="9"/>
    </row>
    <row r="69">
      <c r="A69" s="21">
        <v>8.22004734E8</v>
      </c>
      <c r="B69" s="9" t="s">
        <v>1607</v>
      </c>
      <c r="C69" s="49">
        <v>38117.0</v>
      </c>
      <c r="D69" s="79">
        <f t="shared" si="1"/>
        <v>19</v>
      </c>
      <c r="E69" s="79"/>
      <c r="F69" s="79">
        <v>42973.0</v>
      </c>
      <c r="G69" s="9"/>
      <c r="H69" s="108"/>
      <c r="I69" s="9"/>
      <c r="J69" s="9"/>
      <c r="K69" s="9"/>
      <c r="L69" s="9"/>
      <c r="M69" s="9"/>
      <c r="N69" s="9"/>
    </row>
    <row r="70">
      <c r="A70" s="21">
        <v>4.77000649E8</v>
      </c>
      <c r="B70" s="9" t="s">
        <v>1622</v>
      </c>
      <c r="C70" s="49">
        <v>38673.0</v>
      </c>
      <c r="D70" s="79">
        <f t="shared" si="1"/>
        <v>18</v>
      </c>
      <c r="E70" s="79" t="s">
        <v>2692</v>
      </c>
      <c r="F70" s="79">
        <v>58695.0</v>
      </c>
      <c r="G70" s="9"/>
      <c r="H70" s="108"/>
      <c r="I70" s="9"/>
      <c r="J70" s="9"/>
      <c r="K70" s="9"/>
      <c r="L70" s="9"/>
      <c r="M70" s="9"/>
      <c r="N70" s="9"/>
    </row>
    <row r="71">
      <c r="A71" s="21">
        <v>4.07009017E8</v>
      </c>
      <c r="B71" s="9" t="s">
        <v>1601</v>
      </c>
      <c r="C71" s="49">
        <v>41523.0</v>
      </c>
      <c r="D71" s="79">
        <f t="shared" si="1"/>
        <v>10</v>
      </c>
      <c r="E71" s="79"/>
      <c r="F71" s="79">
        <v>20467.0</v>
      </c>
      <c r="G71" s="9"/>
      <c r="H71" s="108"/>
      <c r="I71" s="9"/>
      <c r="J71" s="9"/>
      <c r="K71" s="9"/>
      <c r="L71" s="9"/>
      <c r="M71" s="9"/>
      <c r="N71" s="9"/>
    </row>
    <row r="72">
      <c r="A72" s="21">
        <v>2.72006635E8</v>
      </c>
      <c r="B72" s="9" t="s">
        <v>1664</v>
      </c>
      <c r="C72" s="49">
        <v>39513.0</v>
      </c>
      <c r="D72" s="79">
        <f t="shared" si="1"/>
        <v>15</v>
      </c>
      <c r="E72" s="79" t="s">
        <v>2693</v>
      </c>
      <c r="F72" s="79">
        <v>112489.0</v>
      </c>
      <c r="G72" s="9"/>
      <c r="H72" s="108"/>
      <c r="I72" s="9"/>
      <c r="J72" s="9"/>
      <c r="K72" s="9"/>
      <c r="L72" s="9"/>
      <c r="M72" s="9"/>
      <c r="N72" s="9"/>
    </row>
    <row r="73">
      <c r="A73" s="21">
        <v>4.62005574E8</v>
      </c>
      <c r="B73" s="9" t="s">
        <v>1600</v>
      </c>
      <c r="C73" s="49">
        <v>37731.0</v>
      </c>
      <c r="D73" s="79">
        <f t="shared" si="1"/>
        <v>20</v>
      </c>
      <c r="E73" s="79" t="s">
        <v>2693</v>
      </c>
      <c r="F73" s="79">
        <v>114712.0</v>
      </c>
      <c r="G73" s="9"/>
      <c r="H73" s="108"/>
      <c r="I73" s="9"/>
      <c r="J73" s="9"/>
      <c r="K73" s="9"/>
      <c r="L73" s="9"/>
      <c r="M73" s="9"/>
      <c r="N73" s="9"/>
    </row>
    <row r="74">
      <c r="A74" s="21">
        <v>5.66006453E8</v>
      </c>
      <c r="B74" s="9" t="s">
        <v>1600</v>
      </c>
      <c r="C74" s="49">
        <v>36650.0</v>
      </c>
      <c r="D74" s="79">
        <f t="shared" si="1"/>
        <v>23</v>
      </c>
      <c r="E74" s="79" t="s">
        <v>2692</v>
      </c>
      <c r="F74" s="79">
        <v>50622.0</v>
      </c>
      <c r="G74" s="9"/>
      <c r="H74" s="108"/>
      <c r="I74" s="9"/>
      <c r="J74" s="9"/>
      <c r="K74" s="9"/>
      <c r="L74" s="9"/>
      <c r="M74" s="9"/>
      <c r="N74" s="9"/>
    </row>
    <row r="75">
      <c r="A75" s="21">
        <v>8.76007922E8</v>
      </c>
      <c r="B75" s="9" t="s">
        <v>1600</v>
      </c>
      <c r="C75" s="49">
        <v>42079.0</v>
      </c>
      <c r="D75" s="79">
        <f t="shared" si="1"/>
        <v>8</v>
      </c>
      <c r="E75" s="79"/>
      <c r="F75" s="79">
        <v>115492.0</v>
      </c>
      <c r="G75" s="9"/>
      <c r="H75" s="108"/>
      <c r="I75" s="9"/>
      <c r="J75" s="9"/>
      <c r="K75" s="9"/>
      <c r="L75" s="9"/>
      <c r="M75" s="9"/>
      <c r="N75" s="9"/>
    </row>
    <row r="76">
      <c r="A76" s="21">
        <v>6.82007379E8</v>
      </c>
      <c r="B76" s="9" t="s">
        <v>1600</v>
      </c>
      <c r="C76" s="49">
        <v>36941.0</v>
      </c>
      <c r="D76" s="79">
        <f t="shared" si="1"/>
        <v>22</v>
      </c>
      <c r="E76" s="79" t="s">
        <v>2691</v>
      </c>
      <c r="F76" s="79">
        <v>51376.0</v>
      </c>
      <c r="G76" s="9"/>
      <c r="H76" s="108"/>
      <c r="I76" s="9"/>
      <c r="J76" s="9"/>
      <c r="K76" s="9"/>
      <c r="L76" s="9"/>
      <c r="M76" s="9"/>
      <c r="N76" s="9"/>
    </row>
    <row r="77">
      <c r="A77" s="21">
        <v>6.27008686E8</v>
      </c>
      <c r="B77" s="9" t="s">
        <v>1607</v>
      </c>
      <c r="C77" s="49">
        <v>37135.0</v>
      </c>
      <c r="D77" s="79">
        <f t="shared" si="1"/>
        <v>22</v>
      </c>
      <c r="E77" s="79"/>
      <c r="F77" s="79">
        <v>97162.0</v>
      </c>
      <c r="G77" s="9"/>
      <c r="H77" s="108"/>
      <c r="I77" s="9"/>
      <c r="J77" s="9"/>
      <c r="K77" s="9"/>
      <c r="L77" s="9"/>
      <c r="M77" s="9"/>
      <c r="N77" s="9"/>
    </row>
    <row r="78">
      <c r="A78" s="21">
        <v>5.67006382E8</v>
      </c>
      <c r="B78" s="9" t="s">
        <v>1585</v>
      </c>
      <c r="C78" s="49">
        <v>37746.0</v>
      </c>
      <c r="D78" s="79">
        <f t="shared" si="1"/>
        <v>20</v>
      </c>
      <c r="E78" s="79" t="s">
        <v>2663</v>
      </c>
      <c r="F78" s="79">
        <v>64701.0</v>
      </c>
      <c r="G78" s="9"/>
      <c r="H78" s="108"/>
      <c r="I78" s="9"/>
      <c r="J78" s="9"/>
      <c r="K78" s="9"/>
      <c r="L78" s="9"/>
      <c r="M78" s="9"/>
      <c r="N78" s="9"/>
    </row>
    <row r="79">
      <c r="A79" s="21">
        <v>9.69006994E8</v>
      </c>
      <c r="B79" s="9" t="s">
        <v>1600</v>
      </c>
      <c r="C79" s="49">
        <v>37913.0</v>
      </c>
      <c r="D79" s="79">
        <f t="shared" si="1"/>
        <v>20</v>
      </c>
      <c r="E79" s="79"/>
      <c r="F79" s="79">
        <v>32669.0</v>
      </c>
      <c r="G79" s="9"/>
      <c r="H79" s="108"/>
      <c r="I79" s="9"/>
      <c r="J79" s="9"/>
      <c r="K79" s="9"/>
      <c r="L79" s="9"/>
      <c r="M79" s="9"/>
      <c r="N79" s="9"/>
    </row>
    <row r="80">
      <c r="A80" s="21">
        <v>2.83006654E8</v>
      </c>
      <c r="B80" s="9" t="s">
        <v>1588</v>
      </c>
      <c r="C80" s="49">
        <v>35311.0</v>
      </c>
      <c r="D80" s="79">
        <f t="shared" si="1"/>
        <v>27</v>
      </c>
      <c r="E80" s="79" t="s">
        <v>2692</v>
      </c>
      <c r="F80" s="79">
        <v>60515.0</v>
      </c>
      <c r="G80" s="9"/>
      <c r="H80" s="108"/>
      <c r="I80" s="9"/>
      <c r="J80" s="9"/>
      <c r="K80" s="9"/>
      <c r="L80" s="9"/>
      <c r="M80" s="9"/>
      <c r="N80" s="9"/>
    </row>
    <row r="81">
      <c r="A81" s="21">
        <v>4.66000098E8</v>
      </c>
      <c r="B81" s="9" t="s">
        <v>1585</v>
      </c>
      <c r="C81" s="49">
        <v>35684.0</v>
      </c>
      <c r="D81" s="79">
        <f t="shared" si="1"/>
        <v>26</v>
      </c>
      <c r="E81" s="79"/>
      <c r="F81" s="79">
        <v>37700.0</v>
      </c>
      <c r="G81" s="9"/>
      <c r="H81" s="108"/>
      <c r="I81" s="9"/>
      <c r="J81" s="9"/>
      <c r="K81" s="9"/>
      <c r="L81" s="9"/>
      <c r="M81" s="9"/>
      <c r="N81" s="9"/>
    </row>
    <row r="82">
      <c r="A82" s="21">
        <v>8.58000513E8</v>
      </c>
      <c r="B82" s="9" t="s">
        <v>1600</v>
      </c>
      <c r="C82" s="49">
        <v>40942.0</v>
      </c>
      <c r="D82" s="79">
        <f t="shared" si="1"/>
        <v>11</v>
      </c>
      <c r="E82" s="79" t="s">
        <v>2692</v>
      </c>
      <c r="F82" s="79">
        <v>92339.0</v>
      </c>
      <c r="G82" s="9"/>
      <c r="H82" s="108"/>
      <c r="I82" s="9"/>
      <c r="J82" s="9"/>
      <c r="K82" s="9"/>
      <c r="L82" s="9"/>
      <c r="M82" s="9"/>
      <c r="N82" s="9"/>
    </row>
    <row r="83">
      <c r="A83" s="21">
        <v>6.190051E8</v>
      </c>
      <c r="B83" s="9" t="s">
        <v>1595</v>
      </c>
      <c r="C83" s="49">
        <v>40546.0</v>
      </c>
      <c r="D83" s="79">
        <f t="shared" si="1"/>
        <v>13</v>
      </c>
      <c r="E83" s="79" t="s">
        <v>2692</v>
      </c>
      <c r="F83" s="79">
        <v>35828.0</v>
      </c>
      <c r="G83" s="9"/>
      <c r="H83" s="108"/>
      <c r="I83" s="9"/>
      <c r="J83" s="9"/>
      <c r="K83" s="9"/>
      <c r="L83" s="9"/>
      <c r="M83" s="9"/>
      <c r="N83" s="9"/>
    </row>
    <row r="84">
      <c r="A84" s="21">
        <v>2.9200308E8</v>
      </c>
      <c r="B84" s="9" t="s">
        <v>1600</v>
      </c>
      <c r="C84" s="49">
        <v>41085.0</v>
      </c>
      <c r="D84" s="79">
        <f t="shared" si="1"/>
        <v>11</v>
      </c>
      <c r="E84" s="79" t="s">
        <v>2690</v>
      </c>
      <c r="F84" s="79">
        <v>77246.0</v>
      </c>
      <c r="G84" s="9"/>
      <c r="H84" s="108"/>
      <c r="I84" s="9"/>
      <c r="J84" s="9"/>
      <c r="K84" s="9"/>
      <c r="L84" s="9"/>
      <c r="M84" s="9"/>
      <c r="N84" s="9"/>
    </row>
    <row r="85">
      <c r="A85" s="21">
        <v>8.95008697E8</v>
      </c>
      <c r="B85" s="9" t="s">
        <v>1585</v>
      </c>
      <c r="C85" s="49">
        <v>40787.0</v>
      </c>
      <c r="D85" s="79">
        <f t="shared" si="1"/>
        <v>12</v>
      </c>
      <c r="E85" s="79" t="s">
        <v>2690</v>
      </c>
      <c r="F85" s="79">
        <v>61893.0</v>
      </c>
      <c r="G85" s="9"/>
      <c r="H85" s="108"/>
      <c r="I85" s="9"/>
      <c r="J85" s="9"/>
      <c r="K85" s="9"/>
      <c r="L85" s="9"/>
      <c r="M85" s="9"/>
      <c r="N85" s="9"/>
    </row>
    <row r="86">
      <c r="A86" s="21">
        <v>5.81003751E8</v>
      </c>
      <c r="B86" s="9" t="s">
        <v>1594</v>
      </c>
      <c r="C86" s="49">
        <v>39297.0</v>
      </c>
      <c r="D86" s="79">
        <f t="shared" si="1"/>
        <v>16</v>
      </c>
      <c r="E86" s="79"/>
      <c r="F86" s="79">
        <v>95407.0</v>
      </c>
      <c r="G86" s="9"/>
      <c r="H86" s="108"/>
      <c r="I86" s="9"/>
      <c r="J86" s="9"/>
      <c r="K86" s="9"/>
      <c r="L86" s="9"/>
      <c r="M86" s="9"/>
      <c r="N86" s="9"/>
    </row>
    <row r="87">
      <c r="A87" s="21">
        <v>1.57007652E8</v>
      </c>
      <c r="B87" s="9" t="s">
        <v>1585</v>
      </c>
      <c r="C87" s="49">
        <v>38333.0</v>
      </c>
      <c r="D87" s="79">
        <f t="shared" si="1"/>
        <v>19</v>
      </c>
      <c r="E87" s="79"/>
      <c r="F87" s="79">
        <v>65260.0</v>
      </c>
      <c r="G87" s="9"/>
      <c r="H87" s="108"/>
      <c r="I87" s="9"/>
      <c r="J87" s="9"/>
      <c r="K87" s="9"/>
      <c r="L87" s="9"/>
      <c r="M87" s="9"/>
      <c r="N87" s="9"/>
    </row>
    <row r="88">
      <c r="A88" s="21">
        <v>3.55005853E8</v>
      </c>
      <c r="B88" s="9" t="s">
        <v>1585</v>
      </c>
      <c r="C88" s="49">
        <v>37927.0</v>
      </c>
      <c r="D88" s="79">
        <f t="shared" si="1"/>
        <v>20</v>
      </c>
      <c r="E88" s="79" t="s">
        <v>2693</v>
      </c>
      <c r="F88" s="79">
        <v>59839.0</v>
      </c>
      <c r="G88" s="9"/>
      <c r="H88" s="108"/>
      <c r="I88" s="9"/>
      <c r="J88" s="9"/>
      <c r="K88" s="9"/>
      <c r="L88" s="9"/>
      <c r="M88" s="9"/>
      <c r="N88" s="9"/>
    </row>
    <row r="89">
      <c r="A89" s="21">
        <v>9.90003236E8</v>
      </c>
      <c r="B89" s="9" t="s">
        <v>1584</v>
      </c>
      <c r="C89" s="49">
        <v>40677.0</v>
      </c>
      <c r="D89" s="79">
        <f t="shared" si="1"/>
        <v>12</v>
      </c>
      <c r="E89" s="79" t="s">
        <v>2690</v>
      </c>
      <c r="F89" s="79">
        <v>85644.0</v>
      </c>
      <c r="G89" s="9"/>
      <c r="H89" s="108"/>
      <c r="I89" s="9"/>
      <c r="J89" s="9"/>
      <c r="K89" s="9"/>
      <c r="L89" s="9"/>
      <c r="M89" s="9"/>
      <c r="N89" s="9"/>
    </row>
    <row r="90">
      <c r="A90" s="21">
        <v>1.20004342E8</v>
      </c>
      <c r="B90" s="9" t="s">
        <v>1588</v>
      </c>
      <c r="C90" s="49">
        <v>38088.0</v>
      </c>
      <c r="D90" s="79">
        <f t="shared" si="1"/>
        <v>19</v>
      </c>
      <c r="E90" s="79"/>
      <c r="F90" s="79">
        <v>42297.0</v>
      </c>
      <c r="G90" s="9"/>
      <c r="H90" s="108"/>
      <c r="I90" s="9"/>
      <c r="J90" s="9"/>
      <c r="K90" s="9"/>
      <c r="L90" s="9"/>
      <c r="M90" s="9"/>
      <c r="N90" s="9"/>
    </row>
    <row r="91">
      <c r="A91" s="21">
        <v>2.94001481E8</v>
      </c>
      <c r="B91" s="9" t="s">
        <v>1585</v>
      </c>
      <c r="C91" s="49">
        <v>37724.0</v>
      </c>
      <c r="D91" s="79">
        <f t="shared" si="1"/>
        <v>20</v>
      </c>
      <c r="E91" s="79" t="s">
        <v>2693</v>
      </c>
      <c r="F91" s="79">
        <v>62251.0</v>
      </c>
      <c r="G91" s="9"/>
      <c r="H91" s="108"/>
      <c r="I91" s="9"/>
      <c r="J91" s="9"/>
      <c r="K91" s="9"/>
      <c r="L91" s="9"/>
      <c r="M91" s="9"/>
      <c r="N91" s="9"/>
    </row>
    <row r="92">
      <c r="A92" s="21">
        <v>9.99006829E8</v>
      </c>
      <c r="B92" s="9" t="s">
        <v>1585</v>
      </c>
      <c r="C92" s="49">
        <v>42077.0</v>
      </c>
      <c r="D92" s="79">
        <f t="shared" si="1"/>
        <v>8</v>
      </c>
      <c r="E92" s="79" t="s">
        <v>2693</v>
      </c>
      <c r="F92" s="79">
        <v>44161.0</v>
      </c>
      <c r="G92" s="9"/>
      <c r="H92" s="108"/>
      <c r="I92" s="9"/>
      <c r="J92" s="9"/>
      <c r="K92" s="9"/>
      <c r="L92" s="9"/>
      <c r="M92" s="9"/>
      <c r="N92" s="9"/>
    </row>
    <row r="93">
      <c r="A93" s="21">
        <v>2.78009861E8</v>
      </c>
      <c r="B93" s="9" t="s">
        <v>1584</v>
      </c>
      <c r="C93" s="49">
        <v>42034.0</v>
      </c>
      <c r="D93" s="79">
        <f t="shared" si="1"/>
        <v>8</v>
      </c>
      <c r="E93" s="79"/>
      <c r="F93" s="79">
        <v>51415.0</v>
      </c>
      <c r="G93" s="9"/>
      <c r="H93" s="108"/>
      <c r="I93" s="9"/>
      <c r="J93" s="9"/>
      <c r="K93" s="9"/>
      <c r="L93" s="9"/>
      <c r="M93" s="9"/>
      <c r="N93" s="9"/>
    </row>
    <row r="94">
      <c r="A94" s="21">
        <v>4.24000509E8</v>
      </c>
      <c r="B94" s="9" t="s">
        <v>1585</v>
      </c>
      <c r="C94" s="49">
        <v>38093.0</v>
      </c>
      <c r="D94" s="79">
        <f t="shared" si="1"/>
        <v>19</v>
      </c>
      <c r="E94" s="79" t="s">
        <v>2693</v>
      </c>
      <c r="F94" s="79">
        <v>57486.0</v>
      </c>
      <c r="G94" s="9"/>
      <c r="H94" s="108"/>
      <c r="I94" s="9"/>
      <c r="J94" s="9"/>
      <c r="K94" s="9"/>
      <c r="L94" s="9"/>
      <c r="M94" s="9"/>
      <c r="N94" s="9"/>
    </row>
    <row r="95">
      <c r="A95" s="21">
        <v>2.76000518E8</v>
      </c>
      <c r="B95" s="9" t="s">
        <v>1600</v>
      </c>
      <c r="C95" s="49">
        <v>40462.0</v>
      </c>
      <c r="D95" s="79">
        <f t="shared" si="1"/>
        <v>13</v>
      </c>
      <c r="E95" s="79" t="s">
        <v>2663</v>
      </c>
      <c r="F95" s="79">
        <v>38246.0</v>
      </c>
      <c r="G95" s="9"/>
      <c r="H95" s="108"/>
      <c r="I95" s="9"/>
      <c r="J95" s="9"/>
      <c r="K95" s="9"/>
      <c r="L95" s="9"/>
      <c r="M95" s="9"/>
      <c r="N95" s="9"/>
    </row>
    <row r="96">
      <c r="A96" s="21">
        <v>3.38007629E8</v>
      </c>
      <c r="B96" s="9" t="s">
        <v>1600</v>
      </c>
      <c r="C96" s="49">
        <v>37431.0</v>
      </c>
      <c r="D96" s="79">
        <f t="shared" si="1"/>
        <v>21</v>
      </c>
      <c r="E96" s="79" t="s">
        <v>2693</v>
      </c>
      <c r="F96" s="79">
        <v>102141.0</v>
      </c>
      <c r="G96" s="9"/>
      <c r="H96" s="108"/>
      <c r="I96" s="9"/>
      <c r="J96" s="9"/>
      <c r="K96" s="9"/>
      <c r="L96" s="9"/>
      <c r="M96" s="9"/>
      <c r="N96" s="9"/>
    </row>
    <row r="97">
      <c r="A97" s="21">
        <v>4.91000893E8</v>
      </c>
      <c r="B97" s="9" t="s">
        <v>1603</v>
      </c>
      <c r="C97" s="49">
        <v>41708.0</v>
      </c>
      <c r="D97" s="79">
        <f t="shared" si="1"/>
        <v>9</v>
      </c>
      <c r="E97" s="79" t="s">
        <v>2690</v>
      </c>
      <c r="F97" s="79">
        <v>30147.0</v>
      </c>
      <c r="G97" s="9"/>
      <c r="H97" s="108"/>
      <c r="I97" s="9"/>
      <c r="J97" s="9"/>
      <c r="K97" s="9"/>
      <c r="L97" s="9"/>
      <c r="M97" s="9"/>
      <c r="N97" s="9"/>
    </row>
    <row r="98">
      <c r="A98" s="21">
        <v>6.22000296E8</v>
      </c>
      <c r="B98" s="9" t="s">
        <v>1603</v>
      </c>
      <c r="C98" s="49">
        <v>35315.0</v>
      </c>
      <c r="D98" s="79">
        <f t="shared" si="1"/>
        <v>27</v>
      </c>
      <c r="E98" s="79" t="s">
        <v>2693</v>
      </c>
      <c r="F98" s="79">
        <v>85242.0</v>
      </c>
      <c r="G98" s="9"/>
      <c r="H98" s="108"/>
      <c r="I98" s="9"/>
      <c r="J98" s="9"/>
      <c r="K98" s="9"/>
      <c r="L98" s="9"/>
      <c r="M98" s="9"/>
      <c r="N98" s="9"/>
    </row>
    <row r="99">
      <c r="A99" s="21">
        <v>5.93004018E8</v>
      </c>
      <c r="B99" s="9" t="s">
        <v>1603</v>
      </c>
      <c r="C99" s="49">
        <v>35084.0</v>
      </c>
      <c r="D99" s="79">
        <f t="shared" si="1"/>
        <v>27</v>
      </c>
      <c r="E99" s="79" t="s">
        <v>2693</v>
      </c>
      <c r="F99" s="79">
        <v>88296.0</v>
      </c>
      <c r="G99" s="9"/>
      <c r="H99" s="108"/>
      <c r="I99" s="9"/>
      <c r="J99" s="9"/>
      <c r="K99" s="9"/>
      <c r="L99" s="9"/>
      <c r="M99" s="9"/>
      <c r="N99" s="9"/>
    </row>
    <row r="100">
      <c r="A100" s="21">
        <v>4.2600455E8</v>
      </c>
      <c r="B100" s="9" t="s">
        <v>1603</v>
      </c>
      <c r="C100" s="49">
        <v>37081.0</v>
      </c>
      <c r="D100" s="79">
        <f t="shared" si="1"/>
        <v>22</v>
      </c>
      <c r="E100" s="79" t="s">
        <v>2663</v>
      </c>
      <c r="F100" s="79">
        <v>81855.0</v>
      </c>
      <c r="G100" s="9"/>
      <c r="H100" s="108"/>
      <c r="I100" s="9"/>
      <c r="J100" s="9"/>
      <c r="K100" s="9"/>
      <c r="L100" s="9"/>
      <c r="M100" s="9"/>
      <c r="N100" s="9"/>
    </row>
    <row r="101">
      <c r="A101" s="21">
        <v>3.32002868E8</v>
      </c>
      <c r="B101" s="9" t="s">
        <v>1592</v>
      </c>
      <c r="C101" s="49">
        <v>37805.0</v>
      </c>
      <c r="D101" s="79">
        <f t="shared" si="1"/>
        <v>20</v>
      </c>
      <c r="E101" s="79" t="s">
        <v>2690</v>
      </c>
      <c r="F101" s="79">
        <v>30576.0</v>
      </c>
      <c r="G101" s="9"/>
      <c r="H101" s="108"/>
      <c r="I101" s="9"/>
      <c r="J101" s="9"/>
      <c r="K101" s="9"/>
      <c r="L101" s="9"/>
      <c r="M101" s="9"/>
      <c r="N101" s="9"/>
    </row>
    <row r="102">
      <c r="A102" s="21">
        <v>4.84007278E8</v>
      </c>
      <c r="B102" s="9" t="s">
        <v>1600</v>
      </c>
      <c r="C102" s="49">
        <v>41377.0</v>
      </c>
      <c r="D102" s="79">
        <f t="shared" si="1"/>
        <v>10</v>
      </c>
      <c r="E102" s="79"/>
      <c r="F102" s="79">
        <v>41232.0</v>
      </c>
      <c r="G102" s="9"/>
      <c r="H102" s="108"/>
      <c r="I102" s="9"/>
      <c r="J102" s="9"/>
      <c r="K102" s="9"/>
      <c r="L102" s="9"/>
      <c r="M102" s="9"/>
      <c r="N102" s="9"/>
    </row>
    <row r="103">
      <c r="A103" s="21">
        <v>5.13000687E8</v>
      </c>
      <c r="B103" s="9" t="s">
        <v>1607</v>
      </c>
      <c r="C103" s="49">
        <v>34858.0</v>
      </c>
      <c r="D103" s="79">
        <f t="shared" si="1"/>
        <v>28</v>
      </c>
      <c r="E103" s="79"/>
      <c r="F103" s="79">
        <v>55822.0</v>
      </c>
      <c r="G103" s="9"/>
      <c r="H103" s="108"/>
      <c r="I103" s="9"/>
      <c r="J103" s="9"/>
      <c r="K103" s="9"/>
      <c r="L103" s="9"/>
      <c r="M103" s="9"/>
      <c r="N103" s="9"/>
    </row>
    <row r="104">
      <c r="A104" s="21">
        <v>3.24009262E8</v>
      </c>
      <c r="B104" s="9" t="s">
        <v>1588</v>
      </c>
      <c r="C104" s="49">
        <v>36164.0</v>
      </c>
      <c r="D104" s="79">
        <f t="shared" si="1"/>
        <v>25</v>
      </c>
      <c r="E104" s="79"/>
      <c r="F104" s="79">
        <v>58637.0</v>
      </c>
      <c r="G104" s="9"/>
      <c r="H104" s="108"/>
      <c r="I104" s="9"/>
      <c r="J104" s="9"/>
      <c r="K104" s="9"/>
      <c r="L104" s="9"/>
      <c r="M104" s="9"/>
      <c r="N104" s="9"/>
    </row>
    <row r="105">
      <c r="A105" s="21">
        <v>4.52002136E8</v>
      </c>
      <c r="B105" s="9" t="s">
        <v>1613</v>
      </c>
      <c r="C105" s="49">
        <v>37144.0</v>
      </c>
      <c r="D105" s="79">
        <f t="shared" si="1"/>
        <v>22</v>
      </c>
      <c r="E105" s="79" t="s">
        <v>2691</v>
      </c>
      <c r="F105" s="79">
        <v>34463.0</v>
      </c>
      <c r="G105" s="9"/>
      <c r="H105" s="108"/>
      <c r="I105" s="9"/>
      <c r="J105" s="9"/>
      <c r="K105" s="9"/>
      <c r="L105" s="9"/>
      <c r="M105" s="9"/>
      <c r="N105" s="9"/>
    </row>
    <row r="106">
      <c r="A106" s="21">
        <v>6.67002117E8</v>
      </c>
      <c r="B106" s="9" t="s">
        <v>1607</v>
      </c>
      <c r="C106" s="49">
        <v>35376.0</v>
      </c>
      <c r="D106" s="79">
        <f t="shared" si="1"/>
        <v>27</v>
      </c>
      <c r="E106" s="79" t="s">
        <v>2692</v>
      </c>
      <c r="F106" s="79">
        <v>41379.0</v>
      </c>
      <c r="G106" s="9"/>
      <c r="H106" s="108"/>
      <c r="I106" s="9"/>
      <c r="J106" s="9"/>
      <c r="K106" s="9"/>
      <c r="L106" s="9"/>
      <c r="M106" s="9"/>
      <c r="N106" s="9"/>
    </row>
    <row r="107">
      <c r="A107" s="21">
        <v>2.10001464E8</v>
      </c>
      <c r="B107" s="9" t="s">
        <v>1588</v>
      </c>
      <c r="C107" s="49">
        <v>41232.0</v>
      </c>
      <c r="D107" s="79">
        <f t="shared" si="1"/>
        <v>11</v>
      </c>
      <c r="E107" s="79" t="s">
        <v>2693</v>
      </c>
      <c r="F107" s="79">
        <v>103194.0</v>
      </c>
      <c r="G107" s="9"/>
      <c r="H107" s="108"/>
      <c r="I107" s="9"/>
      <c r="J107" s="9"/>
      <c r="K107" s="9"/>
      <c r="L107" s="9"/>
      <c r="M107" s="9"/>
      <c r="N107" s="9"/>
    </row>
    <row r="108">
      <c r="A108" s="21">
        <v>3.24002113E8</v>
      </c>
      <c r="B108" s="9" t="s">
        <v>1613</v>
      </c>
      <c r="C108" s="49">
        <v>42146.0</v>
      </c>
      <c r="D108" s="79">
        <f t="shared" si="1"/>
        <v>8</v>
      </c>
      <c r="E108" s="79" t="s">
        <v>2690</v>
      </c>
      <c r="F108" s="79">
        <v>37213.0</v>
      </c>
      <c r="G108" s="9"/>
      <c r="H108" s="108"/>
      <c r="I108" s="9"/>
      <c r="J108" s="9"/>
      <c r="K108" s="9"/>
      <c r="L108" s="9"/>
      <c r="M108" s="9"/>
      <c r="N108" s="9"/>
    </row>
    <row r="109">
      <c r="A109" s="21">
        <v>5.77009513E8</v>
      </c>
      <c r="B109" s="9" t="s">
        <v>1595</v>
      </c>
      <c r="C109" s="49">
        <v>36763.0</v>
      </c>
      <c r="D109" s="79">
        <f t="shared" si="1"/>
        <v>23</v>
      </c>
      <c r="E109" s="79" t="s">
        <v>2690</v>
      </c>
      <c r="F109" s="79">
        <v>82004.0</v>
      </c>
      <c r="G109" s="9"/>
      <c r="H109" s="108"/>
      <c r="I109" s="9"/>
      <c r="J109" s="9"/>
      <c r="K109" s="9"/>
      <c r="L109" s="9"/>
      <c r="M109" s="9"/>
      <c r="N109" s="9"/>
    </row>
    <row r="110">
      <c r="A110" s="21">
        <v>4.12001335E8</v>
      </c>
      <c r="B110" s="9" t="s">
        <v>1600</v>
      </c>
      <c r="C110" s="49">
        <v>40137.0</v>
      </c>
      <c r="D110" s="79">
        <f t="shared" si="1"/>
        <v>14</v>
      </c>
      <c r="E110" s="79"/>
      <c r="F110" s="79">
        <v>53222.0</v>
      </c>
      <c r="G110" s="9"/>
      <c r="H110" s="108"/>
      <c r="I110" s="9"/>
      <c r="J110" s="9"/>
      <c r="K110" s="9"/>
      <c r="L110" s="9"/>
      <c r="M110" s="9"/>
      <c r="N110" s="9"/>
    </row>
    <row r="111">
      <c r="A111" s="21">
        <v>1.25000405E8</v>
      </c>
      <c r="B111" s="9" t="s">
        <v>1603</v>
      </c>
      <c r="C111" s="49">
        <v>37875.0</v>
      </c>
      <c r="D111" s="79">
        <f t="shared" si="1"/>
        <v>20</v>
      </c>
      <c r="E111" s="79" t="s">
        <v>2693</v>
      </c>
      <c r="F111" s="79">
        <v>75933.0</v>
      </c>
      <c r="G111" s="9"/>
      <c r="H111" s="108"/>
      <c r="I111" s="9"/>
      <c r="J111" s="9"/>
      <c r="K111" s="9"/>
      <c r="L111" s="9"/>
      <c r="M111" s="9"/>
      <c r="N111" s="9"/>
    </row>
    <row r="112">
      <c r="A112" s="21">
        <v>1.35005371E8</v>
      </c>
      <c r="B112" s="9" t="s">
        <v>1600</v>
      </c>
      <c r="C112" s="49">
        <v>39566.0</v>
      </c>
      <c r="D112" s="79">
        <f t="shared" si="1"/>
        <v>15</v>
      </c>
      <c r="E112" s="79" t="s">
        <v>2690</v>
      </c>
      <c r="F112" s="79">
        <v>40196.0</v>
      </c>
      <c r="G112" s="9"/>
      <c r="H112" s="108"/>
      <c r="I112" s="9"/>
      <c r="J112" s="9"/>
      <c r="K112" s="9"/>
      <c r="L112" s="9"/>
      <c r="M112" s="9"/>
      <c r="N112" s="9"/>
    </row>
    <row r="113">
      <c r="A113" s="21">
        <v>4.76003591E8</v>
      </c>
      <c r="B113" s="9" t="s">
        <v>1584</v>
      </c>
      <c r="C113" s="49">
        <v>36619.0</v>
      </c>
      <c r="D113" s="79">
        <f t="shared" si="1"/>
        <v>23</v>
      </c>
      <c r="E113" s="79" t="s">
        <v>2693</v>
      </c>
      <c r="F113" s="79">
        <v>65741.0</v>
      </c>
      <c r="G113" s="9"/>
      <c r="H113" s="108"/>
      <c r="I113" s="9"/>
      <c r="J113" s="9"/>
      <c r="K113" s="9"/>
      <c r="L113" s="9"/>
      <c r="M113" s="9"/>
      <c r="N113" s="9"/>
    </row>
    <row r="114">
      <c r="A114" s="21">
        <v>9.92004973E8</v>
      </c>
      <c r="B114" s="9" t="s">
        <v>1588</v>
      </c>
      <c r="C114" s="49">
        <v>36682.0</v>
      </c>
      <c r="D114" s="79">
        <f t="shared" si="1"/>
        <v>23</v>
      </c>
      <c r="E114" s="79" t="s">
        <v>2691</v>
      </c>
      <c r="F114" s="79">
        <v>84214.0</v>
      </c>
      <c r="G114" s="9"/>
      <c r="H114" s="108"/>
      <c r="I114" s="9"/>
      <c r="J114" s="9"/>
      <c r="K114" s="9"/>
      <c r="L114" s="9"/>
      <c r="M114" s="9"/>
      <c r="N114" s="9"/>
    </row>
    <row r="115">
      <c r="A115" s="21">
        <v>4.28004993E8</v>
      </c>
      <c r="B115" s="9" t="s">
        <v>1600</v>
      </c>
      <c r="C115" s="49">
        <v>35404.0</v>
      </c>
      <c r="D115" s="79">
        <f t="shared" si="1"/>
        <v>27</v>
      </c>
      <c r="E115" s="79"/>
      <c r="F115" s="79">
        <v>41847.0</v>
      </c>
      <c r="G115" s="9"/>
      <c r="H115" s="108"/>
      <c r="I115" s="9"/>
      <c r="J115" s="9"/>
      <c r="K115" s="9"/>
      <c r="L115" s="9"/>
      <c r="M115" s="9"/>
      <c r="N115" s="9"/>
    </row>
    <row r="116">
      <c r="A116" s="21">
        <v>9.34007306E8</v>
      </c>
      <c r="B116" s="9" t="s">
        <v>1595</v>
      </c>
      <c r="C116" s="49">
        <v>35741.0</v>
      </c>
      <c r="D116" s="79">
        <f t="shared" si="1"/>
        <v>26</v>
      </c>
      <c r="E116" s="79" t="s">
        <v>2690</v>
      </c>
      <c r="F116" s="79">
        <v>94939.0</v>
      </c>
      <c r="G116" s="9"/>
      <c r="H116" s="108"/>
      <c r="I116" s="9"/>
      <c r="J116" s="9"/>
      <c r="K116" s="9"/>
      <c r="L116" s="9"/>
      <c r="M116" s="9"/>
      <c r="N116" s="9"/>
    </row>
    <row r="117">
      <c r="A117" s="21">
        <v>1.68007877E8</v>
      </c>
      <c r="B117" s="9" t="s">
        <v>1585</v>
      </c>
      <c r="C117" s="49">
        <v>38771.0</v>
      </c>
      <c r="D117" s="79">
        <f t="shared" si="1"/>
        <v>17</v>
      </c>
      <c r="E117" s="79" t="s">
        <v>2663</v>
      </c>
      <c r="F117" s="79">
        <v>20683.0</v>
      </c>
      <c r="G117" s="9"/>
      <c r="H117" s="108"/>
      <c r="I117" s="9"/>
      <c r="J117" s="9"/>
      <c r="K117" s="9"/>
      <c r="L117" s="9"/>
      <c r="M117" s="9"/>
      <c r="N117" s="9"/>
    </row>
    <row r="118">
      <c r="A118" s="21">
        <v>3.87001597E8</v>
      </c>
      <c r="B118" s="9" t="s">
        <v>1584</v>
      </c>
      <c r="C118" s="49">
        <v>35145.0</v>
      </c>
      <c r="D118" s="79">
        <f t="shared" si="1"/>
        <v>27</v>
      </c>
      <c r="E118" s="79"/>
      <c r="F118" s="79">
        <v>68575.0</v>
      </c>
      <c r="G118" s="9"/>
      <c r="H118" s="108"/>
      <c r="I118" s="9"/>
      <c r="J118" s="9"/>
      <c r="K118" s="9"/>
      <c r="L118" s="9"/>
      <c r="M118" s="9"/>
      <c r="N118" s="9"/>
    </row>
    <row r="119">
      <c r="A119" s="21">
        <v>5.42004575E8</v>
      </c>
      <c r="B119" s="9" t="s">
        <v>1595</v>
      </c>
      <c r="C119" s="49">
        <v>36332.0</v>
      </c>
      <c r="D119" s="79">
        <f t="shared" si="1"/>
        <v>24</v>
      </c>
      <c r="E119" s="79" t="s">
        <v>2693</v>
      </c>
      <c r="F119" s="79">
        <v>113139.0</v>
      </c>
      <c r="G119" s="9"/>
      <c r="H119" s="108"/>
      <c r="I119" s="9"/>
      <c r="J119" s="9"/>
      <c r="K119" s="9"/>
      <c r="L119" s="9"/>
      <c r="M119" s="9"/>
      <c r="N119" s="9"/>
    </row>
    <row r="120">
      <c r="A120" s="21">
        <v>1.71008795E8</v>
      </c>
      <c r="B120" s="9" t="s">
        <v>1601</v>
      </c>
      <c r="C120" s="49">
        <v>34709.0</v>
      </c>
      <c r="D120" s="79">
        <f t="shared" si="1"/>
        <v>28</v>
      </c>
      <c r="E120" s="79" t="s">
        <v>2663</v>
      </c>
      <c r="F120" s="79">
        <v>42068.0</v>
      </c>
      <c r="G120" s="9"/>
      <c r="H120" s="108"/>
      <c r="I120" s="9"/>
      <c r="J120" s="9"/>
      <c r="K120" s="9"/>
      <c r="L120" s="9"/>
      <c r="M120" s="9"/>
      <c r="N120" s="9"/>
    </row>
    <row r="121">
      <c r="A121" s="21">
        <v>9.14000398E8</v>
      </c>
      <c r="B121" s="9" t="s">
        <v>1600</v>
      </c>
      <c r="C121" s="49">
        <v>40451.0</v>
      </c>
      <c r="D121" s="79">
        <f t="shared" si="1"/>
        <v>13</v>
      </c>
      <c r="E121" s="79" t="s">
        <v>2690</v>
      </c>
      <c r="F121" s="79">
        <v>85436.0</v>
      </c>
      <c r="G121" s="9"/>
      <c r="H121" s="108"/>
      <c r="I121" s="9"/>
      <c r="J121" s="9"/>
      <c r="K121" s="9"/>
      <c r="L121" s="9"/>
      <c r="M121" s="9"/>
      <c r="N121" s="9"/>
    </row>
    <row r="122">
      <c r="A122" s="21">
        <v>6.96005191E8</v>
      </c>
      <c r="B122" s="9" t="s">
        <v>1600</v>
      </c>
      <c r="C122" s="49">
        <v>37221.0</v>
      </c>
      <c r="D122" s="79">
        <f t="shared" si="1"/>
        <v>22</v>
      </c>
      <c r="E122" s="79" t="s">
        <v>2690</v>
      </c>
      <c r="F122" s="79">
        <v>79495.0</v>
      </c>
      <c r="G122" s="9"/>
      <c r="H122" s="108"/>
      <c r="I122" s="9"/>
      <c r="J122" s="9"/>
      <c r="K122" s="9"/>
      <c r="L122" s="9"/>
      <c r="M122" s="9"/>
      <c r="N122" s="9"/>
    </row>
    <row r="123">
      <c r="A123" s="21">
        <v>6.65006199E8</v>
      </c>
      <c r="B123" s="9" t="s">
        <v>1592</v>
      </c>
      <c r="C123" s="49">
        <v>38197.0</v>
      </c>
      <c r="D123" s="79">
        <f t="shared" si="1"/>
        <v>19</v>
      </c>
      <c r="E123" s="79" t="s">
        <v>2663</v>
      </c>
      <c r="F123" s="79">
        <v>59085.0</v>
      </c>
      <c r="G123" s="9"/>
      <c r="H123" s="108"/>
      <c r="I123" s="9"/>
      <c r="J123" s="9"/>
      <c r="K123" s="9"/>
      <c r="L123" s="9"/>
      <c r="M123" s="9"/>
      <c r="N123" s="9"/>
    </row>
    <row r="124">
      <c r="A124" s="21">
        <v>5.50001321E8</v>
      </c>
      <c r="B124" s="9" t="s">
        <v>1592</v>
      </c>
      <c r="C124" s="49">
        <v>37677.0</v>
      </c>
      <c r="D124" s="79">
        <f t="shared" si="1"/>
        <v>20</v>
      </c>
      <c r="E124" s="79"/>
      <c r="F124" s="79">
        <v>94224.0</v>
      </c>
      <c r="G124" s="9"/>
      <c r="H124" s="108"/>
      <c r="I124" s="9"/>
      <c r="J124" s="9"/>
      <c r="K124" s="9"/>
      <c r="L124" s="9"/>
      <c r="M124" s="9"/>
      <c r="N124" s="9"/>
    </row>
    <row r="125">
      <c r="A125" s="21">
        <v>2.30002897E8</v>
      </c>
      <c r="B125" s="9" t="s">
        <v>1588</v>
      </c>
      <c r="C125" s="49">
        <v>41071.0</v>
      </c>
      <c r="D125" s="79">
        <f t="shared" si="1"/>
        <v>11</v>
      </c>
      <c r="E125" s="79" t="s">
        <v>2692</v>
      </c>
      <c r="F125" s="79">
        <v>89518.0</v>
      </c>
      <c r="G125" s="9"/>
      <c r="H125" s="108"/>
      <c r="I125" s="9"/>
      <c r="J125" s="9"/>
      <c r="K125" s="9"/>
      <c r="L125" s="9"/>
      <c r="M125" s="9"/>
      <c r="N125" s="9"/>
    </row>
    <row r="126">
      <c r="A126" s="21">
        <v>3.60004659E8</v>
      </c>
      <c r="B126" s="9" t="s">
        <v>1597</v>
      </c>
      <c r="C126" s="49">
        <v>35218.0</v>
      </c>
      <c r="D126" s="79">
        <f t="shared" si="1"/>
        <v>27</v>
      </c>
      <c r="E126" s="79" t="s">
        <v>2690</v>
      </c>
      <c r="F126" s="79">
        <v>58006.0</v>
      </c>
      <c r="G126" s="9"/>
      <c r="H126" s="108"/>
      <c r="I126" s="9"/>
      <c r="J126" s="9"/>
      <c r="K126" s="9"/>
      <c r="L126" s="9"/>
      <c r="M126" s="9"/>
      <c r="N126" s="9"/>
    </row>
    <row r="127">
      <c r="A127" s="21">
        <v>9.95008336E8</v>
      </c>
      <c r="B127" s="9" t="s">
        <v>1600</v>
      </c>
      <c r="C127" s="49">
        <v>42100.0</v>
      </c>
      <c r="D127" s="79">
        <f t="shared" si="1"/>
        <v>8</v>
      </c>
      <c r="E127" s="79"/>
      <c r="F127" s="79">
        <v>49192.0</v>
      </c>
      <c r="G127" s="9"/>
      <c r="H127" s="108"/>
      <c r="I127" s="9"/>
      <c r="J127" s="9"/>
      <c r="K127" s="9"/>
      <c r="L127" s="9"/>
      <c r="M127" s="9"/>
      <c r="N127" s="9"/>
    </row>
    <row r="128">
      <c r="A128" s="21">
        <v>4.14005182E8</v>
      </c>
      <c r="B128" s="9" t="s">
        <v>1592</v>
      </c>
      <c r="C128" s="49">
        <v>36751.0</v>
      </c>
      <c r="D128" s="79">
        <f t="shared" si="1"/>
        <v>23</v>
      </c>
      <c r="E128" s="79" t="s">
        <v>2690</v>
      </c>
      <c r="F128" s="79">
        <v>29718.0</v>
      </c>
      <c r="G128" s="9"/>
      <c r="H128" s="108"/>
      <c r="I128" s="9"/>
      <c r="J128" s="9"/>
      <c r="K128" s="9"/>
      <c r="L128" s="9"/>
      <c r="M128" s="9"/>
      <c r="N128" s="9"/>
    </row>
    <row r="129">
      <c r="A129" s="21">
        <v>3.08007457E8</v>
      </c>
      <c r="B129" s="9" t="s">
        <v>1588</v>
      </c>
      <c r="C129" s="49">
        <v>42310.0</v>
      </c>
      <c r="D129" s="79">
        <f t="shared" si="1"/>
        <v>8</v>
      </c>
      <c r="E129" s="79" t="s">
        <v>2693</v>
      </c>
      <c r="F129" s="79">
        <v>29939.0</v>
      </c>
      <c r="G129" s="9"/>
      <c r="H129" s="108"/>
      <c r="I129" s="9"/>
      <c r="J129" s="9"/>
      <c r="K129" s="9"/>
      <c r="L129" s="9"/>
      <c r="M129" s="9"/>
      <c r="N129" s="9"/>
    </row>
    <row r="130">
      <c r="A130" s="21">
        <v>8.24006378E8</v>
      </c>
      <c r="B130" s="9" t="s">
        <v>1595</v>
      </c>
      <c r="C130" s="49">
        <v>37009.0</v>
      </c>
      <c r="D130" s="79">
        <f t="shared" si="1"/>
        <v>22</v>
      </c>
      <c r="E130" s="79" t="s">
        <v>2663</v>
      </c>
      <c r="F130" s="79">
        <v>87399.0</v>
      </c>
      <c r="G130" s="9"/>
      <c r="H130" s="108"/>
      <c r="I130" s="9"/>
      <c r="J130" s="9"/>
      <c r="K130" s="9"/>
      <c r="L130" s="9"/>
      <c r="M130" s="9"/>
      <c r="N130" s="9"/>
    </row>
    <row r="131">
      <c r="A131" s="21">
        <v>9.32007692E8</v>
      </c>
      <c r="B131" s="9" t="s">
        <v>1601</v>
      </c>
      <c r="C131" s="49">
        <v>35791.0</v>
      </c>
      <c r="D131" s="79">
        <f t="shared" si="1"/>
        <v>26</v>
      </c>
      <c r="E131" s="79"/>
      <c r="F131" s="79">
        <v>83317.0</v>
      </c>
      <c r="G131" s="9"/>
      <c r="H131" s="108"/>
      <c r="I131" s="9"/>
      <c r="J131" s="9"/>
      <c r="K131" s="9"/>
      <c r="L131" s="9"/>
      <c r="M131" s="9"/>
      <c r="N131" s="9"/>
    </row>
    <row r="132">
      <c r="A132" s="21">
        <v>7.97005708E8</v>
      </c>
      <c r="B132" s="9" t="s">
        <v>1617</v>
      </c>
      <c r="C132" s="49">
        <v>38703.0</v>
      </c>
      <c r="D132" s="79">
        <f t="shared" si="1"/>
        <v>18</v>
      </c>
      <c r="E132" s="79" t="s">
        <v>2663</v>
      </c>
      <c r="F132" s="79">
        <v>52884.0</v>
      </c>
      <c r="G132" s="9"/>
      <c r="H132" s="108"/>
      <c r="I132" s="9"/>
      <c r="J132" s="9"/>
      <c r="K132" s="9"/>
      <c r="L132" s="9"/>
      <c r="M132" s="9"/>
      <c r="N132" s="9"/>
    </row>
    <row r="133">
      <c r="A133" s="21">
        <v>5.55005137E8</v>
      </c>
      <c r="B133" s="9" t="s">
        <v>1585</v>
      </c>
      <c r="C133" s="49">
        <v>34949.0</v>
      </c>
      <c r="D133" s="79">
        <f t="shared" si="1"/>
        <v>28</v>
      </c>
      <c r="E133" s="79" t="s">
        <v>2691</v>
      </c>
      <c r="F133" s="79">
        <v>51051.0</v>
      </c>
      <c r="G133" s="9"/>
      <c r="H133" s="108"/>
      <c r="I133" s="9"/>
      <c r="J133" s="9"/>
      <c r="K133" s="9"/>
      <c r="L133" s="9"/>
      <c r="M133" s="9"/>
      <c r="N133" s="9"/>
    </row>
    <row r="134">
      <c r="A134" s="21">
        <v>1.47003641E8</v>
      </c>
      <c r="B134" s="9" t="s">
        <v>1588</v>
      </c>
      <c r="C134" s="49">
        <v>41964.0</v>
      </c>
      <c r="D134" s="79">
        <f t="shared" si="1"/>
        <v>9</v>
      </c>
      <c r="E134" s="79"/>
      <c r="F134" s="79">
        <v>61464.0</v>
      </c>
      <c r="G134" s="9"/>
      <c r="H134" s="108"/>
      <c r="I134" s="9"/>
      <c r="J134" s="9"/>
      <c r="K134" s="9"/>
      <c r="L134" s="9"/>
      <c r="M134" s="9"/>
      <c r="N134" s="9"/>
    </row>
    <row r="135">
      <c r="A135" s="21">
        <v>8.55005948E8</v>
      </c>
      <c r="B135" s="9" t="s">
        <v>1603</v>
      </c>
      <c r="C135" s="49">
        <v>41445.0</v>
      </c>
      <c r="D135" s="79">
        <f t="shared" si="1"/>
        <v>10</v>
      </c>
      <c r="E135" s="79" t="s">
        <v>2690</v>
      </c>
      <c r="F135" s="79">
        <v>93678.0</v>
      </c>
      <c r="G135" s="9"/>
      <c r="H135" s="108"/>
      <c r="I135" s="9"/>
      <c r="J135" s="9"/>
      <c r="K135" s="9"/>
      <c r="L135" s="9"/>
      <c r="M135" s="9"/>
      <c r="N135" s="9"/>
    </row>
    <row r="136">
      <c r="A136" s="21">
        <v>2.90005638E8</v>
      </c>
      <c r="B136" s="9" t="s">
        <v>1595</v>
      </c>
      <c r="C136" s="49">
        <v>35132.0</v>
      </c>
      <c r="D136" s="79">
        <f t="shared" si="1"/>
        <v>27</v>
      </c>
      <c r="E136" s="79" t="s">
        <v>2692</v>
      </c>
      <c r="F136" s="79">
        <v>45559.0</v>
      </c>
      <c r="G136" s="9"/>
      <c r="H136" s="108"/>
      <c r="I136" s="9"/>
      <c r="J136" s="9"/>
      <c r="K136" s="9"/>
      <c r="L136" s="9"/>
      <c r="M136" s="9"/>
      <c r="N136" s="9"/>
    </row>
    <row r="137">
      <c r="A137" s="21">
        <v>4.44009297E8</v>
      </c>
      <c r="B137" s="9" t="s">
        <v>1597</v>
      </c>
      <c r="C137" s="49">
        <v>35166.0</v>
      </c>
      <c r="D137" s="79">
        <f t="shared" si="1"/>
        <v>27</v>
      </c>
      <c r="E137" s="79" t="s">
        <v>2693</v>
      </c>
      <c r="F137" s="79">
        <v>105989.0</v>
      </c>
      <c r="G137" s="9"/>
      <c r="H137" s="108"/>
      <c r="I137" s="9"/>
      <c r="J137" s="9"/>
      <c r="K137" s="9"/>
      <c r="L137" s="9"/>
      <c r="M137" s="9"/>
      <c r="N137" s="9"/>
    </row>
    <row r="138">
      <c r="A138" s="21">
        <v>5.35009723E8</v>
      </c>
      <c r="B138" s="9" t="s">
        <v>1586</v>
      </c>
      <c r="C138" s="49">
        <v>35104.0</v>
      </c>
      <c r="D138" s="79">
        <f t="shared" si="1"/>
        <v>27</v>
      </c>
      <c r="E138" s="79" t="s">
        <v>2692</v>
      </c>
      <c r="F138" s="79">
        <v>39579.0</v>
      </c>
      <c r="G138" s="9"/>
      <c r="H138" s="108"/>
      <c r="I138" s="9"/>
      <c r="J138" s="9"/>
      <c r="K138" s="9"/>
      <c r="L138" s="9"/>
      <c r="M138" s="9"/>
      <c r="N138" s="9"/>
    </row>
    <row r="139">
      <c r="A139" s="21">
        <v>6.26007704E8</v>
      </c>
      <c r="B139" s="9" t="s">
        <v>1585</v>
      </c>
      <c r="C139" s="49">
        <v>37406.0</v>
      </c>
      <c r="D139" s="79">
        <f t="shared" si="1"/>
        <v>21</v>
      </c>
      <c r="E139" s="79"/>
      <c r="F139" s="79">
        <v>101309.0</v>
      </c>
      <c r="G139" s="9"/>
      <c r="H139" s="108"/>
      <c r="I139" s="9"/>
      <c r="J139" s="9"/>
      <c r="K139" s="9"/>
      <c r="L139" s="9"/>
      <c r="M139" s="9"/>
      <c r="N139" s="9"/>
    </row>
    <row r="140">
      <c r="A140" s="21">
        <v>8.34001135E8</v>
      </c>
      <c r="B140" s="9" t="s">
        <v>1597</v>
      </c>
      <c r="C140" s="49">
        <v>35143.0</v>
      </c>
      <c r="D140" s="79">
        <f t="shared" si="1"/>
        <v>27</v>
      </c>
      <c r="E140" s="79" t="s">
        <v>2691</v>
      </c>
      <c r="F140" s="79">
        <v>57928.0</v>
      </c>
      <c r="G140" s="9"/>
      <c r="H140" s="108"/>
      <c r="I140" s="9"/>
      <c r="J140" s="9"/>
      <c r="K140" s="9"/>
      <c r="L140" s="9"/>
      <c r="M140" s="9"/>
      <c r="N140" s="9"/>
    </row>
    <row r="141">
      <c r="A141" s="21">
        <v>2.21007766E8</v>
      </c>
      <c r="B141" s="9" t="s">
        <v>1603</v>
      </c>
      <c r="C141" s="49">
        <v>37700.0</v>
      </c>
      <c r="D141" s="79">
        <f t="shared" si="1"/>
        <v>20</v>
      </c>
      <c r="E141" s="79"/>
      <c r="F141" s="79">
        <v>76765.0</v>
      </c>
      <c r="G141" s="9"/>
      <c r="H141" s="108"/>
      <c r="I141" s="9"/>
      <c r="J141" s="9"/>
      <c r="K141" s="9"/>
      <c r="L141" s="9"/>
      <c r="M141" s="9"/>
      <c r="N141" s="9"/>
    </row>
    <row r="142">
      <c r="A142" s="21">
        <v>3.97005298E8</v>
      </c>
      <c r="B142" s="9" t="s">
        <v>1592</v>
      </c>
      <c r="C142" s="49">
        <v>42002.0</v>
      </c>
      <c r="D142" s="79">
        <f t="shared" si="1"/>
        <v>9</v>
      </c>
      <c r="E142" s="79"/>
      <c r="F142" s="79">
        <v>97630.0</v>
      </c>
      <c r="G142" s="9"/>
      <c r="H142" s="108"/>
      <c r="I142" s="9"/>
      <c r="J142" s="9"/>
      <c r="K142" s="9"/>
      <c r="L142" s="9"/>
      <c r="M142" s="9"/>
      <c r="N142" s="9"/>
    </row>
    <row r="143">
      <c r="A143" s="21">
        <v>7.83004212E8</v>
      </c>
      <c r="B143" s="9" t="s">
        <v>1600</v>
      </c>
      <c r="C143" s="49">
        <v>36213.0</v>
      </c>
      <c r="D143" s="79">
        <f t="shared" si="1"/>
        <v>24</v>
      </c>
      <c r="E143" s="79" t="s">
        <v>2692</v>
      </c>
      <c r="F143" s="79">
        <v>39676.0</v>
      </c>
      <c r="G143" s="9"/>
      <c r="H143" s="108"/>
      <c r="I143" s="9"/>
      <c r="J143" s="9"/>
      <c r="K143" s="9"/>
      <c r="L143" s="9"/>
      <c r="M143" s="9"/>
      <c r="N143" s="9"/>
    </row>
    <row r="144">
      <c r="A144" s="21">
        <v>3.32004481E8</v>
      </c>
      <c r="B144" s="9" t="s">
        <v>1588</v>
      </c>
      <c r="C144" s="49">
        <v>37710.0</v>
      </c>
      <c r="D144" s="79">
        <f t="shared" si="1"/>
        <v>20</v>
      </c>
      <c r="E144" s="79" t="s">
        <v>2690</v>
      </c>
      <c r="F144" s="79">
        <v>62933.0</v>
      </c>
      <c r="G144" s="9"/>
      <c r="H144" s="108"/>
      <c r="I144" s="9"/>
      <c r="J144" s="9"/>
      <c r="K144" s="9"/>
      <c r="L144" s="9"/>
      <c r="M144" s="9"/>
      <c r="N144" s="9"/>
    </row>
    <row r="145">
      <c r="A145" s="21">
        <v>2.94000565E8</v>
      </c>
      <c r="B145" s="9" t="s">
        <v>1595</v>
      </c>
      <c r="C145" s="49">
        <v>35266.0</v>
      </c>
      <c r="D145" s="79">
        <f t="shared" si="1"/>
        <v>27</v>
      </c>
      <c r="E145" s="79" t="s">
        <v>2693</v>
      </c>
      <c r="F145" s="79">
        <v>34268.0</v>
      </c>
      <c r="G145" s="9"/>
      <c r="H145" s="108"/>
      <c r="I145" s="9"/>
      <c r="J145" s="9"/>
      <c r="K145" s="9"/>
      <c r="L145" s="9"/>
      <c r="M145" s="9"/>
      <c r="N145" s="9"/>
    </row>
    <row r="146">
      <c r="A146" s="21">
        <v>2.52002122E8</v>
      </c>
      <c r="B146" s="9" t="s">
        <v>1620</v>
      </c>
      <c r="C146" s="49">
        <v>37081.0</v>
      </c>
      <c r="D146" s="79">
        <f t="shared" si="1"/>
        <v>22</v>
      </c>
      <c r="E146" s="79"/>
      <c r="F146" s="79">
        <v>32656.0</v>
      </c>
      <c r="G146" s="9"/>
      <c r="H146" s="108"/>
      <c r="I146" s="9"/>
      <c r="J146" s="9"/>
      <c r="K146" s="9"/>
      <c r="L146" s="9"/>
      <c r="M146" s="9"/>
      <c r="N146" s="9"/>
    </row>
    <row r="147">
      <c r="A147" s="21">
        <v>6.90004765E8</v>
      </c>
      <c r="B147" s="9" t="s">
        <v>1594</v>
      </c>
      <c r="C147" s="49">
        <v>35243.0</v>
      </c>
      <c r="D147" s="79">
        <f t="shared" si="1"/>
        <v>27</v>
      </c>
      <c r="E147" s="79" t="s">
        <v>2691</v>
      </c>
      <c r="F147" s="79">
        <v>107250.0</v>
      </c>
      <c r="G147" s="9"/>
      <c r="H147" s="108"/>
      <c r="I147" s="9"/>
      <c r="J147" s="9"/>
      <c r="K147" s="9"/>
      <c r="L147" s="9"/>
      <c r="M147" s="9"/>
      <c r="N147" s="9"/>
    </row>
    <row r="148">
      <c r="A148" s="21">
        <v>2.47005666E8</v>
      </c>
      <c r="B148" s="9" t="s">
        <v>1592</v>
      </c>
      <c r="C148" s="49">
        <v>35247.0</v>
      </c>
      <c r="D148" s="79">
        <f t="shared" si="1"/>
        <v>27</v>
      </c>
      <c r="E148" s="79" t="s">
        <v>2693</v>
      </c>
      <c r="F148" s="79">
        <v>50843.0</v>
      </c>
      <c r="G148" s="9"/>
      <c r="H148" s="108"/>
      <c r="I148" s="9"/>
      <c r="J148" s="9"/>
      <c r="K148" s="9"/>
      <c r="L148" s="9"/>
      <c r="M148" s="9"/>
      <c r="N148" s="9"/>
    </row>
    <row r="149">
      <c r="A149" s="21">
        <v>7.07002019E8</v>
      </c>
      <c r="B149" s="9" t="s">
        <v>1594</v>
      </c>
      <c r="C149" s="49">
        <v>37972.0</v>
      </c>
      <c r="D149" s="79">
        <f t="shared" si="1"/>
        <v>20</v>
      </c>
      <c r="E149" s="79"/>
      <c r="F149" s="79">
        <v>113061.0</v>
      </c>
      <c r="G149" s="9"/>
      <c r="H149" s="108"/>
      <c r="I149" s="9"/>
      <c r="J149" s="9"/>
      <c r="K149" s="9"/>
      <c r="L149" s="9"/>
      <c r="M149" s="9"/>
      <c r="N149" s="9"/>
    </row>
    <row r="150">
      <c r="A150" s="21">
        <v>3.50004448E8</v>
      </c>
      <c r="B150" s="9" t="s">
        <v>1600</v>
      </c>
      <c r="C150" s="49">
        <v>37159.0</v>
      </c>
      <c r="D150" s="79">
        <f t="shared" si="1"/>
        <v>22</v>
      </c>
      <c r="E150" s="79" t="s">
        <v>2691</v>
      </c>
      <c r="F150" s="79">
        <v>58396.0</v>
      </c>
      <c r="G150" s="9"/>
      <c r="H150" s="108"/>
      <c r="I150" s="9"/>
      <c r="J150" s="9"/>
      <c r="K150" s="9"/>
      <c r="L150" s="9"/>
      <c r="M150" s="9"/>
      <c r="N150" s="9"/>
    </row>
    <row r="151">
      <c r="A151" s="21">
        <v>4.75001127E8</v>
      </c>
      <c r="B151" s="9" t="s">
        <v>1584</v>
      </c>
      <c r="C151" s="49">
        <v>37588.0</v>
      </c>
      <c r="D151" s="79">
        <f t="shared" si="1"/>
        <v>21</v>
      </c>
      <c r="E151" s="79" t="s">
        <v>2690</v>
      </c>
      <c r="F151" s="79">
        <v>79846.0</v>
      </c>
      <c r="G151" s="9"/>
      <c r="H151" s="108"/>
      <c r="I151" s="9"/>
      <c r="J151" s="9"/>
      <c r="K151" s="9"/>
      <c r="L151" s="9"/>
      <c r="M151" s="9"/>
      <c r="N151" s="9"/>
    </row>
    <row r="152">
      <c r="A152" s="21">
        <v>2.9100436E8</v>
      </c>
      <c r="B152" s="9" t="s">
        <v>1603</v>
      </c>
      <c r="C152" s="49">
        <v>37711.0</v>
      </c>
      <c r="D152" s="79">
        <f t="shared" si="1"/>
        <v>20</v>
      </c>
      <c r="E152" s="79" t="s">
        <v>2690</v>
      </c>
      <c r="F152" s="79">
        <v>87629.0</v>
      </c>
      <c r="G152" s="9"/>
      <c r="H152" s="108"/>
      <c r="I152" s="9"/>
      <c r="J152" s="9"/>
      <c r="K152" s="9"/>
      <c r="L152" s="9"/>
      <c r="M152" s="9"/>
      <c r="N152" s="9"/>
    </row>
    <row r="153">
      <c r="A153" s="21">
        <v>7.99004905E8</v>
      </c>
      <c r="B153" s="9" t="s">
        <v>1588</v>
      </c>
      <c r="C153" s="49">
        <v>36937.0</v>
      </c>
      <c r="D153" s="79">
        <f t="shared" si="1"/>
        <v>22</v>
      </c>
      <c r="E153" s="79" t="s">
        <v>2693</v>
      </c>
      <c r="F153" s="79">
        <v>41197.0</v>
      </c>
      <c r="G153" s="9"/>
      <c r="H153" s="108"/>
      <c r="I153" s="9"/>
      <c r="J153" s="9"/>
      <c r="K153" s="9"/>
      <c r="L153" s="9"/>
      <c r="M153" s="9"/>
      <c r="N153" s="9"/>
    </row>
    <row r="154">
      <c r="A154" s="21">
        <v>2.47006092E8</v>
      </c>
      <c r="B154" s="9" t="s">
        <v>1607</v>
      </c>
      <c r="C154" s="49">
        <v>36749.0</v>
      </c>
      <c r="D154" s="79">
        <f t="shared" si="1"/>
        <v>23</v>
      </c>
      <c r="E154" s="79"/>
      <c r="F154" s="79">
        <v>83707.0</v>
      </c>
      <c r="G154" s="9"/>
      <c r="H154" s="108"/>
      <c r="I154" s="9"/>
      <c r="J154" s="9"/>
      <c r="K154" s="9"/>
      <c r="L154" s="9"/>
      <c r="M154" s="9"/>
      <c r="N154" s="9"/>
    </row>
    <row r="155">
      <c r="A155" s="21">
        <v>1.1000652E8</v>
      </c>
      <c r="B155" s="9" t="s">
        <v>1603</v>
      </c>
      <c r="C155" s="49">
        <v>37127.0</v>
      </c>
      <c r="D155" s="79">
        <f t="shared" si="1"/>
        <v>22</v>
      </c>
      <c r="E155" s="79" t="s">
        <v>2693</v>
      </c>
      <c r="F155" s="79">
        <v>102323.0</v>
      </c>
      <c r="G155" s="9"/>
      <c r="H155" s="108"/>
      <c r="I155" s="9"/>
      <c r="J155" s="9"/>
      <c r="K155" s="9"/>
      <c r="L155" s="9"/>
      <c r="M155" s="9"/>
      <c r="N155" s="9"/>
    </row>
    <row r="156">
      <c r="A156" s="21">
        <v>1.86006711E8</v>
      </c>
      <c r="B156" s="9" t="s">
        <v>1588</v>
      </c>
      <c r="C156" s="49">
        <v>38249.0</v>
      </c>
      <c r="D156" s="79">
        <f t="shared" si="1"/>
        <v>19</v>
      </c>
      <c r="E156" s="79" t="s">
        <v>2692</v>
      </c>
      <c r="F156" s="79">
        <v>93561.0</v>
      </c>
      <c r="G156" s="9"/>
      <c r="H156" s="108"/>
      <c r="I156" s="9"/>
      <c r="J156" s="9"/>
      <c r="K156" s="9"/>
      <c r="L156" s="9"/>
      <c r="M156" s="9"/>
      <c r="N156" s="9"/>
    </row>
    <row r="157">
      <c r="A157" s="21">
        <v>6.50004238E8</v>
      </c>
      <c r="B157" s="9" t="s">
        <v>1585</v>
      </c>
      <c r="C157" s="49">
        <v>37148.0</v>
      </c>
      <c r="D157" s="79">
        <f t="shared" si="1"/>
        <v>22</v>
      </c>
      <c r="E157" s="79"/>
      <c r="F157" s="79">
        <v>70031.0</v>
      </c>
      <c r="G157" s="9"/>
      <c r="H157" s="108"/>
      <c r="I157" s="9"/>
      <c r="J157" s="9"/>
      <c r="K157" s="9"/>
      <c r="L157" s="9"/>
      <c r="M157" s="9"/>
      <c r="N157" s="9"/>
    </row>
    <row r="158">
      <c r="A158" s="21">
        <v>3.11006157E8</v>
      </c>
      <c r="B158" s="9" t="s">
        <v>1621</v>
      </c>
      <c r="C158" s="49">
        <v>35476.0</v>
      </c>
      <c r="D158" s="79">
        <f t="shared" si="1"/>
        <v>26</v>
      </c>
      <c r="E158" s="79"/>
      <c r="F158" s="79">
        <v>46384.0</v>
      </c>
      <c r="G158" s="9"/>
      <c r="H158" s="108"/>
      <c r="I158" s="9"/>
      <c r="J158" s="9"/>
      <c r="K158" s="9"/>
      <c r="L158" s="9"/>
      <c r="M158" s="9"/>
      <c r="N158" s="9"/>
    </row>
    <row r="159">
      <c r="A159" s="21">
        <v>4.68003266E8</v>
      </c>
      <c r="B159" s="9" t="s">
        <v>1592</v>
      </c>
      <c r="C159" s="49">
        <v>35371.0</v>
      </c>
      <c r="D159" s="79">
        <f t="shared" si="1"/>
        <v>27</v>
      </c>
      <c r="E159" s="79" t="s">
        <v>2693</v>
      </c>
      <c r="F159" s="79">
        <v>63115.0</v>
      </c>
      <c r="G159" s="9"/>
      <c r="H159" s="108"/>
      <c r="I159" s="9"/>
      <c r="J159" s="9"/>
      <c r="K159" s="9"/>
      <c r="L159" s="9"/>
      <c r="M159" s="9"/>
      <c r="N159" s="9"/>
    </row>
    <row r="160">
      <c r="A160" s="21">
        <v>2.49000737E8</v>
      </c>
      <c r="B160" s="9" t="s">
        <v>1601</v>
      </c>
      <c r="C160" s="49">
        <v>35579.0</v>
      </c>
      <c r="D160" s="79">
        <f t="shared" si="1"/>
        <v>26</v>
      </c>
      <c r="E160" s="79"/>
      <c r="F160" s="79">
        <v>105391.0</v>
      </c>
      <c r="G160" s="9"/>
      <c r="H160" s="108"/>
      <c r="I160" s="9"/>
      <c r="J160" s="9"/>
      <c r="K160" s="9"/>
      <c r="L160" s="9"/>
      <c r="M160" s="9"/>
      <c r="N160" s="9"/>
    </row>
    <row r="161">
      <c r="A161" s="21">
        <v>5.85005837E8</v>
      </c>
      <c r="B161" s="9" t="s">
        <v>1594</v>
      </c>
      <c r="C161" s="49">
        <v>35624.0</v>
      </c>
      <c r="D161" s="79">
        <f t="shared" si="1"/>
        <v>26</v>
      </c>
      <c r="E161" s="79" t="s">
        <v>2663</v>
      </c>
      <c r="F161" s="79">
        <v>24252.0</v>
      </c>
      <c r="G161" s="9"/>
      <c r="H161" s="108"/>
      <c r="I161" s="9"/>
      <c r="J161" s="9"/>
      <c r="K161" s="9"/>
      <c r="L161" s="9"/>
      <c r="M161" s="9"/>
      <c r="N161" s="9"/>
    </row>
    <row r="162">
      <c r="A162" s="21">
        <v>9.9500051E8</v>
      </c>
      <c r="B162" s="9" t="s">
        <v>1588</v>
      </c>
      <c r="C162" s="49">
        <v>42268.0</v>
      </c>
      <c r="D162" s="79">
        <f t="shared" si="1"/>
        <v>8</v>
      </c>
      <c r="E162" s="79"/>
      <c r="F162" s="79">
        <v>55887.0</v>
      </c>
      <c r="G162" s="9"/>
      <c r="H162" s="108"/>
      <c r="I162" s="9"/>
      <c r="J162" s="9"/>
      <c r="K162" s="9"/>
      <c r="L162" s="9"/>
      <c r="M162" s="9"/>
      <c r="N162" s="9"/>
    </row>
    <row r="163">
      <c r="A163" s="21">
        <v>5.90006401E8</v>
      </c>
      <c r="B163" s="9" t="s">
        <v>1600</v>
      </c>
      <c r="C163" s="49">
        <v>39951.0</v>
      </c>
      <c r="D163" s="79">
        <f t="shared" si="1"/>
        <v>14</v>
      </c>
      <c r="E163" s="79" t="s">
        <v>2692</v>
      </c>
      <c r="F163" s="79">
        <v>91988.0</v>
      </c>
      <c r="G163" s="9"/>
      <c r="H163" s="108"/>
      <c r="I163" s="9"/>
      <c r="J163" s="9"/>
      <c r="K163" s="9"/>
      <c r="L163" s="9"/>
      <c r="M163" s="9"/>
      <c r="N163" s="9"/>
    </row>
    <row r="164">
      <c r="A164" s="21">
        <v>4.12009105E8</v>
      </c>
      <c r="B164" s="9" t="s">
        <v>1603</v>
      </c>
      <c r="C164" s="49">
        <v>37032.0</v>
      </c>
      <c r="D164" s="79">
        <f t="shared" si="1"/>
        <v>22</v>
      </c>
      <c r="E164" s="79"/>
      <c r="F164" s="79">
        <v>43560.0</v>
      </c>
      <c r="G164" s="9"/>
      <c r="H164" s="108"/>
      <c r="I164" s="9"/>
      <c r="J164" s="9"/>
      <c r="K164" s="9"/>
      <c r="L164" s="9"/>
      <c r="M164" s="9"/>
      <c r="N164" s="9"/>
    </row>
    <row r="165">
      <c r="A165" s="21">
        <v>9.04000184E8</v>
      </c>
      <c r="B165" s="9" t="s">
        <v>1597</v>
      </c>
      <c r="C165" s="49">
        <v>35090.0</v>
      </c>
      <c r="D165" s="79">
        <f t="shared" si="1"/>
        <v>27</v>
      </c>
      <c r="E165" s="79" t="s">
        <v>2690</v>
      </c>
      <c r="F165" s="79">
        <v>101036.0</v>
      </c>
      <c r="G165" s="9"/>
      <c r="H165" s="108"/>
      <c r="I165" s="9"/>
      <c r="J165" s="9"/>
      <c r="K165" s="9"/>
      <c r="L165" s="9"/>
      <c r="M165" s="9"/>
      <c r="N165" s="9"/>
    </row>
    <row r="166">
      <c r="A166" s="21">
        <v>2.40001467E8</v>
      </c>
      <c r="B166" s="9" t="s">
        <v>1588</v>
      </c>
      <c r="C166" s="49">
        <v>37206.0</v>
      </c>
      <c r="D166" s="79">
        <f t="shared" si="1"/>
        <v>22</v>
      </c>
      <c r="E166" s="79"/>
      <c r="F166" s="79">
        <v>37398.0</v>
      </c>
      <c r="G166" s="9"/>
      <c r="H166" s="108"/>
      <c r="I166" s="9"/>
      <c r="J166" s="9"/>
      <c r="K166" s="9"/>
      <c r="L166" s="9"/>
      <c r="M166" s="9"/>
      <c r="N166" s="9"/>
    </row>
    <row r="167">
      <c r="A167" s="21">
        <v>6.8800977E8</v>
      </c>
      <c r="B167" s="9" t="s">
        <v>1588</v>
      </c>
      <c r="C167" s="49">
        <v>40256.0</v>
      </c>
      <c r="D167" s="79">
        <f t="shared" si="1"/>
        <v>13</v>
      </c>
      <c r="E167" s="79" t="s">
        <v>2693</v>
      </c>
      <c r="F167" s="79">
        <v>57889.0</v>
      </c>
      <c r="G167" s="9"/>
      <c r="H167" s="108"/>
      <c r="I167" s="9"/>
      <c r="J167" s="9"/>
      <c r="K167" s="9"/>
      <c r="L167" s="9"/>
      <c r="M167" s="9"/>
      <c r="N167" s="9"/>
    </row>
    <row r="168">
      <c r="A168" s="21">
        <v>8.85003638E8</v>
      </c>
      <c r="B168" s="9" t="s">
        <v>1648</v>
      </c>
      <c r="C168" s="49">
        <v>38199.0</v>
      </c>
      <c r="D168" s="79">
        <f t="shared" si="1"/>
        <v>19</v>
      </c>
      <c r="E168" s="79" t="s">
        <v>2690</v>
      </c>
      <c r="F168" s="79">
        <v>97578.0</v>
      </c>
      <c r="G168" s="9"/>
      <c r="H168" s="108"/>
      <c r="I168" s="9"/>
      <c r="J168" s="9"/>
      <c r="K168" s="9"/>
      <c r="L168" s="9"/>
      <c r="M168" s="9"/>
      <c r="N168" s="9"/>
    </row>
    <row r="169">
      <c r="A169" s="21">
        <v>9.33003118E8</v>
      </c>
      <c r="B169" s="9" t="s">
        <v>1584</v>
      </c>
      <c r="C169" s="49">
        <v>36288.0</v>
      </c>
      <c r="D169" s="79">
        <f t="shared" si="1"/>
        <v>24</v>
      </c>
      <c r="E169" s="79"/>
      <c r="F169" s="79">
        <v>111774.0</v>
      </c>
      <c r="G169" s="9"/>
      <c r="H169" s="108"/>
      <c r="I169" s="9"/>
      <c r="J169" s="9"/>
      <c r="K169" s="9"/>
      <c r="L169" s="9"/>
      <c r="M169" s="9"/>
      <c r="N169" s="9"/>
    </row>
    <row r="170">
      <c r="A170" s="21">
        <v>7.93006568E8</v>
      </c>
      <c r="B170" s="9" t="s">
        <v>1588</v>
      </c>
      <c r="C170" s="49">
        <v>36994.0</v>
      </c>
      <c r="D170" s="79">
        <f t="shared" si="1"/>
        <v>22</v>
      </c>
      <c r="E170" s="79" t="s">
        <v>2693</v>
      </c>
      <c r="F170" s="79">
        <v>35269.0</v>
      </c>
      <c r="G170" s="9"/>
      <c r="H170" s="108"/>
      <c r="I170" s="9"/>
      <c r="J170" s="9"/>
      <c r="K170" s="9"/>
      <c r="L170" s="9"/>
      <c r="M170" s="9"/>
      <c r="N170" s="9"/>
    </row>
    <row r="171">
      <c r="A171" s="21">
        <v>8.03006506E8</v>
      </c>
      <c r="B171" s="9" t="s">
        <v>1595</v>
      </c>
      <c r="C171" s="49">
        <v>37042.0</v>
      </c>
      <c r="D171" s="79">
        <f t="shared" si="1"/>
        <v>22</v>
      </c>
      <c r="E171" s="79" t="s">
        <v>2692</v>
      </c>
      <c r="F171" s="79">
        <v>101335.0</v>
      </c>
      <c r="G171" s="9"/>
      <c r="H171" s="108"/>
      <c r="I171" s="9"/>
      <c r="J171" s="9"/>
      <c r="K171" s="9"/>
      <c r="L171" s="9"/>
      <c r="M171" s="9"/>
      <c r="N171" s="9"/>
    </row>
    <row r="172">
      <c r="A172" s="21">
        <v>1.06006151E8</v>
      </c>
      <c r="B172" s="9" t="s">
        <v>1584</v>
      </c>
      <c r="C172" s="49">
        <v>37716.0</v>
      </c>
      <c r="D172" s="79">
        <f t="shared" si="1"/>
        <v>20</v>
      </c>
      <c r="E172" s="79"/>
      <c r="F172" s="79">
        <v>61776.0</v>
      </c>
      <c r="G172" s="9"/>
      <c r="H172" s="108"/>
      <c r="I172" s="9"/>
      <c r="J172" s="9"/>
      <c r="K172" s="9"/>
      <c r="L172" s="9"/>
      <c r="M172" s="9"/>
      <c r="N172" s="9"/>
    </row>
    <row r="173">
      <c r="A173" s="21">
        <v>5.12004764E8</v>
      </c>
      <c r="B173" s="9" t="s">
        <v>1603</v>
      </c>
      <c r="C173" s="49">
        <v>37920.0</v>
      </c>
      <c r="D173" s="79">
        <f t="shared" si="1"/>
        <v>20</v>
      </c>
      <c r="E173" s="79" t="s">
        <v>2690</v>
      </c>
      <c r="F173" s="79">
        <v>50700.0</v>
      </c>
      <c r="G173" s="9"/>
      <c r="H173" s="108"/>
      <c r="I173" s="9"/>
      <c r="J173" s="9"/>
      <c r="K173" s="9"/>
      <c r="L173" s="9"/>
      <c r="M173" s="9"/>
      <c r="N173" s="9"/>
    </row>
    <row r="174">
      <c r="A174" s="21">
        <v>1.63002583E8</v>
      </c>
      <c r="B174" s="9" t="s">
        <v>1607</v>
      </c>
      <c r="C174" s="49">
        <v>37668.0</v>
      </c>
      <c r="D174" s="79">
        <f t="shared" si="1"/>
        <v>20</v>
      </c>
      <c r="E174" s="79"/>
      <c r="F174" s="79">
        <v>39442.0</v>
      </c>
      <c r="G174" s="9"/>
      <c r="H174" s="108"/>
      <c r="I174" s="9"/>
      <c r="J174" s="9"/>
      <c r="K174" s="9"/>
      <c r="L174" s="9"/>
      <c r="M174" s="9"/>
      <c r="N174" s="9"/>
    </row>
    <row r="175">
      <c r="A175" s="21">
        <v>3.1300831E8</v>
      </c>
      <c r="B175" s="9" t="s">
        <v>1584</v>
      </c>
      <c r="C175" s="49">
        <v>35852.0</v>
      </c>
      <c r="D175" s="79">
        <f t="shared" si="1"/>
        <v>25</v>
      </c>
      <c r="E175" s="79" t="s">
        <v>2693</v>
      </c>
      <c r="F175" s="79">
        <v>81494.0</v>
      </c>
      <c r="G175" s="9"/>
      <c r="H175" s="108"/>
      <c r="I175" s="9"/>
      <c r="J175" s="9"/>
      <c r="K175" s="9"/>
      <c r="L175" s="9"/>
      <c r="M175" s="9"/>
      <c r="N175" s="9"/>
    </row>
    <row r="176">
      <c r="A176" s="21">
        <v>3.78002665E8</v>
      </c>
      <c r="B176" s="9" t="s">
        <v>1584</v>
      </c>
      <c r="C176" s="49">
        <v>35301.0</v>
      </c>
      <c r="D176" s="79">
        <f t="shared" si="1"/>
        <v>27</v>
      </c>
      <c r="E176" s="79" t="s">
        <v>2693</v>
      </c>
      <c r="F176" s="79">
        <v>60294.0</v>
      </c>
      <c r="G176" s="9"/>
      <c r="H176" s="108"/>
      <c r="I176" s="9"/>
      <c r="J176" s="9"/>
      <c r="K176" s="9"/>
      <c r="L176" s="9"/>
      <c r="M176" s="9"/>
      <c r="N176" s="9"/>
    </row>
    <row r="177">
      <c r="A177" s="21">
        <v>8.67001341E8</v>
      </c>
      <c r="B177" s="9" t="s">
        <v>1607</v>
      </c>
      <c r="C177" s="49">
        <v>38526.0</v>
      </c>
      <c r="D177" s="79">
        <f t="shared" si="1"/>
        <v>18</v>
      </c>
      <c r="E177" s="79" t="s">
        <v>2693</v>
      </c>
      <c r="F177" s="79">
        <v>45864.0</v>
      </c>
      <c r="G177" s="9"/>
      <c r="H177" s="108"/>
      <c r="I177" s="9"/>
      <c r="J177" s="9"/>
      <c r="K177" s="9"/>
      <c r="L177" s="9"/>
      <c r="M177" s="9"/>
      <c r="N177" s="9"/>
    </row>
    <row r="178">
      <c r="A178" s="21">
        <v>7.98006688E8</v>
      </c>
      <c r="B178" s="9" t="s">
        <v>1600</v>
      </c>
      <c r="C178" s="49">
        <v>41833.0</v>
      </c>
      <c r="D178" s="79">
        <f t="shared" si="1"/>
        <v>9</v>
      </c>
      <c r="E178" s="79" t="s">
        <v>2693</v>
      </c>
      <c r="F178" s="79">
        <v>46280.0</v>
      </c>
      <c r="G178" s="9"/>
      <c r="H178" s="108"/>
      <c r="I178" s="9"/>
      <c r="J178" s="9"/>
      <c r="K178" s="9"/>
      <c r="L178" s="9"/>
      <c r="M178" s="9"/>
      <c r="N178" s="9"/>
    </row>
    <row r="179">
      <c r="A179" s="21">
        <v>6.71000508E8</v>
      </c>
      <c r="B179" s="9" t="s">
        <v>1597</v>
      </c>
      <c r="C179" s="49">
        <v>34790.0</v>
      </c>
      <c r="D179" s="79">
        <f t="shared" si="1"/>
        <v>28</v>
      </c>
      <c r="E179" s="79" t="s">
        <v>2692</v>
      </c>
      <c r="F179" s="79">
        <v>51506.0</v>
      </c>
      <c r="G179" s="9"/>
      <c r="H179" s="108"/>
      <c r="I179" s="9"/>
      <c r="J179" s="9"/>
      <c r="K179" s="9"/>
      <c r="L179" s="9"/>
      <c r="M179" s="9"/>
      <c r="N179" s="9"/>
    </row>
    <row r="180">
      <c r="A180" s="21">
        <v>6.93004759E8</v>
      </c>
      <c r="B180" s="9" t="s">
        <v>1588</v>
      </c>
      <c r="C180" s="49">
        <v>35436.0</v>
      </c>
      <c r="D180" s="79">
        <f t="shared" si="1"/>
        <v>26</v>
      </c>
      <c r="E180" s="79" t="s">
        <v>2692</v>
      </c>
      <c r="F180" s="79">
        <v>81614.0</v>
      </c>
      <c r="G180" s="9"/>
      <c r="H180" s="108"/>
      <c r="I180" s="9"/>
      <c r="J180" s="9"/>
      <c r="K180" s="9"/>
      <c r="L180" s="9"/>
      <c r="M180" s="9"/>
      <c r="N180" s="9"/>
    </row>
    <row r="181">
      <c r="A181" s="21">
        <v>5.01003688E8</v>
      </c>
      <c r="B181" s="9" t="s">
        <v>1600</v>
      </c>
      <c r="C181" s="49">
        <v>37150.0</v>
      </c>
      <c r="D181" s="79">
        <f t="shared" si="1"/>
        <v>22</v>
      </c>
      <c r="E181" s="79" t="s">
        <v>2693</v>
      </c>
      <c r="F181" s="79">
        <v>103649.0</v>
      </c>
      <c r="G181" s="9"/>
      <c r="H181" s="108"/>
      <c r="I181" s="9"/>
      <c r="J181" s="9"/>
      <c r="K181" s="9"/>
      <c r="L181" s="9"/>
      <c r="M181" s="9"/>
      <c r="N181" s="9"/>
    </row>
    <row r="182">
      <c r="A182" s="21">
        <v>7.19007584E8</v>
      </c>
      <c r="B182" s="9" t="s">
        <v>1594</v>
      </c>
      <c r="C182" s="49">
        <v>35077.0</v>
      </c>
      <c r="D182" s="79">
        <f t="shared" si="1"/>
        <v>27</v>
      </c>
      <c r="E182" s="79" t="s">
        <v>2690</v>
      </c>
      <c r="F182" s="79">
        <v>48906.0</v>
      </c>
      <c r="G182" s="9"/>
      <c r="H182" s="108"/>
      <c r="I182" s="9"/>
      <c r="J182" s="9"/>
      <c r="K182" s="9"/>
      <c r="L182" s="9"/>
      <c r="M182" s="9"/>
      <c r="N182" s="9"/>
    </row>
    <row r="183">
      <c r="A183" s="21">
        <v>8.2800508E8</v>
      </c>
      <c r="B183" s="9" t="s">
        <v>1584</v>
      </c>
      <c r="C183" s="49">
        <v>36724.0</v>
      </c>
      <c r="D183" s="79">
        <f t="shared" si="1"/>
        <v>23</v>
      </c>
      <c r="E183" s="79" t="s">
        <v>2692</v>
      </c>
      <c r="F183" s="79">
        <v>79492.0</v>
      </c>
      <c r="G183" s="9"/>
      <c r="H183" s="108"/>
      <c r="I183" s="9"/>
      <c r="J183" s="9"/>
      <c r="K183" s="9"/>
      <c r="L183" s="9"/>
      <c r="M183" s="9"/>
      <c r="N183" s="9"/>
    </row>
    <row r="184">
      <c r="A184" s="21">
        <v>9.41007371E8</v>
      </c>
      <c r="B184" s="9" t="s">
        <v>1588</v>
      </c>
      <c r="C184" s="49">
        <v>37406.0</v>
      </c>
      <c r="D184" s="79">
        <f t="shared" si="1"/>
        <v>21</v>
      </c>
      <c r="E184" s="79" t="s">
        <v>2693</v>
      </c>
      <c r="F184" s="79">
        <v>112216.0</v>
      </c>
      <c r="G184" s="9"/>
      <c r="H184" s="108"/>
      <c r="I184" s="9"/>
      <c r="J184" s="9"/>
      <c r="K184" s="9"/>
      <c r="L184" s="9"/>
      <c r="M184" s="9"/>
      <c r="N184" s="9"/>
    </row>
    <row r="185">
      <c r="A185" s="21">
        <v>2.8800191E8</v>
      </c>
      <c r="B185" s="9" t="s">
        <v>1603</v>
      </c>
      <c r="C185" s="49">
        <v>37990.0</v>
      </c>
      <c r="D185" s="79">
        <f t="shared" si="1"/>
        <v>20</v>
      </c>
      <c r="E185" s="79" t="s">
        <v>2690</v>
      </c>
      <c r="F185" s="79">
        <v>87126.0</v>
      </c>
      <c r="G185" s="9"/>
      <c r="H185" s="108"/>
      <c r="I185" s="9"/>
      <c r="J185" s="9"/>
      <c r="K185" s="9"/>
      <c r="L185" s="9"/>
      <c r="M185" s="9"/>
      <c r="N185" s="9"/>
    </row>
    <row r="186">
      <c r="A186" s="21">
        <v>9.75007784E8</v>
      </c>
      <c r="B186" s="9" t="s">
        <v>1603</v>
      </c>
      <c r="C186" s="49">
        <v>38272.0</v>
      </c>
      <c r="D186" s="79">
        <f t="shared" si="1"/>
        <v>19</v>
      </c>
      <c r="E186" s="79"/>
      <c r="F186" s="79">
        <v>101088.0</v>
      </c>
      <c r="G186" s="9"/>
      <c r="H186" s="108"/>
      <c r="I186" s="9"/>
      <c r="J186" s="9"/>
      <c r="K186" s="9"/>
      <c r="L186" s="9"/>
      <c r="M186" s="9"/>
      <c r="N186" s="9"/>
    </row>
    <row r="187">
      <c r="A187" s="21">
        <v>4.89007166E8</v>
      </c>
      <c r="B187" s="9" t="s">
        <v>1603</v>
      </c>
      <c r="C187" s="49">
        <v>38037.0</v>
      </c>
      <c r="D187" s="79">
        <f t="shared" si="1"/>
        <v>19</v>
      </c>
      <c r="E187" s="79" t="s">
        <v>2692</v>
      </c>
      <c r="F187" s="79">
        <v>59644.0</v>
      </c>
      <c r="G187" s="9"/>
      <c r="H187" s="108"/>
      <c r="I187" s="9"/>
      <c r="J187" s="9"/>
      <c r="K187" s="9"/>
      <c r="L187" s="9"/>
      <c r="M187" s="9"/>
      <c r="N187" s="9"/>
    </row>
    <row r="188">
      <c r="A188" s="21">
        <v>6.57005603E8</v>
      </c>
      <c r="B188" s="9" t="s">
        <v>1588</v>
      </c>
      <c r="C188" s="49">
        <v>34909.0</v>
      </c>
      <c r="D188" s="79">
        <f t="shared" si="1"/>
        <v>28</v>
      </c>
      <c r="E188" s="79" t="s">
        <v>2693</v>
      </c>
      <c r="F188" s="79">
        <v>31460.0</v>
      </c>
      <c r="G188" s="9"/>
      <c r="H188" s="108"/>
      <c r="I188" s="9"/>
      <c r="J188" s="9"/>
      <c r="K188" s="9"/>
      <c r="L188" s="9"/>
      <c r="M188" s="9"/>
      <c r="N188" s="9"/>
    </row>
    <row r="189">
      <c r="A189" s="21">
        <v>7.46007232E8</v>
      </c>
      <c r="B189" s="9" t="s">
        <v>1622</v>
      </c>
      <c r="C189" s="49">
        <v>38303.0</v>
      </c>
      <c r="D189" s="79">
        <f t="shared" si="1"/>
        <v>19</v>
      </c>
      <c r="E189" s="79" t="s">
        <v>2690</v>
      </c>
      <c r="F189" s="79">
        <v>90233.0</v>
      </c>
      <c r="G189" s="9"/>
      <c r="H189" s="108"/>
      <c r="I189" s="9"/>
      <c r="J189" s="9"/>
      <c r="K189" s="9"/>
      <c r="L189" s="9"/>
      <c r="M189" s="9"/>
      <c r="N189" s="9"/>
    </row>
    <row r="190">
      <c r="A190" s="21">
        <v>5.42001793E8</v>
      </c>
      <c r="B190" s="9" t="s">
        <v>1586</v>
      </c>
      <c r="C190" s="49">
        <v>37890.0</v>
      </c>
      <c r="D190" s="79">
        <f t="shared" si="1"/>
        <v>20</v>
      </c>
      <c r="E190" s="79" t="s">
        <v>2693</v>
      </c>
      <c r="F190" s="79">
        <v>97695.0</v>
      </c>
      <c r="G190" s="9"/>
      <c r="H190" s="108"/>
      <c r="I190" s="9"/>
      <c r="J190" s="9"/>
      <c r="K190" s="9"/>
      <c r="L190" s="9"/>
      <c r="M190" s="9"/>
      <c r="N190" s="9"/>
    </row>
    <row r="191">
      <c r="A191" s="21">
        <v>7.50006979E8</v>
      </c>
      <c r="B191" s="9" t="s">
        <v>1588</v>
      </c>
      <c r="C191" s="49">
        <v>35672.0</v>
      </c>
      <c r="D191" s="79">
        <f t="shared" si="1"/>
        <v>26</v>
      </c>
      <c r="E191" s="79" t="s">
        <v>2691</v>
      </c>
      <c r="F191" s="79">
        <v>36023.0</v>
      </c>
      <c r="G191" s="9"/>
      <c r="H191" s="108"/>
      <c r="I191" s="9"/>
      <c r="J191" s="9"/>
      <c r="K191" s="9"/>
      <c r="L191" s="9"/>
      <c r="M191" s="9"/>
      <c r="N191" s="9"/>
    </row>
    <row r="192">
      <c r="A192" s="21">
        <v>5.41005827E8</v>
      </c>
      <c r="B192" s="9" t="s">
        <v>1601</v>
      </c>
      <c r="C192" s="49">
        <v>39765.0</v>
      </c>
      <c r="D192" s="79">
        <f t="shared" si="1"/>
        <v>15</v>
      </c>
      <c r="E192" s="79" t="s">
        <v>2691</v>
      </c>
      <c r="F192" s="79">
        <v>85228.0</v>
      </c>
      <c r="G192" s="9"/>
      <c r="H192" s="108"/>
      <c r="I192" s="9"/>
      <c r="J192" s="9"/>
      <c r="K192" s="9"/>
      <c r="L192" s="9"/>
      <c r="M192" s="9"/>
      <c r="N192" s="9"/>
    </row>
    <row r="193">
      <c r="A193" s="21">
        <v>9.43001719E8</v>
      </c>
      <c r="B193" s="9" t="s">
        <v>1613</v>
      </c>
      <c r="C193" s="49">
        <v>37079.0</v>
      </c>
      <c r="D193" s="79">
        <f t="shared" si="1"/>
        <v>22</v>
      </c>
      <c r="E193" s="79" t="s">
        <v>2690</v>
      </c>
      <c r="F193" s="79">
        <v>29796.0</v>
      </c>
      <c r="G193" s="9"/>
      <c r="H193" s="108"/>
      <c r="I193" s="9"/>
      <c r="J193" s="9"/>
      <c r="K193" s="9"/>
      <c r="L193" s="9"/>
      <c r="M193" s="9"/>
      <c r="N193" s="9"/>
    </row>
    <row r="194">
      <c r="A194" s="21">
        <v>5.04004685E8</v>
      </c>
      <c r="B194" s="9" t="s">
        <v>1600</v>
      </c>
      <c r="C194" s="49">
        <v>37714.0</v>
      </c>
      <c r="D194" s="79">
        <f t="shared" si="1"/>
        <v>20</v>
      </c>
      <c r="E194" s="79" t="s">
        <v>2693</v>
      </c>
      <c r="F194" s="79">
        <v>43173.0</v>
      </c>
      <c r="G194" s="9"/>
      <c r="H194" s="108"/>
      <c r="I194" s="9"/>
      <c r="J194" s="9"/>
      <c r="K194" s="9"/>
      <c r="L194" s="9"/>
      <c r="M194" s="9"/>
      <c r="N194" s="9"/>
    </row>
    <row r="195">
      <c r="A195" s="21">
        <v>2.59000447E8</v>
      </c>
      <c r="B195" s="9" t="s">
        <v>1585</v>
      </c>
      <c r="C195" s="49">
        <v>37822.0</v>
      </c>
      <c r="D195" s="79">
        <f t="shared" si="1"/>
        <v>20</v>
      </c>
      <c r="E195" s="79"/>
      <c r="F195" s="79">
        <v>61906.0</v>
      </c>
      <c r="G195" s="9"/>
      <c r="H195" s="108"/>
      <c r="I195" s="9"/>
      <c r="J195" s="9"/>
      <c r="K195" s="9"/>
      <c r="L195" s="9"/>
      <c r="M195" s="9"/>
      <c r="N195" s="9"/>
    </row>
    <row r="196">
      <c r="A196" s="21">
        <v>1.00002924E8</v>
      </c>
      <c r="B196" s="9" t="s">
        <v>1621</v>
      </c>
      <c r="C196" s="49">
        <v>37801.0</v>
      </c>
      <c r="D196" s="79">
        <f t="shared" si="1"/>
        <v>20</v>
      </c>
      <c r="E196" s="79" t="s">
        <v>2693</v>
      </c>
      <c r="F196" s="79">
        <v>31915.0</v>
      </c>
      <c r="G196" s="9"/>
      <c r="H196" s="108"/>
      <c r="I196" s="9"/>
      <c r="J196" s="9"/>
      <c r="K196" s="9"/>
      <c r="L196" s="9"/>
      <c r="M196" s="9"/>
      <c r="N196" s="9"/>
    </row>
    <row r="197">
      <c r="A197" s="21">
        <v>9.9100672E8</v>
      </c>
      <c r="B197" s="9" t="s">
        <v>1621</v>
      </c>
      <c r="C197" s="49">
        <v>41077.0</v>
      </c>
      <c r="D197" s="79">
        <f t="shared" si="1"/>
        <v>11</v>
      </c>
      <c r="E197" s="79" t="s">
        <v>2691</v>
      </c>
      <c r="F197" s="79">
        <v>94679.0</v>
      </c>
      <c r="G197" s="9"/>
      <c r="H197" s="108"/>
      <c r="I197" s="9"/>
      <c r="J197" s="9"/>
      <c r="K197" s="9"/>
      <c r="L197" s="9"/>
      <c r="M197" s="9"/>
      <c r="N197" s="9"/>
    </row>
    <row r="198">
      <c r="A198" s="21">
        <v>8.65003824E8</v>
      </c>
      <c r="B198" s="9" t="s">
        <v>1600</v>
      </c>
      <c r="C198" s="49">
        <v>36171.0</v>
      </c>
      <c r="D198" s="79">
        <f t="shared" si="1"/>
        <v>24</v>
      </c>
      <c r="E198" s="79" t="s">
        <v>2663</v>
      </c>
      <c r="F198" s="79">
        <v>44824.0</v>
      </c>
      <c r="G198" s="9"/>
      <c r="H198" s="108"/>
      <c r="I198" s="9"/>
      <c r="J198" s="9"/>
      <c r="K198" s="9"/>
      <c r="L198" s="9"/>
      <c r="M198" s="9"/>
      <c r="N198" s="9"/>
    </row>
    <row r="199">
      <c r="A199" s="21">
        <v>3.51008538E8</v>
      </c>
      <c r="B199" s="9" t="s">
        <v>1622</v>
      </c>
      <c r="C199" s="49">
        <v>38149.0</v>
      </c>
      <c r="D199" s="79">
        <f t="shared" si="1"/>
        <v>19</v>
      </c>
      <c r="E199" s="79" t="s">
        <v>2690</v>
      </c>
      <c r="F199" s="79">
        <v>80418.0</v>
      </c>
      <c r="G199" s="9"/>
      <c r="H199" s="108"/>
      <c r="I199" s="9"/>
      <c r="J199" s="9"/>
      <c r="K199" s="9"/>
      <c r="L199" s="9"/>
      <c r="M199" s="9"/>
      <c r="N199" s="9"/>
    </row>
    <row r="200">
      <c r="A200" s="21">
        <v>6.22004162E8</v>
      </c>
      <c r="B200" s="9" t="s">
        <v>1601</v>
      </c>
      <c r="C200" s="49">
        <v>36401.0</v>
      </c>
      <c r="D200" s="79">
        <f t="shared" si="1"/>
        <v>24</v>
      </c>
      <c r="E200" s="79"/>
      <c r="F200" s="79">
        <v>34268.0</v>
      </c>
      <c r="G200" s="9"/>
      <c r="H200" s="108"/>
      <c r="I200" s="9"/>
      <c r="J200" s="9"/>
      <c r="K200" s="9"/>
      <c r="L200" s="9"/>
      <c r="M200" s="9"/>
      <c r="N200" s="9"/>
    </row>
    <row r="201">
      <c r="A201" s="21">
        <v>3.04004314E8</v>
      </c>
      <c r="B201" s="9" t="s">
        <v>1603</v>
      </c>
      <c r="C201" s="49">
        <v>35051.0</v>
      </c>
      <c r="D201" s="79">
        <f t="shared" si="1"/>
        <v>28</v>
      </c>
      <c r="E201" s="79"/>
      <c r="F201" s="79">
        <v>60645.0</v>
      </c>
      <c r="G201" s="9"/>
      <c r="H201" s="108"/>
      <c r="I201" s="9"/>
      <c r="J201" s="9"/>
      <c r="K201" s="9"/>
      <c r="L201" s="9"/>
      <c r="M201" s="9"/>
      <c r="N201" s="9"/>
    </row>
    <row r="202">
      <c r="A202" s="21">
        <v>5.96008829E8</v>
      </c>
      <c r="B202" s="9" t="s">
        <v>1600</v>
      </c>
      <c r="C202" s="49">
        <v>37641.0</v>
      </c>
      <c r="D202" s="79">
        <f t="shared" si="1"/>
        <v>20</v>
      </c>
      <c r="E202" s="79"/>
      <c r="F202" s="79">
        <v>58565.0</v>
      </c>
      <c r="G202" s="9"/>
      <c r="H202" s="108"/>
      <c r="I202" s="9"/>
      <c r="J202" s="9"/>
      <c r="K202" s="9"/>
      <c r="L202" s="9"/>
      <c r="M202" s="9"/>
      <c r="N202" s="9"/>
    </row>
    <row r="203">
      <c r="A203" s="21">
        <v>2.40002873E8</v>
      </c>
      <c r="B203" s="9" t="s">
        <v>1600</v>
      </c>
      <c r="C203" s="49">
        <v>40542.0</v>
      </c>
      <c r="D203" s="79">
        <f t="shared" si="1"/>
        <v>13</v>
      </c>
      <c r="E203" s="79"/>
      <c r="F203" s="79">
        <v>104429.0</v>
      </c>
      <c r="G203" s="9"/>
      <c r="H203" s="108"/>
      <c r="I203" s="9"/>
      <c r="J203" s="9"/>
      <c r="K203" s="9"/>
      <c r="L203" s="9"/>
      <c r="M203" s="9"/>
      <c r="N203" s="9"/>
    </row>
    <row r="204">
      <c r="A204" s="21">
        <v>5.12005919E8</v>
      </c>
      <c r="B204" s="9" t="s">
        <v>1600</v>
      </c>
      <c r="C204" s="49">
        <v>39066.0</v>
      </c>
      <c r="D204" s="79">
        <f t="shared" si="1"/>
        <v>17</v>
      </c>
      <c r="E204" s="79" t="s">
        <v>2691</v>
      </c>
      <c r="F204" s="79">
        <v>83369.0</v>
      </c>
      <c r="G204" s="9"/>
      <c r="H204" s="108"/>
      <c r="I204" s="9"/>
      <c r="J204" s="9"/>
      <c r="K204" s="9"/>
      <c r="L204" s="9"/>
      <c r="M204" s="9"/>
      <c r="N204" s="9"/>
    </row>
    <row r="205">
      <c r="A205" s="21">
        <v>5.69001716E8</v>
      </c>
      <c r="B205" s="9" t="s">
        <v>1600</v>
      </c>
      <c r="C205" s="49">
        <v>37807.0</v>
      </c>
      <c r="D205" s="79">
        <f t="shared" si="1"/>
        <v>20</v>
      </c>
      <c r="E205" s="79" t="s">
        <v>2691</v>
      </c>
      <c r="F205" s="79">
        <v>28171.0</v>
      </c>
      <c r="G205" s="9"/>
      <c r="H205" s="108"/>
      <c r="I205" s="9"/>
      <c r="J205" s="9"/>
      <c r="K205" s="9"/>
      <c r="L205" s="9"/>
      <c r="M205" s="9"/>
      <c r="N205" s="9"/>
    </row>
    <row r="206">
      <c r="A206" s="21">
        <v>4.79001328E8</v>
      </c>
      <c r="B206" s="9" t="s">
        <v>1585</v>
      </c>
      <c r="C206" s="49">
        <v>37312.0</v>
      </c>
      <c r="D206" s="79">
        <f t="shared" si="1"/>
        <v>21</v>
      </c>
      <c r="E206" s="79"/>
      <c r="F206" s="79">
        <v>83005.0</v>
      </c>
      <c r="G206" s="9"/>
      <c r="H206" s="108"/>
      <c r="I206" s="9"/>
      <c r="J206" s="9"/>
      <c r="K206" s="9"/>
      <c r="L206" s="9"/>
      <c r="M206" s="9"/>
      <c r="N206" s="9"/>
    </row>
    <row r="207">
      <c r="A207" s="21">
        <v>8.6100426E8</v>
      </c>
      <c r="B207" s="9" t="s">
        <v>1622</v>
      </c>
      <c r="C207" s="49">
        <v>35015.0</v>
      </c>
      <c r="D207" s="79">
        <f t="shared" si="1"/>
        <v>28</v>
      </c>
      <c r="E207" s="79" t="s">
        <v>2693</v>
      </c>
      <c r="F207" s="79">
        <v>115882.0</v>
      </c>
      <c r="G207" s="9"/>
      <c r="H207" s="108"/>
      <c r="I207" s="9"/>
      <c r="J207" s="9"/>
      <c r="K207" s="9"/>
      <c r="L207" s="9"/>
      <c r="M207" s="9"/>
      <c r="N207" s="9"/>
    </row>
    <row r="208">
      <c r="A208" s="21">
        <v>9.83007016E8</v>
      </c>
      <c r="B208" s="9" t="s">
        <v>1603</v>
      </c>
      <c r="C208" s="49">
        <v>40423.0</v>
      </c>
      <c r="D208" s="79">
        <f t="shared" si="1"/>
        <v>13</v>
      </c>
      <c r="E208" s="79"/>
      <c r="F208" s="79">
        <v>111709.0</v>
      </c>
      <c r="G208" s="9"/>
      <c r="H208" s="108"/>
      <c r="I208" s="9"/>
      <c r="J208" s="9"/>
      <c r="K208" s="9"/>
      <c r="L208" s="9"/>
      <c r="M208" s="9"/>
      <c r="N208" s="9"/>
    </row>
    <row r="209">
      <c r="A209" s="21">
        <v>5.55008765E8</v>
      </c>
      <c r="B209" s="9" t="s">
        <v>1595</v>
      </c>
      <c r="C209" s="49">
        <v>36367.0</v>
      </c>
      <c r="D209" s="79">
        <f t="shared" si="1"/>
        <v>24</v>
      </c>
      <c r="E209" s="79" t="s">
        <v>2693</v>
      </c>
      <c r="F209" s="79">
        <v>115505.0</v>
      </c>
      <c r="G209" s="9"/>
      <c r="H209" s="108"/>
      <c r="I209" s="9"/>
      <c r="J209" s="9"/>
      <c r="K209" s="9"/>
      <c r="L209" s="9"/>
      <c r="M209" s="9"/>
      <c r="N209" s="9"/>
    </row>
    <row r="210">
      <c r="A210" s="21">
        <v>3.03001529E8</v>
      </c>
      <c r="B210" s="9" t="s">
        <v>1592</v>
      </c>
      <c r="C210" s="49">
        <v>36780.0</v>
      </c>
      <c r="D210" s="79">
        <f t="shared" si="1"/>
        <v>23</v>
      </c>
      <c r="E210" s="79" t="s">
        <v>2693</v>
      </c>
      <c r="F210" s="79">
        <v>64227.0</v>
      </c>
      <c r="G210" s="9"/>
      <c r="H210" s="108"/>
      <c r="I210" s="9"/>
      <c r="J210" s="9"/>
      <c r="K210" s="9"/>
      <c r="L210" s="9"/>
      <c r="M210" s="9"/>
      <c r="N210" s="9"/>
    </row>
    <row r="211">
      <c r="A211" s="21">
        <v>1.95005117E8</v>
      </c>
      <c r="B211" s="9" t="s">
        <v>1594</v>
      </c>
      <c r="C211" s="49">
        <v>37303.0</v>
      </c>
      <c r="D211" s="79">
        <f t="shared" si="1"/>
        <v>21</v>
      </c>
      <c r="E211" s="79"/>
      <c r="F211" s="79">
        <v>49437.0</v>
      </c>
      <c r="G211" s="9"/>
      <c r="H211" s="108"/>
      <c r="I211" s="9"/>
      <c r="J211" s="9"/>
      <c r="K211" s="9"/>
      <c r="L211" s="9"/>
      <c r="M211" s="9"/>
      <c r="N211" s="9"/>
    </row>
    <row r="212">
      <c r="A212" s="21">
        <v>2.82002141E8</v>
      </c>
      <c r="B212" s="9" t="s">
        <v>1601</v>
      </c>
      <c r="C212" s="49">
        <v>37569.0</v>
      </c>
      <c r="D212" s="79">
        <f t="shared" si="1"/>
        <v>21</v>
      </c>
      <c r="E212" s="79"/>
      <c r="F212" s="79">
        <v>32656.0</v>
      </c>
      <c r="G212" s="9"/>
      <c r="H212" s="108"/>
      <c r="I212" s="9"/>
      <c r="J212" s="9"/>
      <c r="K212" s="9"/>
      <c r="L212" s="9"/>
      <c r="M212" s="9"/>
      <c r="N212" s="9"/>
    </row>
    <row r="213">
      <c r="A213" s="21">
        <v>6.81006577E8</v>
      </c>
      <c r="B213" s="9" t="s">
        <v>1594</v>
      </c>
      <c r="C213" s="49">
        <v>36780.0</v>
      </c>
      <c r="D213" s="79">
        <f t="shared" si="1"/>
        <v>23</v>
      </c>
      <c r="E213" s="79"/>
      <c r="F213" s="79">
        <v>45838.0</v>
      </c>
      <c r="G213" s="9"/>
      <c r="H213" s="108"/>
      <c r="I213" s="9"/>
      <c r="J213" s="9"/>
      <c r="K213" s="9"/>
      <c r="L213" s="9"/>
      <c r="M213" s="9"/>
      <c r="N213" s="9"/>
    </row>
    <row r="214">
      <c r="A214" s="21">
        <v>4.2700131E8</v>
      </c>
      <c r="B214" s="9" t="s">
        <v>1607</v>
      </c>
      <c r="C214" s="49">
        <v>36885.0</v>
      </c>
      <c r="D214" s="79">
        <f t="shared" si="1"/>
        <v>23</v>
      </c>
      <c r="E214" s="79"/>
      <c r="F214" s="79">
        <v>116103.0</v>
      </c>
      <c r="G214" s="9"/>
      <c r="H214" s="108"/>
      <c r="I214" s="9"/>
      <c r="J214" s="9"/>
      <c r="K214" s="9"/>
      <c r="L214" s="9"/>
      <c r="M214" s="9"/>
      <c r="N214" s="9"/>
    </row>
    <row r="215">
      <c r="A215" s="21">
        <v>3.80004349E8</v>
      </c>
      <c r="B215" s="9" t="s">
        <v>1588</v>
      </c>
      <c r="C215" s="49">
        <v>38179.0</v>
      </c>
      <c r="D215" s="79">
        <f t="shared" si="1"/>
        <v>19</v>
      </c>
      <c r="E215" s="79" t="s">
        <v>2690</v>
      </c>
      <c r="F215" s="79">
        <v>46098.0</v>
      </c>
      <c r="G215" s="9"/>
      <c r="H215" s="108"/>
      <c r="I215" s="9"/>
      <c r="J215" s="9"/>
      <c r="K215" s="9"/>
      <c r="L215" s="9"/>
      <c r="M215" s="9"/>
      <c r="N215" s="9"/>
    </row>
    <row r="216">
      <c r="A216" s="21">
        <v>6.31005285E8</v>
      </c>
      <c r="B216" s="9" t="s">
        <v>1607</v>
      </c>
      <c r="C216" s="49">
        <v>35157.0</v>
      </c>
      <c r="D216" s="79">
        <f t="shared" si="1"/>
        <v>27</v>
      </c>
      <c r="E216" s="79" t="s">
        <v>2690</v>
      </c>
      <c r="F216" s="79">
        <v>111696.0</v>
      </c>
      <c r="G216" s="9"/>
      <c r="H216" s="108"/>
      <c r="I216" s="9"/>
      <c r="J216" s="9"/>
      <c r="K216" s="9"/>
      <c r="L216" s="9"/>
      <c r="M216" s="9"/>
      <c r="N216" s="9"/>
    </row>
    <row r="217">
      <c r="A217" s="21">
        <v>6.24004626E8</v>
      </c>
      <c r="B217" s="9" t="s">
        <v>1600</v>
      </c>
      <c r="C217" s="49">
        <v>36973.0</v>
      </c>
      <c r="D217" s="79">
        <f t="shared" si="1"/>
        <v>22</v>
      </c>
      <c r="E217" s="79" t="s">
        <v>2693</v>
      </c>
      <c r="F217" s="79">
        <v>60639.0</v>
      </c>
      <c r="G217" s="9"/>
      <c r="H217" s="108"/>
      <c r="I217" s="9"/>
      <c r="J217" s="9"/>
      <c r="K217" s="9"/>
      <c r="L217" s="9"/>
      <c r="M217" s="9"/>
      <c r="N217" s="9"/>
    </row>
    <row r="218">
      <c r="A218" s="21">
        <v>9.81006829E8</v>
      </c>
      <c r="B218" s="9" t="s">
        <v>1607</v>
      </c>
      <c r="C218" s="49">
        <v>37478.0</v>
      </c>
      <c r="D218" s="79">
        <f t="shared" si="1"/>
        <v>21</v>
      </c>
      <c r="E218" s="79"/>
      <c r="F218" s="79">
        <v>111124.0</v>
      </c>
      <c r="G218" s="9"/>
      <c r="H218" s="108"/>
      <c r="I218" s="9"/>
      <c r="J218" s="9"/>
      <c r="K218" s="9"/>
      <c r="L218" s="9"/>
      <c r="M218" s="9"/>
      <c r="N218" s="9"/>
    </row>
    <row r="219">
      <c r="A219" s="21">
        <v>9.38003321E8</v>
      </c>
      <c r="B219" s="9" t="s">
        <v>1584</v>
      </c>
      <c r="C219" s="49">
        <v>38417.0</v>
      </c>
      <c r="D219" s="79">
        <f t="shared" si="1"/>
        <v>18</v>
      </c>
      <c r="E219" s="79"/>
      <c r="F219" s="79">
        <v>116532.0</v>
      </c>
      <c r="G219" s="9"/>
      <c r="H219" s="108"/>
      <c r="I219" s="9"/>
      <c r="J219" s="9"/>
      <c r="K219" s="9"/>
      <c r="L219" s="9"/>
      <c r="M219" s="9"/>
      <c r="N219" s="9"/>
    </row>
    <row r="220">
      <c r="A220" s="21">
        <v>7.50002934E8</v>
      </c>
      <c r="B220" s="9" t="s">
        <v>1603</v>
      </c>
      <c r="C220" s="49">
        <v>37199.0</v>
      </c>
      <c r="D220" s="79">
        <f t="shared" si="1"/>
        <v>22</v>
      </c>
      <c r="E220" s="79" t="s">
        <v>2690</v>
      </c>
      <c r="F220" s="79">
        <v>49101.0</v>
      </c>
      <c r="G220" s="9"/>
      <c r="H220" s="108"/>
      <c r="I220" s="9"/>
      <c r="J220" s="9"/>
      <c r="K220" s="9"/>
      <c r="L220" s="9"/>
      <c r="M220" s="9"/>
      <c r="N220" s="9"/>
    </row>
    <row r="221">
      <c r="A221" s="21">
        <v>3.71001908E8</v>
      </c>
      <c r="B221" s="9" t="s">
        <v>1600</v>
      </c>
      <c r="C221" s="49">
        <v>36986.0</v>
      </c>
      <c r="D221" s="79">
        <f t="shared" si="1"/>
        <v>22</v>
      </c>
      <c r="E221" s="79" t="s">
        <v>2692</v>
      </c>
      <c r="F221" s="79">
        <v>59124.0</v>
      </c>
      <c r="G221" s="9"/>
      <c r="H221" s="108"/>
      <c r="I221" s="9"/>
      <c r="J221" s="9"/>
      <c r="K221" s="9"/>
      <c r="L221" s="9"/>
      <c r="M221" s="9"/>
      <c r="N221" s="9"/>
    </row>
    <row r="222">
      <c r="A222" s="21">
        <v>7.23006626E8</v>
      </c>
      <c r="B222" s="9" t="s">
        <v>1588</v>
      </c>
      <c r="C222" s="49">
        <v>40068.0</v>
      </c>
      <c r="D222" s="79">
        <f t="shared" si="1"/>
        <v>14</v>
      </c>
      <c r="E222" s="79"/>
      <c r="F222" s="79">
        <v>42744.0</v>
      </c>
      <c r="G222" s="9"/>
      <c r="H222" s="108"/>
      <c r="I222" s="9"/>
      <c r="J222" s="9"/>
      <c r="K222" s="9"/>
      <c r="L222" s="9"/>
      <c r="M222" s="9"/>
      <c r="N222" s="9"/>
    </row>
    <row r="223">
      <c r="A223" s="21">
        <v>4.66007318E8</v>
      </c>
      <c r="B223" s="9" t="s">
        <v>1600</v>
      </c>
      <c r="C223" s="49">
        <v>42208.0</v>
      </c>
      <c r="D223" s="79">
        <f t="shared" si="1"/>
        <v>8</v>
      </c>
      <c r="E223" s="79" t="s">
        <v>2693</v>
      </c>
      <c r="F223" s="79">
        <v>56966.0</v>
      </c>
      <c r="G223" s="9"/>
      <c r="H223" s="108"/>
      <c r="I223" s="9"/>
      <c r="J223" s="9"/>
      <c r="K223" s="9"/>
      <c r="L223" s="9"/>
      <c r="M223" s="9"/>
      <c r="N223" s="9"/>
    </row>
    <row r="224">
      <c r="A224" s="21">
        <v>5.10000628E8</v>
      </c>
      <c r="B224" s="9" t="s">
        <v>1613</v>
      </c>
      <c r="C224" s="49">
        <v>40777.0</v>
      </c>
      <c r="D224" s="79">
        <f t="shared" si="1"/>
        <v>12</v>
      </c>
      <c r="E224" s="79" t="s">
        <v>2690</v>
      </c>
      <c r="F224" s="79">
        <v>56784.0</v>
      </c>
      <c r="G224" s="9"/>
      <c r="H224" s="108"/>
      <c r="I224" s="9"/>
      <c r="J224" s="9"/>
      <c r="K224" s="9"/>
      <c r="L224" s="9"/>
      <c r="M224" s="9"/>
      <c r="N224" s="9"/>
    </row>
    <row r="225">
      <c r="A225" s="21">
        <v>8.47001774E8</v>
      </c>
      <c r="B225" s="9" t="s">
        <v>1595</v>
      </c>
      <c r="C225" s="49">
        <v>41287.0</v>
      </c>
      <c r="D225" s="79">
        <f t="shared" si="1"/>
        <v>10</v>
      </c>
      <c r="E225" s="79" t="s">
        <v>2663</v>
      </c>
      <c r="F225" s="79">
        <v>105144.0</v>
      </c>
      <c r="G225" s="9"/>
      <c r="H225" s="108"/>
      <c r="I225" s="9"/>
      <c r="J225" s="9"/>
      <c r="K225" s="9"/>
      <c r="L225" s="9"/>
      <c r="M225" s="9"/>
      <c r="N225" s="9"/>
    </row>
    <row r="226">
      <c r="A226" s="21">
        <v>1.63000417E8</v>
      </c>
      <c r="B226" s="9" t="s">
        <v>1588</v>
      </c>
      <c r="C226" s="49">
        <v>38302.0</v>
      </c>
      <c r="D226" s="79">
        <f t="shared" si="1"/>
        <v>19</v>
      </c>
      <c r="E226" s="79" t="s">
        <v>2692</v>
      </c>
      <c r="F226" s="79">
        <v>84916.0</v>
      </c>
      <c r="G226" s="9"/>
      <c r="H226" s="108"/>
      <c r="I226" s="9"/>
      <c r="J226" s="9"/>
      <c r="K226" s="9"/>
      <c r="L226" s="9"/>
      <c r="M226" s="9"/>
      <c r="N226" s="9"/>
    </row>
    <row r="227">
      <c r="A227" s="21">
        <v>3.650078E8</v>
      </c>
      <c r="B227" s="9" t="s">
        <v>1607</v>
      </c>
      <c r="C227" s="49">
        <v>39590.0</v>
      </c>
      <c r="D227" s="79">
        <f t="shared" si="1"/>
        <v>15</v>
      </c>
      <c r="E227" s="79" t="s">
        <v>2693</v>
      </c>
      <c r="F227" s="79">
        <v>86957.0</v>
      </c>
      <c r="G227" s="9"/>
      <c r="H227" s="108"/>
      <c r="I227" s="9"/>
      <c r="J227" s="9"/>
      <c r="K227" s="9"/>
      <c r="L227" s="9"/>
      <c r="M227" s="9"/>
      <c r="N227" s="9"/>
    </row>
    <row r="228">
      <c r="A228" s="21">
        <v>4.18001946E8</v>
      </c>
      <c r="B228" s="9" t="s">
        <v>1588</v>
      </c>
      <c r="C228" s="49">
        <v>35784.0</v>
      </c>
      <c r="D228" s="79">
        <f t="shared" si="1"/>
        <v>26</v>
      </c>
      <c r="E228" s="79" t="s">
        <v>2693</v>
      </c>
      <c r="F228" s="79">
        <v>64409.0</v>
      </c>
      <c r="G228" s="9"/>
      <c r="H228" s="108"/>
      <c r="I228" s="9"/>
      <c r="J228" s="9"/>
      <c r="K228" s="9"/>
      <c r="L228" s="9"/>
      <c r="M228" s="9"/>
      <c r="N228" s="9"/>
    </row>
    <row r="229">
      <c r="A229" s="21">
        <v>2.89003201E8</v>
      </c>
      <c r="B229" s="9" t="s">
        <v>1584</v>
      </c>
      <c r="C229" s="49">
        <v>40847.0</v>
      </c>
      <c r="D229" s="79">
        <f t="shared" si="1"/>
        <v>12</v>
      </c>
      <c r="E229" s="79" t="s">
        <v>2693</v>
      </c>
      <c r="F229" s="79">
        <v>95979.0</v>
      </c>
      <c r="G229" s="9"/>
      <c r="H229" s="108"/>
      <c r="I229" s="9"/>
      <c r="J229" s="9"/>
      <c r="K229" s="9"/>
      <c r="L229" s="9"/>
      <c r="M229" s="9"/>
      <c r="N229" s="9"/>
    </row>
    <row r="230">
      <c r="A230" s="21">
        <v>3.85004661E8</v>
      </c>
      <c r="B230" s="9" t="s">
        <v>1585</v>
      </c>
      <c r="C230" s="49">
        <v>36505.0</v>
      </c>
      <c r="D230" s="79">
        <f t="shared" si="1"/>
        <v>24</v>
      </c>
      <c r="E230" s="79" t="s">
        <v>2663</v>
      </c>
      <c r="F230" s="79">
        <v>86996.0</v>
      </c>
      <c r="G230" s="9"/>
      <c r="H230" s="108"/>
      <c r="I230" s="9"/>
      <c r="J230" s="9"/>
      <c r="K230" s="9"/>
      <c r="L230" s="9"/>
      <c r="M230" s="9"/>
      <c r="N230" s="9"/>
    </row>
    <row r="231">
      <c r="A231" s="21">
        <v>2.97002686E8</v>
      </c>
      <c r="B231" s="9" t="s">
        <v>1586</v>
      </c>
      <c r="C231" s="49">
        <v>41334.0</v>
      </c>
      <c r="D231" s="79">
        <f t="shared" si="1"/>
        <v>10</v>
      </c>
      <c r="E231" s="79" t="s">
        <v>2663</v>
      </c>
      <c r="F231" s="79">
        <v>75777.0</v>
      </c>
      <c r="G231" s="9"/>
      <c r="H231" s="108"/>
      <c r="I231" s="9"/>
      <c r="J231" s="9"/>
      <c r="K231" s="9"/>
      <c r="L231" s="9"/>
      <c r="M231" s="9"/>
      <c r="N231" s="9"/>
    </row>
    <row r="232">
      <c r="A232" s="21">
        <v>1.34007291E8</v>
      </c>
      <c r="B232" s="9" t="s">
        <v>1597</v>
      </c>
      <c r="C232" s="49">
        <v>34743.0</v>
      </c>
      <c r="D232" s="79">
        <f t="shared" si="1"/>
        <v>28</v>
      </c>
      <c r="E232" s="79" t="s">
        <v>2693</v>
      </c>
      <c r="F232" s="79">
        <v>42380.0</v>
      </c>
      <c r="G232" s="9"/>
      <c r="H232" s="108"/>
      <c r="I232" s="9"/>
      <c r="J232" s="9"/>
      <c r="K232" s="9"/>
      <c r="L232" s="9"/>
      <c r="M232" s="9"/>
      <c r="N232" s="9"/>
    </row>
    <row r="233">
      <c r="A233" s="21">
        <v>9.20005896E8</v>
      </c>
      <c r="B233" s="9" t="s">
        <v>1664</v>
      </c>
      <c r="C233" s="49">
        <v>40385.0</v>
      </c>
      <c r="D233" s="79">
        <f t="shared" si="1"/>
        <v>13</v>
      </c>
      <c r="E233" s="79"/>
      <c r="F233" s="79">
        <v>102518.0</v>
      </c>
      <c r="G233" s="9"/>
      <c r="H233" s="108"/>
      <c r="I233" s="9"/>
      <c r="J233" s="9"/>
      <c r="K233" s="9"/>
      <c r="L233" s="9"/>
      <c r="M233" s="9"/>
      <c r="N233" s="9"/>
    </row>
    <row r="234">
      <c r="A234" s="21">
        <v>5.05000981E8</v>
      </c>
      <c r="B234" s="9" t="s">
        <v>1584</v>
      </c>
      <c r="C234" s="49">
        <v>38768.0</v>
      </c>
      <c r="D234" s="79">
        <f t="shared" si="1"/>
        <v>17</v>
      </c>
      <c r="E234" s="79" t="s">
        <v>2693</v>
      </c>
      <c r="F234" s="79">
        <v>37869.0</v>
      </c>
      <c r="G234" s="9"/>
      <c r="H234" s="108"/>
      <c r="I234" s="9"/>
      <c r="J234" s="9"/>
      <c r="K234" s="9"/>
      <c r="L234" s="9"/>
      <c r="M234" s="9"/>
      <c r="N234" s="9"/>
    </row>
    <row r="235">
      <c r="A235" s="21">
        <v>4.11008865E8</v>
      </c>
      <c r="B235" s="9" t="s">
        <v>1607</v>
      </c>
      <c r="C235" s="49">
        <v>38638.0</v>
      </c>
      <c r="D235" s="79">
        <f t="shared" si="1"/>
        <v>18</v>
      </c>
      <c r="E235" s="79" t="s">
        <v>2693</v>
      </c>
      <c r="F235" s="79">
        <v>35334.0</v>
      </c>
      <c r="G235" s="9"/>
      <c r="H235" s="108"/>
      <c r="I235" s="9"/>
      <c r="J235" s="9"/>
      <c r="K235" s="9"/>
      <c r="L235" s="9"/>
      <c r="M235" s="9"/>
      <c r="N235" s="9"/>
    </row>
    <row r="236">
      <c r="A236" s="21">
        <v>1.51007827E8</v>
      </c>
      <c r="B236" s="9" t="s">
        <v>1584</v>
      </c>
      <c r="C236" s="49">
        <v>41529.0</v>
      </c>
      <c r="D236" s="79">
        <f t="shared" si="1"/>
        <v>10</v>
      </c>
      <c r="E236" s="79" t="s">
        <v>2693</v>
      </c>
      <c r="F236" s="79">
        <v>32227.0</v>
      </c>
      <c r="G236" s="9"/>
      <c r="H236" s="108"/>
      <c r="I236" s="9"/>
      <c r="J236" s="9"/>
      <c r="K236" s="9"/>
      <c r="L236" s="9"/>
      <c r="M236" s="9"/>
      <c r="N236" s="9"/>
    </row>
    <row r="237">
      <c r="A237" s="21">
        <v>2.42009349E8</v>
      </c>
      <c r="B237" s="9" t="s">
        <v>1607</v>
      </c>
      <c r="C237" s="49">
        <v>42131.0</v>
      </c>
      <c r="D237" s="79">
        <f t="shared" si="1"/>
        <v>8</v>
      </c>
      <c r="E237" s="79" t="s">
        <v>2691</v>
      </c>
      <c r="F237" s="79">
        <v>101166.0</v>
      </c>
      <c r="G237" s="9"/>
      <c r="H237" s="108"/>
      <c r="I237" s="9"/>
      <c r="J237" s="9"/>
      <c r="K237" s="9"/>
      <c r="L237" s="9"/>
      <c r="M237" s="9"/>
      <c r="N237" s="9"/>
    </row>
    <row r="238">
      <c r="A238" s="21">
        <v>4.43006169E8</v>
      </c>
      <c r="B238" s="9" t="s">
        <v>1585</v>
      </c>
      <c r="C238" s="49">
        <v>35697.0</v>
      </c>
      <c r="D238" s="79">
        <f t="shared" si="1"/>
        <v>26</v>
      </c>
      <c r="E238" s="79" t="s">
        <v>2691</v>
      </c>
      <c r="F238" s="79">
        <v>112502.0</v>
      </c>
      <c r="G238" s="9"/>
      <c r="H238" s="108"/>
      <c r="I238" s="9"/>
      <c r="J238" s="9"/>
      <c r="K238" s="9"/>
      <c r="L238" s="9"/>
      <c r="M238" s="9"/>
      <c r="N238" s="9"/>
    </row>
    <row r="239">
      <c r="A239" s="21">
        <v>8.51000058E8</v>
      </c>
      <c r="B239" s="9" t="s">
        <v>1595</v>
      </c>
      <c r="C239" s="49">
        <v>42023.0</v>
      </c>
      <c r="D239" s="79">
        <f t="shared" si="1"/>
        <v>8</v>
      </c>
      <c r="E239" s="79" t="s">
        <v>2693</v>
      </c>
      <c r="F239" s="79">
        <v>22003.0</v>
      </c>
      <c r="G239" s="9"/>
      <c r="H239" s="108"/>
      <c r="I239" s="9"/>
      <c r="J239" s="9"/>
      <c r="K239" s="9"/>
      <c r="L239" s="9"/>
      <c r="M239" s="9"/>
      <c r="N239" s="9"/>
    </row>
    <row r="240">
      <c r="A240" s="21">
        <v>8.00005434E8</v>
      </c>
      <c r="B240" s="9" t="s">
        <v>1588</v>
      </c>
      <c r="C240" s="49">
        <v>38586.0</v>
      </c>
      <c r="D240" s="79">
        <f t="shared" si="1"/>
        <v>18</v>
      </c>
      <c r="E240" s="79" t="s">
        <v>2663</v>
      </c>
      <c r="F240" s="79">
        <v>64909.0</v>
      </c>
      <c r="G240" s="9"/>
      <c r="H240" s="108"/>
      <c r="I240" s="9"/>
      <c r="J240" s="9"/>
      <c r="K240" s="9"/>
      <c r="L240" s="9"/>
      <c r="M240" s="9"/>
      <c r="N240" s="9"/>
    </row>
    <row r="241">
      <c r="A241" s="21">
        <v>2.1400161E8</v>
      </c>
      <c r="B241" s="9" t="s">
        <v>1584</v>
      </c>
      <c r="C241" s="49">
        <v>36849.0</v>
      </c>
      <c r="D241" s="79">
        <f t="shared" si="1"/>
        <v>23</v>
      </c>
      <c r="E241" s="79" t="s">
        <v>2693</v>
      </c>
      <c r="F241" s="79">
        <v>61542.0</v>
      </c>
      <c r="G241" s="9"/>
      <c r="H241" s="108"/>
      <c r="I241" s="9"/>
      <c r="J241" s="9"/>
      <c r="K241" s="9"/>
      <c r="L241" s="9"/>
      <c r="M241" s="9"/>
      <c r="N241" s="9"/>
    </row>
    <row r="242">
      <c r="A242" s="21">
        <v>8.02000229E8</v>
      </c>
      <c r="B242" s="9" t="s">
        <v>1592</v>
      </c>
      <c r="C242" s="49">
        <v>35534.0</v>
      </c>
      <c r="D242" s="79">
        <f t="shared" si="1"/>
        <v>26</v>
      </c>
      <c r="E242" s="79" t="s">
        <v>2692</v>
      </c>
      <c r="F242" s="79">
        <v>114374.0</v>
      </c>
      <c r="G242" s="9"/>
      <c r="H242" s="108"/>
      <c r="I242" s="9"/>
      <c r="J242" s="9"/>
      <c r="K242" s="9"/>
      <c r="L242" s="9"/>
      <c r="M242" s="9"/>
      <c r="N242" s="9"/>
    </row>
    <row r="243">
      <c r="A243" s="21">
        <v>3.13008501E8</v>
      </c>
      <c r="B243" s="9" t="s">
        <v>1600</v>
      </c>
      <c r="C243" s="49">
        <v>37120.0</v>
      </c>
      <c r="D243" s="79">
        <f t="shared" si="1"/>
        <v>22</v>
      </c>
      <c r="E243" s="79"/>
      <c r="F243" s="79">
        <v>29214.0</v>
      </c>
      <c r="G243" s="9"/>
      <c r="H243" s="108"/>
      <c r="I243" s="9"/>
      <c r="J243" s="9"/>
      <c r="K243" s="9"/>
      <c r="L243" s="9"/>
      <c r="M243" s="9"/>
      <c r="N243" s="9"/>
    </row>
    <row r="244">
      <c r="A244" s="21">
        <v>1.80005803E8</v>
      </c>
      <c r="B244" s="9" t="s">
        <v>1600</v>
      </c>
      <c r="C244" s="49">
        <v>41602.0</v>
      </c>
      <c r="D244" s="79">
        <f t="shared" si="1"/>
        <v>10</v>
      </c>
      <c r="E244" s="79" t="s">
        <v>2693</v>
      </c>
      <c r="F244" s="79">
        <v>101621.0</v>
      </c>
      <c r="G244" s="9"/>
      <c r="H244" s="108"/>
      <c r="I244" s="9"/>
      <c r="J244" s="9"/>
      <c r="K244" s="9"/>
      <c r="L244" s="9"/>
      <c r="M244" s="9"/>
      <c r="N244" s="9"/>
    </row>
    <row r="245">
      <c r="A245" s="21">
        <v>6.71003263E8</v>
      </c>
      <c r="B245" s="9" t="s">
        <v>1588</v>
      </c>
      <c r="C245" s="49">
        <v>42267.0</v>
      </c>
      <c r="D245" s="79">
        <f t="shared" si="1"/>
        <v>8</v>
      </c>
      <c r="E245" s="79" t="s">
        <v>2693</v>
      </c>
      <c r="F245" s="79">
        <v>112632.0</v>
      </c>
      <c r="G245" s="9"/>
      <c r="H245" s="108"/>
      <c r="I245" s="9"/>
      <c r="J245" s="9"/>
      <c r="K245" s="9"/>
      <c r="L245" s="9"/>
      <c r="M245" s="9"/>
      <c r="N245" s="9"/>
    </row>
    <row r="246">
      <c r="A246" s="21">
        <v>1.48009089E8</v>
      </c>
      <c r="B246" s="9" t="s">
        <v>1607</v>
      </c>
      <c r="C246" s="49">
        <v>35796.0</v>
      </c>
      <c r="D246" s="79">
        <f t="shared" si="1"/>
        <v>26</v>
      </c>
      <c r="E246" s="79" t="s">
        <v>2693</v>
      </c>
      <c r="F246" s="79">
        <v>34957.0</v>
      </c>
      <c r="G246" s="9"/>
      <c r="H246" s="108"/>
      <c r="I246" s="9"/>
      <c r="J246" s="9"/>
      <c r="K246" s="9"/>
      <c r="L246" s="9"/>
      <c r="M246" s="9"/>
      <c r="N246" s="9"/>
    </row>
    <row r="247">
      <c r="A247" s="21">
        <v>5.42003222E8</v>
      </c>
      <c r="B247" s="9" t="s">
        <v>1600</v>
      </c>
      <c r="C247" s="49">
        <v>37627.0</v>
      </c>
      <c r="D247" s="79">
        <f t="shared" si="1"/>
        <v>20</v>
      </c>
      <c r="E247" s="79"/>
      <c r="F247" s="79">
        <v>94276.0</v>
      </c>
      <c r="G247" s="9"/>
      <c r="H247" s="108"/>
      <c r="I247" s="9"/>
      <c r="J247" s="9"/>
      <c r="K247" s="9"/>
      <c r="L247" s="9"/>
      <c r="M247" s="9"/>
      <c r="N247" s="9"/>
    </row>
    <row r="248">
      <c r="A248" s="21">
        <v>4.43008477E8</v>
      </c>
      <c r="B248" s="9" t="s">
        <v>1595</v>
      </c>
      <c r="C248" s="49">
        <v>41308.0</v>
      </c>
      <c r="D248" s="79">
        <f t="shared" si="1"/>
        <v>10</v>
      </c>
      <c r="E248" s="79" t="s">
        <v>2690</v>
      </c>
      <c r="F248" s="79">
        <v>104117.0</v>
      </c>
      <c r="G248" s="9"/>
      <c r="H248" s="108"/>
      <c r="I248" s="9"/>
      <c r="J248" s="9"/>
      <c r="K248" s="9"/>
      <c r="L248" s="9"/>
      <c r="M248" s="9"/>
      <c r="N248" s="9"/>
    </row>
    <row r="249">
      <c r="A249" s="21">
        <v>2.19000602E8</v>
      </c>
      <c r="B249" s="9" t="s">
        <v>1597</v>
      </c>
      <c r="C249" s="49">
        <v>34979.0</v>
      </c>
      <c r="D249" s="79">
        <f t="shared" si="1"/>
        <v>28</v>
      </c>
      <c r="E249" s="79" t="s">
        <v>2663</v>
      </c>
      <c r="F249" s="79">
        <v>20820.0</v>
      </c>
      <c r="G249" s="9"/>
      <c r="H249" s="108"/>
      <c r="I249" s="9"/>
      <c r="J249" s="9"/>
      <c r="K249" s="9"/>
      <c r="L249" s="9"/>
      <c r="M249" s="9"/>
      <c r="N249" s="9"/>
    </row>
    <row r="250">
      <c r="A250" s="21">
        <v>3.19009613E8</v>
      </c>
      <c r="B250" s="9" t="s">
        <v>1600</v>
      </c>
      <c r="C250" s="49">
        <v>37962.0</v>
      </c>
      <c r="D250" s="79">
        <f t="shared" si="1"/>
        <v>20</v>
      </c>
      <c r="E250" s="79" t="s">
        <v>2691</v>
      </c>
      <c r="F250" s="79">
        <v>49088.0</v>
      </c>
      <c r="G250" s="9"/>
      <c r="H250" s="108"/>
      <c r="I250" s="9"/>
      <c r="J250" s="9"/>
      <c r="K250" s="9"/>
      <c r="L250" s="9"/>
      <c r="M250" s="9"/>
      <c r="N250" s="9"/>
    </row>
    <row r="251">
      <c r="A251" s="21">
        <v>9.70006937E8</v>
      </c>
      <c r="B251" s="9" t="s">
        <v>1588</v>
      </c>
      <c r="C251" s="49">
        <v>35125.0</v>
      </c>
      <c r="D251" s="79">
        <f t="shared" si="1"/>
        <v>27</v>
      </c>
      <c r="E251" s="79"/>
      <c r="F251" s="79">
        <v>81224.0</v>
      </c>
      <c r="G251" s="9"/>
      <c r="H251" s="108"/>
      <c r="I251" s="9"/>
      <c r="J251" s="9"/>
      <c r="K251" s="9"/>
      <c r="L251" s="9"/>
      <c r="M251" s="9"/>
      <c r="N251" s="9"/>
    </row>
    <row r="252">
      <c r="A252" s="21">
        <v>8.2000429E8</v>
      </c>
      <c r="B252" s="9" t="s">
        <v>1600</v>
      </c>
      <c r="C252" s="49">
        <v>35609.0</v>
      </c>
      <c r="D252" s="79">
        <f t="shared" si="1"/>
        <v>26</v>
      </c>
      <c r="E252" s="79"/>
      <c r="F252" s="79">
        <v>96187.0</v>
      </c>
      <c r="G252" s="9"/>
      <c r="H252" s="108"/>
      <c r="I252" s="9"/>
      <c r="J252" s="9"/>
      <c r="K252" s="9"/>
      <c r="L252" s="9"/>
      <c r="M252" s="9"/>
      <c r="N252" s="9"/>
    </row>
    <row r="253">
      <c r="A253" s="21">
        <v>6.35007088E8</v>
      </c>
      <c r="B253" s="9" t="s">
        <v>1600</v>
      </c>
      <c r="C253" s="49">
        <v>38607.0</v>
      </c>
      <c r="D253" s="79">
        <f t="shared" si="1"/>
        <v>18</v>
      </c>
      <c r="E253" s="79"/>
      <c r="F253" s="79">
        <v>89063.0</v>
      </c>
      <c r="G253" s="9"/>
      <c r="H253" s="108"/>
      <c r="I253" s="9"/>
      <c r="J253" s="9"/>
      <c r="K253" s="9"/>
      <c r="L253" s="9"/>
      <c r="M253" s="9"/>
      <c r="N253" s="9"/>
    </row>
    <row r="254">
      <c r="A254" s="21">
        <v>9.25009144E8</v>
      </c>
      <c r="B254" s="9" t="s">
        <v>1613</v>
      </c>
      <c r="C254" s="49">
        <v>37879.0</v>
      </c>
      <c r="D254" s="79">
        <f t="shared" si="1"/>
        <v>20</v>
      </c>
      <c r="E254" s="79" t="s">
        <v>2693</v>
      </c>
      <c r="F254" s="79">
        <v>64818.0</v>
      </c>
      <c r="G254" s="9"/>
      <c r="H254" s="108"/>
      <c r="I254" s="9"/>
      <c r="J254" s="9"/>
      <c r="K254" s="9"/>
      <c r="L254" s="9"/>
      <c r="M254" s="9"/>
      <c r="N254" s="9"/>
    </row>
    <row r="255">
      <c r="A255" s="21">
        <v>6.18005019E8</v>
      </c>
      <c r="B255" s="9" t="s">
        <v>1600</v>
      </c>
      <c r="C255" s="49">
        <v>37562.0</v>
      </c>
      <c r="D255" s="79">
        <f t="shared" si="1"/>
        <v>21</v>
      </c>
      <c r="E255" s="79" t="s">
        <v>2690</v>
      </c>
      <c r="F255" s="79">
        <v>116662.0</v>
      </c>
      <c r="G255" s="9"/>
      <c r="H255" s="108"/>
      <c r="I255" s="9"/>
      <c r="J255" s="9"/>
      <c r="K255" s="9"/>
      <c r="L255" s="9"/>
      <c r="M255" s="9"/>
      <c r="N255" s="9"/>
    </row>
    <row r="256">
      <c r="A256" s="21">
        <v>4.70005648E8</v>
      </c>
      <c r="B256" s="9" t="s">
        <v>1600</v>
      </c>
      <c r="C256" s="49">
        <v>40167.0</v>
      </c>
      <c r="D256" s="79">
        <f t="shared" si="1"/>
        <v>14</v>
      </c>
      <c r="E256" s="79"/>
      <c r="F256" s="79">
        <v>51584.0</v>
      </c>
      <c r="G256" s="9"/>
      <c r="H256" s="108"/>
      <c r="I256" s="9"/>
      <c r="J256" s="9"/>
      <c r="K256" s="9"/>
      <c r="L256" s="9"/>
      <c r="M256" s="9"/>
      <c r="N256" s="9"/>
    </row>
    <row r="257">
      <c r="A257" s="21">
        <v>4.59002265E8</v>
      </c>
      <c r="B257" s="9" t="s">
        <v>1607</v>
      </c>
      <c r="C257" s="49">
        <v>35205.0</v>
      </c>
      <c r="D257" s="79">
        <f t="shared" si="1"/>
        <v>27</v>
      </c>
      <c r="E257" s="79" t="s">
        <v>2692</v>
      </c>
      <c r="F257" s="79">
        <v>79820.0</v>
      </c>
      <c r="G257" s="9"/>
      <c r="H257" s="108"/>
      <c r="I257" s="9"/>
      <c r="J257" s="9"/>
      <c r="K257" s="9"/>
      <c r="L257" s="9"/>
      <c r="M257" s="9"/>
      <c r="N257" s="9"/>
    </row>
    <row r="258">
      <c r="A258" s="21">
        <v>8.81002432E8</v>
      </c>
      <c r="B258" s="9" t="s">
        <v>1595</v>
      </c>
      <c r="C258" s="49">
        <v>35558.0</v>
      </c>
      <c r="D258" s="79">
        <f t="shared" si="1"/>
        <v>26</v>
      </c>
      <c r="E258" s="79" t="s">
        <v>2692</v>
      </c>
      <c r="F258" s="79">
        <v>88413.0</v>
      </c>
      <c r="G258" s="9"/>
      <c r="H258" s="108"/>
      <c r="I258" s="9"/>
      <c r="J258" s="9"/>
      <c r="K258" s="9"/>
      <c r="L258" s="9"/>
      <c r="M258" s="9"/>
      <c r="N258" s="9"/>
    </row>
    <row r="259">
      <c r="A259" s="21">
        <v>6.95008896E8</v>
      </c>
      <c r="B259" s="9" t="s">
        <v>1588</v>
      </c>
      <c r="C259" s="49">
        <v>37456.0</v>
      </c>
      <c r="D259" s="79">
        <f t="shared" si="1"/>
        <v>21</v>
      </c>
      <c r="E259" s="79"/>
      <c r="F259" s="79">
        <v>58539.0</v>
      </c>
      <c r="G259" s="9"/>
      <c r="H259" s="108"/>
      <c r="I259" s="9"/>
      <c r="J259" s="9"/>
      <c r="K259" s="9"/>
      <c r="L259" s="9"/>
      <c r="M259" s="9"/>
      <c r="N259" s="9"/>
    </row>
    <row r="260">
      <c r="A260" s="21">
        <v>7.68001542E8</v>
      </c>
      <c r="B260" s="9" t="s">
        <v>1586</v>
      </c>
      <c r="C260" s="49">
        <v>37094.0</v>
      </c>
      <c r="D260" s="79">
        <f t="shared" si="1"/>
        <v>22</v>
      </c>
      <c r="E260" s="79" t="s">
        <v>2693</v>
      </c>
      <c r="F260" s="79">
        <v>79079.0</v>
      </c>
      <c r="G260" s="9"/>
      <c r="H260" s="108"/>
      <c r="I260" s="9"/>
      <c r="J260" s="9"/>
      <c r="K260" s="9"/>
      <c r="L260" s="9"/>
      <c r="M260" s="9"/>
      <c r="N260" s="9"/>
    </row>
    <row r="261">
      <c r="A261" s="21">
        <v>2.64000848E8</v>
      </c>
      <c r="B261" s="9" t="s">
        <v>1597</v>
      </c>
      <c r="C261" s="49">
        <v>34916.0</v>
      </c>
      <c r="D261" s="79">
        <f t="shared" si="1"/>
        <v>28</v>
      </c>
      <c r="E261" s="79"/>
      <c r="F261" s="79">
        <v>63791.0</v>
      </c>
      <c r="G261" s="9"/>
      <c r="H261" s="108"/>
      <c r="I261" s="9"/>
      <c r="J261" s="9"/>
      <c r="K261" s="9"/>
      <c r="L261" s="9"/>
      <c r="M261" s="9"/>
      <c r="N261" s="9"/>
    </row>
    <row r="262">
      <c r="A262" s="21">
        <v>9.14001569E8</v>
      </c>
      <c r="B262" s="9" t="s">
        <v>1648</v>
      </c>
      <c r="C262" s="49">
        <v>42030.0</v>
      </c>
      <c r="D262" s="79">
        <f t="shared" si="1"/>
        <v>8</v>
      </c>
      <c r="E262" s="79" t="s">
        <v>2690</v>
      </c>
      <c r="F262" s="79">
        <v>102895.0</v>
      </c>
      <c r="G262" s="9"/>
      <c r="H262" s="108"/>
      <c r="I262" s="9"/>
      <c r="J262" s="9"/>
      <c r="K262" s="9"/>
      <c r="L262" s="9"/>
      <c r="M262" s="9"/>
      <c r="N262" s="9"/>
    </row>
    <row r="263">
      <c r="A263" s="21">
        <v>5.03006433E8</v>
      </c>
      <c r="B263" s="9" t="s">
        <v>1584</v>
      </c>
      <c r="C263" s="49">
        <v>35090.0</v>
      </c>
      <c r="D263" s="79">
        <f t="shared" si="1"/>
        <v>27</v>
      </c>
      <c r="E263" s="79" t="s">
        <v>2691</v>
      </c>
      <c r="F263" s="79">
        <v>101062.0</v>
      </c>
      <c r="G263" s="9"/>
      <c r="H263" s="108"/>
      <c r="I263" s="9"/>
      <c r="J263" s="9"/>
      <c r="K263" s="9"/>
      <c r="L263" s="9"/>
      <c r="M263" s="9"/>
      <c r="N263" s="9"/>
    </row>
    <row r="264">
      <c r="A264" s="21">
        <v>5.96001549E8</v>
      </c>
      <c r="B264" s="9" t="s">
        <v>1600</v>
      </c>
      <c r="C264" s="49">
        <v>37980.0</v>
      </c>
      <c r="D264" s="79">
        <f t="shared" si="1"/>
        <v>20</v>
      </c>
      <c r="E264" s="79"/>
      <c r="F264" s="79">
        <v>35594.0</v>
      </c>
      <c r="G264" s="9"/>
      <c r="H264" s="108"/>
      <c r="I264" s="9"/>
      <c r="J264" s="9"/>
      <c r="K264" s="9"/>
      <c r="L264" s="9"/>
      <c r="M264" s="9"/>
      <c r="N264" s="9"/>
    </row>
    <row r="265">
      <c r="A265" s="21">
        <v>6.38005756E8</v>
      </c>
      <c r="B265" s="9" t="s">
        <v>1584</v>
      </c>
      <c r="C265" s="49">
        <v>35579.0</v>
      </c>
      <c r="D265" s="79">
        <f t="shared" si="1"/>
        <v>26</v>
      </c>
      <c r="E265" s="79"/>
      <c r="F265" s="79">
        <v>58136.0</v>
      </c>
      <c r="G265" s="9"/>
      <c r="H265" s="108"/>
      <c r="I265" s="9"/>
      <c r="J265" s="9"/>
      <c r="K265" s="9"/>
      <c r="L265" s="9"/>
      <c r="M265" s="9"/>
      <c r="N265" s="9"/>
    </row>
    <row r="266">
      <c r="A266" s="21">
        <v>3.11003362E8</v>
      </c>
      <c r="B266" s="9" t="s">
        <v>1600</v>
      </c>
      <c r="C266" s="49">
        <v>38956.0</v>
      </c>
      <c r="D266" s="79">
        <f t="shared" si="1"/>
        <v>17</v>
      </c>
      <c r="E266" s="79"/>
      <c r="F266" s="79">
        <v>68601.0</v>
      </c>
      <c r="G266" s="9"/>
      <c r="H266" s="108"/>
      <c r="I266" s="9"/>
      <c r="J266" s="9"/>
      <c r="K266" s="9"/>
      <c r="L266" s="9"/>
      <c r="M266" s="9"/>
      <c r="N266" s="9"/>
    </row>
    <row r="267">
      <c r="A267" s="21">
        <v>9.24002231E8</v>
      </c>
      <c r="B267" s="9" t="s">
        <v>1584</v>
      </c>
      <c r="C267" s="49">
        <v>41796.0</v>
      </c>
      <c r="D267" s="79">
        <f t="shared" si="1"/>
        <v>9</v>
      </c>
      <c r="E267" s="79" t="s">
        <v>2663</v>
      </c>
      <c r="F267" s="79">
        <v>32819.0</v>
      </c>
      <c r="G267" s="9"/>
      <c r="H267" s="108"/>
      <c r="I267" s="9"/>
      <c r="J267" s="9"/>
      <c r="K267" s="9"/>
      <c r="L267" s="9"/>
      <c r="M267" s="9"/>
      <c r="N267" s="9"/>
    </row>
    <row r="268">
      <c r="A268" s="21">
        <v>7.11005298E8</v>
      </c>
      <c r="B268" s="9" t="s">
        <v>1595</v>
      </c>
      <c r="C268" s="49">
        <v>42250.0</v>
      </c>
      <c r="D268" s="79">
        <f t="shared" si="1"/>
        <v>8</v>
      </c>
      <c r="E268" s="79"/>
      <c r="F268" s="79">
        <v>109590.0</v>
      </c>
      <c r="G268" s="9"/>
      <c r="H268" s="108"/>
      <c r="I268" s="9"/>
      <c r="J268" s="9"/>
      <c r="K268" s="9"/>
      <c r="L268" s="9"/>
      <c r="M268" s="9"/>
      <c r="N268" s="9"/>
    </row>
    <row r="269">
      <c r="A269" s="21">
        <v>8.76002195E8</v>
      </c>
      <c r="B269" s="9" t="s">
        <v>1588</v>
      </c>
      <c r="C269" s="49">
        <v>37960.0</v>
      </c>
      <c r="D269" s="79">
        <f t="shared" si="1"/>
        <v>20</v>
      </c>
      <c r="E269" s="79" t="s">
        <v>2663</v>
      </c>
      <c r="F269" s="79">
        <v>80405.0</v>
      </c>
      <c r="G269" s="9"/>
      <c r="H269" s="108"/>
      <c r="I269" s="9"/>
      <c r="J269" s="9"/>
      <c r="K269" s="9"/>
      <c r="L269" s="9"/>
      <c r="M269" s="9"/>
      <c r="N269" s="9"/>
    </row>
    <row r="270">
      <c r="A270" s="21">
        <v>7.75007609E8</v>
      </c>
      <c r="B270" s="9" t="s">
        <v>1600</v>
      </c>
      <c r="C270" s="49">
        <v>36034.0</v>
      </c>
      <c r="D270" s="79">
        <f t="shared" si="1"/>
        <v>25</v>
      </c>
      <c r="E270" s="79" t="s">
        <v>2690</v>
      </c>
      <c r="F270" s="79">
        <v>32123.0</v>
      </c>
      <c r="G270" s="9"/>
      <c r="H270" s="108"/>
      <c r="I270" s="9"/>
      <c r="J270" s="9"/>
      <c r="K270" s="9"/>
      <c r="L270" s="9"/>
      <c r="M270" s="9"/>
      <c r="N270" s="9"/>
    </row>
    <row r="271">
      <c r="A271" s="21">
        <v>9.14008485E8</v>
      </c>
      <c r="B271" s="9" t="s">
        <v>1621</v>
      </c>
      <c r="C271" s="49">
        <v>34920.0</v>
      </c>
      <c r="D271" s="79">
        <f t="shared" si="1"/>
        <v>28</v>
      </c>
      <c r="E271" s="79" t="s">
        <v>2692</v>
      </c>
      <c r="F271" s="79">
        <v>34834.0</v>
      </c>
      <c r="G271" s="9"/>
      <c r="H271" s="108"/>
      <c r="I271" s="9"/>
      <c r="J271" s="9"/>
      <c r="K271" s="9"/>
      <c r="L271" s="9"/>
      <c r="M271" s="9"/>
      <c r="N271" s="9"/>
    </row>
    <row r="272">
      <c r="A272" s="21">
        <v>9.6400529E8</v>
      </c>
      <c r="B272" s="9" t="s">
        <v>1588</v>
      </c>
      <c r="C272" s="49">
        <v>41648.0</v>
      </c>
      <c r="D272" s="79">
        <f t="shared" si="1"/>
        <v>9</v>
      </c>
      <c r="E272" s="79" t="s">
        <v>2690</v>
      </c>
      <c r="F272" s="79">
        <v>45487.0</v>
      </c>
      <c r="G272" s="9"/>
      <c r="H272" s="108"/>
      <c r="I272" s="9"/>
      <c r="J272" s="9"/>
      <c r="K272" s="9"/>
      <c r="L272" s="9"/>
      <c r="M272" s="9"/>
      <c r="N272" s="9"/>
    </row>
    <row r="273">
      <c r="A273" s="21">
        <v>1.67006549E8</v>
      </c>
      <c r="B273" s="9" t="s">
        <v>1592</v>
      </c>
      <c r="C273" s="49">
        <v>39433.0</v>
      </c>
      <c r="D273" s="79">
        <f t="shared" si="1"/>
        <v>16</v>
      </c>
      <c r="E273" s="79"/>
      <c r="F273" s="79">
        <v>101530.0</v>
      </c>
      <c r="G273" s="9"/>
      <c r="H273" s="108"/>
      <c r="I273" s="9"/>
      <c r="J273" s="9"/>
      <c r="K273" s="9"/>
      <c r="L273" s="9"/>
      <c r="M273" s="9"/>
      <c r="N273" s="9"/>
    </row>
    <row r="274">
      <c r="A274" s="21">
        <v>6.68008287E8</v>
      </c>
      <c r="B274" s="9" t="s">
        <v>1603</v>
      </c>
      <c r="C274" s="49">
        <v>37436.0</v>
      </c>
      <c r="D274" s="79">
        <f t="shared" si="1"/>
        <v>21</v>
      </c>
      <c r="E274" s="79"/>
      <c r="F274" s="79">
        <v>111930.0</v>
      </c>
      <c r="G274" s="9"/>
      <c r="H274" s="108"/>
      <c r="I274" s="9"/>
      <c r="J274" s="9"/>
      <c r="K274" s="9"/>
      <c r="L274" s="9"/>
      <c r="M274" s="9"/>
      <c r="N274" s="9"/>
    </row>
    <row r="275">
      <c r="A275" s="21">
        <v>9.45000038E8</v>
      </c>
      <c r="B275" s="9" t="s">
        <v>1584</v>
      </c>
      <c r="C275" s="49">
        <v>39331.0</v>
      </c>
      <c r="D275" s="79">
        <f t="shared" si="1"/>
        <v>16</v>
      </c>
      <c r="E275" s="79" t="s">
        <v>2692</v>
      </c>
      <c r="F275" s="79">
        <v>30628.0</v>
      </c>
      <c r="G275" s="9"/>
      <c r="H275" s="108"/>
      <c r="I275" s="9"/>
      <c r="J275" s="9"/>
      <c r="K275" s="9"/>
      <c r="L275" s="9"/>
      <c r="M275" s="9"/>
      <c r="N275" s="9"/>
    </row>
    <row r="276">
      <c r="A276" s="21">
        <v>1.35003006E8</v>
      </c>
      <c r="B276" s="9" t="s">
        <v>1603</v>
      </c>
      <c r="C276" s="49">
        <v>38109.0</v>
      </c>
      <c r="D276" s="79">
        <f t="shared" si="1"/>
        <v>19</v>
      </c>
      <c r="E276" s="79"/>
      <c r="F276" s="79">
        <v>71292.0</v>
      </c>
      <c r="G276" s="9"/>
      <c r="H276" s="108"/>
      <c r="I276" s="9"/>
      <c r="J276" s="9"/>
      <c r="K276" s="9"/>
      <c r="L276" s="9"/>
      <c r="M276" s="9"/>
      <c r="N276" s="9"/>
    </row>
    <row r="277">
      <c r="A277" s="21">
        <v>5.89009495E8</v>
      </c>
      <c r="B277" s="9" t="s">
        <v>1600</v>
      </c>
      <c r="C277" s="49">
        <v>38337.0</v>
      </c>
      <c r="D277" s="79">
        <f t="shared" si="1"/>
        <v>19</v>
      </c>
      <c r="E277" s="79" t="s">
        <v>2663</v>
      </c>
      <c r="F277" s="79">
        <v>50531.0</v>
      </c>
      <c r="G277" s="9"/>
      <c r="H277" s="108"/>
      <c r="I277" s="9"/>
      <c r="J277" s="9"/>
      <c r="K277" s="9"/>
      <c r="L277" s="9"/>
      <c r="M277" s="9"/>
      <c r="N277" s="9"/>
    </row>
    <row r="278">
      <c r="A278" s="21">
        <v>3.65009498E8</v>
      </c>
      <c r="B278" s="9" t="s">
        <v>1595</v>
      </c>
      <c r="C278" s="49">
        <v>40437.0</v>
      </c>
      <c r="D278" s="79">
        <f t="shared" si="1"/>
        <v>13</v>
      </c>
      <c r="E278" s="79" t="s">
        <v>2693</v>
      </c>
      <c r="F278" s="79">
        <v>61178.0</v>
      </c>
      <c r="G278" s="9"/>
      <c r="H278" s="108"/>
      <c r="I278" s="9"/>
      <c r="J278" s="9"/>
      <c r="K278" s="9"/>
      <c r="L278" s="9"/>
      <c r="M278" s="9"/>
      <c r="N278" s="9"/>
    </row>
    <row r="279">
      <c r="A279" s="21">
        <v>4.25008783E8</v>
      </c>
      <c r="B279" s="9" t="s">
        <v>1601</v>
      </c>
      <c r="C279" s="49">
        <v>36700.0</v>
      </c>
      <c r="D279" s="79">
        <f t="shared" si="1"/>
        <v>23</v>
      </c>
      <c r="E279" s="79" t="s">
        <v>2663</v>
      </c>
      <c r="F279" s="79">
        <v>27586.0</v>
      </c>
      <c r="G279" s="9"/>
      <c r="H279" s="108"/>
      <c r="I279" s="9"/>
      <c r="J279" s="9"/>
      <c r="K279" s="9"/>
      <c r="L279" s="9"/>
      <c r="M279" s="9"/>
      <c r="N279" s="9"/>
    </row>
    <row r="280">
      <c r="A280" s="21">
        <v>3.30009921E8</v>
      </c>
      <c r="B280" s="9" t="s">
        <v>1584</v>
      </c>
      <c r="C280" s="49">
        <v>37718.0</v>
      </c>
      <c r="D280" s="79">
        <f t="shared" si="1"/>
        <v>20</v>
      </c>
      <c r="E280" s="79" t="s">
        <v>2691</v>
      </c>
      <c r="F280" s="79">
        <v>70954.0</v>
      </c>
      <c r="G280" s="9"/>
      <c r="H280" s="108"/>
      <c r="I280" s="9"/>
      <c r="J280" s="9"/>
      <c r="K280" s="9"/>
      <c r="L280" s="9"/>
      <c r="M280" s="9"/>
      <c r="N280" s="9"/>
    </row>
    <row r="281">
      <c r="A281" s="21">
        <v>6.44002142E8</v>
      </c>
      <c r="B281" s="9" t="s">
        <v>1607</v>
      </c>
      <c r="C281" s="49">
        <v>36281.0</v>
      </c>
      <c r="D281" s="79">
        <f t="shared" si="1"/>
        <v>24</v>
      </c>
      <c r="E281" s="79"/>
      <c r="F281" s="79">
        <v>60671.0</v>
      </c>
      <c r="G281" s="9"/>
      <c r="H281" s="108"/>
      <c r="I281" s="9"/>
      <c r="J281" s="9"/>
      <c r="K281" s="9"/>
      <c r="L281" s="9"/>
      <c r="M281" s="9"/>
      <c r="N281" s="9"/>
    </row>
    <row r="282">
      <c r="A282" s="21">
        <v>3.70008224E8</v>
      </c>
      <c r="B282" s="9" t="s">
        <v>1655</v>
      </c>
      <c r="C282" s="49">
        <v>39037.0</v>
      </c>
      <c r="D282" s="79">
        <f t="shared" si="1"/>
        <v>17</v>
      </c>
      <c r="E282" s="79" t="s">
        <v>2693</v>
      </c>
      <c r="F282" s="79">
        <v>76882.0</v>
      </c>
      <c r="G282" s="9"/>
      <c r="H282" s="108"/>
      <c r="I282" s="9"/>
      <c r="J282" s="9"/>
      <c r="K282" s="9"/>
      <c r="L282" s="9"/>
      <c r="M282" s="9"/>
      <c r="N282" s="9"/>
    </row>
    <row r="283">
      <c r="A283" s="21">
        <v>2.7500274E8</v>
      </c>
      <c r="B283" s="9" t="s">
        <v>1585</v>
      </c>
      <c r="C283" s="49">
        <v>35325.0</v>
      </c>
      <c r="D283" s="79">
        <f t="shared" si="1"/>
        <v>27</v>
      </c>
      <c r="E283" s="79" t="s">
        <v>2692</v>
      </c>
      <c r="F283" s="79">
        <v>78728.0</v>
      </c>
      <c r="G283" s="9"/>
      <c r="H283" s="108"/>
      <c r="I283" s="9"/>
      <c r="J283" s="9"/>
      <c r="K283" s="9"/>
      <c r="L283" s="9"/>
      <c r="M283" s="9"/>
      <c r="N283" s="9"/>
    </row>
    <row r="284">
      <c r="A284" s="21">
        <v>4.87000878E8</v>
      </c>
      <c r="B284" s="9" t="s">
        <v>1600</v>
      </c>
      <c r="C284" s="49">
        <v>35698.0</v>
      </c>
      <c r="D284" s="79">
        <f t="shared" si="1"/>
        <v>26</v>
      </c>
      <c r="E284" s="79" t="s">
        <v>2690</v>
      </c>
      <c r="F284" s="79">
        <v>30329.0</v>
      </c>
      <c r="G284" s="9"/>
      <c r="H284" s="108"/>
      <c r="I284" s="9"/>
      <c r="J284" s="9"/>
      <c r="K284" s="9"/>
      <c r="L284" s="9"/>
      <c r="M284" s="9"/>
      <c r="N284" s="9"/>
    </row>
    <row r="285">
      <c r="A285" s="21">
        <v>9.59008761E8</v>
      </c>
      <c r="B285" s="9" t="s">
        <v>1595</v>
      </c>
      <c r="C285" s="49">
        <v>35087.0</v>
      </c>
      <c r="D285" s="79">
        <f t="shared" si="1"/>
        <v>27</v>
      </c>
      <c r="E285" s="79" t="s">
        <v>2691</v>
      </c>
      <c r="F285" s="79">
        <v>79911.0</v>
      </c>
      <c r="G285" s="9"/>
      <c r="H285" s="108"/>
      <c r="I285" s="9"/>
      <c r="J285" s="9"/>
      <c r="K285" s="9"/>
      <c r="L285" s="9"/>
      <c r="M285" s="9"/>
      <c r="N285" s="9"/>
    </row>
    <row r="286">
      <c r="A286" s="21">
        <v>6.17005992E8</v>
      </c>
      <c r="B286" s="9" t="s">
        <v>1595</v>
      </c>
      <c r="C286" s="49">
        <v>35208.0</v>
      </c>
      <c r="D286" s="79">
        <f t="shared" si="1"/>
        <v>27</v>
      </c>
      <c r="E286" s="79" t="s">
        <v>2693</v>
      </c>
      <c r="F286" s="79">
        <v>56654.0</v>
      </c>
      <c r="G286" s="9"/>
      <c r="H286" s="108"/>
      <c r="I286" s="9"/>
      <c r="J286" s="9"/>
      <c r="K286" s="9"/>
      <c r="L286" s="9"/>
      <c r="M286" s="9"/>
      <c r="N286" s="9"/>
    </row>
    <row r="287">
      <c r="A287" s="21">
        <v>5.97001409E8</v>
      </c>
      <c r="B287" s="9" t="s">
        <v>1585</v>
      </c>
      <c r="C287" s="49">
        <v>37487.0</v>
      </c>
      <c r="D287" s="79">
        <f t="shared" si="1"/>
        <v>21</v>
      </c>
      <c r="E287" s="79" t="s">
        <v>2690</v>
      </c>
      <c r="F287" s="79">
        <v>106743.0</v>
      </c>
      <c r="G287" s="9"/>
      <c r="H287" s="108"/>
      <c r="I287" s="9"/>
      <c r="J287" s="9"/>
      <c r="K287" s="9"/>
      <c r="L287" s="9"/>
      <c r="M287" s="9"/>
      <c r="N287" s="9"/>
    </row>
    <row r="288">
      <c r="A288" s="21">
        <v>1.50002247E8</v>
      </c>
      <c r="B288" s="9" t="s">
        <v>1595</v>
      </c>
      <c r="C288" s="49">
        <v>35511.0</v>
      </c>
      <c r="D288" s="79">
        <f t="shared" si="1"/>
        <v>26</v>
      </c>
      <c r="E288" s="79" t="s">
        <v>2663</v>
      </c>
      <c r="F288" s="79">
        <v>60983.0</v>
      </c>
      <c r="G288" s="9"/>
      <c r="H288" s="108"/>
      <c r="I288" s="9"/>
      <c r="J288" s="9"/>
      <c r="K288" s="9"/>
      <c r="L288" s="9"/>
      <c r="M288" s="9"/>
      <c r="N288" s="9"/>
    </row>
    <row r="289">
      <c r="A289" s="21">
        <v>2.32006341E8</v>
      </c>
      <c r="B289" s="9" t="s">
        <v>1601</v>
      </c>
      <c r="C289" s="49">
        <v>41866.0</v>
      </c>
      <c r="D289" s="79">
        <f t="shared" si="1"/>
        <v>9</v>
      </c>
      <c r="E289" s="79"/>
      <c r="F289" s="79">
        <v>59579.0</v>
      </c>
      <c r="G289" s="9"/>
      <c r="H289" s="108"/>
      <c r="I289" s="9"/>
      <c r="J289" s="9"/>
      <c r="K289" s="9"/>
      <c r="L289" s="9"/>
      <c r="M289" s="9"/>
      <c r="N289" s="9"/>
    </row>
    <row r="290">
      <c r="A290" s="21">
        <v>7.65006666E8</v>
      </c>
      <c r="B290" s="9" t="s">
        <v>1603</v>
      </c>
      <c r="C290" s="49">
        <v>40783.0</v>
      </c>
      <c r="D290" s="79">
        <f t="shared" si="1"/>
        <v>12</v>
      </c>
      <c r="E290" s="79" t="s">
        <v>2690</v>
      </c>
      <c r="F290" s="79">
        <v>56680.0</v>
      </c>
      <c r="G290" s="9"/>
      <c r="H290" s="108"/>
      <c r="I290" s="9"/>
      <c r="J290" s="9"/>
      <c r="K290" s="9"/>
      <c r="L290" s="9"/>
      <c r="M290" s="9"/>
      <c r="N290" s="9"/>
    </row>
    <row r="291">
      <c r="A291" s="21">
        <v>1.80002423E8</v>
      </c>
      <c r="B291" s="9" t="s">
        <v>1603</v>
      </c>
      <c r="C291" s="49">
        <v>37708.0</v>
      </c>
      <c r="D291" s="79">
        <f t="shared" si="1"/>
        <v>20</v>
      </c>
      <c r="E291" s="79" t="s">
        <v>2663</v>
      </c>
      <c r="F291" s="79">
        <v>103493.0</v>
      </c>
      <c r="G291" s="9"/>
      <c r="H291" s="108"/>
      <c r="I291" s="9"/>
      <c r="J291" s="9"/>
      <c r="K291" s="9"/>
      <c r="L291" s="9"/>
      <c r="M291" s="9"/>
      <c r="N291" s="9"/>
    </row>
    <row r="292">
      <c r="A292" s="21">
        <v>7.87006286E8</v>
      </c>
      <c r="B292" s="9" t="s">
        <v>1607</v>
      </c>
      <c r="C292" s="49">
        <v>34978.0</v>
      </c>
      <c r="D292" s="79">
        <f t="shared" si="1"/>
        <v>28</v>
      </c>
      <c r="E292" s="79" t="s">
        <v>2663</v>
      </c>
      <c r="F292" s="79">
        <v>64753.0</v>
      </c>
      <c r="G292" s="9"/>
      <c r="H292" s="108"/>
      <c r="I292" s="9"/>
      <c r="J292" s="9"/>
      <c r="K292" s="9"/>
      <c r="L292" s="9"/>
      <c r="M292" s="9"/>
      <c r="N292" s="9"/>
    </row>
    <row r="293">
      <c r="A293" s="21">
        <v>7.7200364E8</v>
      </c>
      <c r="B293" s="9" t="s">
        <v>1600</v>
      </c>
      <c r="C293" s="49">
        <v>38074.0</v>
      </c>
      <c r="D293" s="79">
        <f t="shared" si="1"/>
        <v>19</v>
      </c>
      <c r="E293" s="79" t="s">
        <v>2693</v>
      </c>
      <c r="F293" s="79">
        <v>87464.0</v>
      </c>
      <c r="G293" s="9"/>
      <c r="H293" s="108"/>
      <c r="I293" s="9"/>
      <c r="J293" s="9"/>
      <c r="K293" s="9"/>
      <c r="L293" s="9"/>
      <c r="M293" s="9"/>
      <c r="N293" s="9"/>
    </row>
    <row r="294">
      <c r="A294" s="21">
        <v>1.14005397E8</v>
      </c>
      <c r="B294" s="9" t="s">
        <v>1600</v>
      </c>
      <c r="C294" s="49">
        <v>40819.0</v>
      </c>
      <c r="D294" s="79">
        <f t="shared" si="1"/>
        <v>12</v>
      </c>
      <c r="E294" s="79"/>
      <c r="F294" s="79">
        <v>83005.0</v>
      </c>
      <c r="G294" s="9"/>
      <c r="H294" s="108"/>
      <c r="I294" s="9"/>
      <c r="J294" s="9"/>
      <c r="K294" s="9"/>
      <c r="L294" s="9"/>
      <c r="M294" s="9"/>
      <c r="N294" s="9"/>
    </row>
    <row r="295">
      <c r="A295" s="21">
        <v>4.16004493E8</v>
      </c>
      <c r="B295" s="9" t="s">
        <v>1600</v>
      </c>
      <c r="C295" s="49">
        <v>37568.0</v>
      </c>
      <c r="D295" s="79">
        <f t="shared" si="1"/>
        <v>21</v>
      </c>
      <c r="E295" s="79" t="s">
        <v>2691</v>
      </c>
      <c r="F295" s="79">
        <v>72085.0</v>
      </c>
      <c r="G295" s="9"/>
      <c r="H295" s="108"/>
      <c r="I295" s="9"/>
      <c r="J295" s="9"/>
      <c r="K295" s="9"/>
      <c r="L295" s="9"/>
      <c r="M295" s="9"/>
      <c r="N295" s="9"/>
    </row>
    <row r="296">
      <c r="A296" s="21">
        <v>9.84000981E8</v>
      </c>
      <c r="B296" s="9" t="s">
        <v>1600</v>
      </c>
      <c r="C296" s="49">
        <v>37899.0</v>
      </c>
      <c r="D296" s="79">
        <f t="shared" si="1"/>
        <v>20</v>
      </c>
      <c r="E296" s="79" t="s">
        <v>2690</v>
      </c>
      <c r="F296" s="79">
        <v>62647.0</v>
      </c>
      <c r="G296" s="9"/>
      <c r="H296" s="108"/>
      <c r="I296" s="9"/>
      <c r="J296" s="9"/>
      <c r="K296" s="9"/>
      <c r="L296" s="9"/>
      <c r="M296" s="9"/>
      <c r="N296" s="9"/>
    </row>
    <row r="297">
      <c r="A297" s="21">
        <v>8.59004644E8</v>
      </c>
      <c r="B297" s="9" t="s">
        <v>1592</v>
      </c>
      <c r="C297" s="49">
        <v>37354.0</v>
      </c>
      <c r="D297" s="79">
        <f t="shared" si="1"/>
        <v>21</v>
      </c>
      <c r="E297" s="79"/>
      <c r="F297" s="79">
        <v>112411.0</v>
      </c>
      <c r="G297" s="9"/>
      <c r="H297" s="108"/>
      <c r="I297" s="9"/>
      <c r="J297" s="9"/>
      <c r="K297" s="9"/>
      <c r="L297" s="9"/>
      <c r="M297" s="9"/>
      <c r="N297" s="9"/>
    </row>
    <row r="298">
      <c r="A298" s="21">
        <v>5.04005443E8</v>
      </c>
      <c r="B298" s="9" t="s">
        <v>1607</v>
      </c>
      <c r="C298" s="49">
        <v>37532.0</v>
      </c>
      <c r="D298" s="79">
        <f t="shared" si="1"/>
        <v>21</v>
      </c>
      <c r="E298" s="79"/>
      <c r="F298" s="79">
        <v>82342.0</v>
      </c>
      <c r="G298" s="9"/>
      <c r="H298" s="108"/>
      <c r="I298" s="9"/>
      <c r="J298" s="9"/>
      <c r="K298" s="9"/>
      <c r="L298" s="9"/>
      <c r="M298" s="9"/>
      <c r="N298" s="9"/>
    </row>
    <row r="299">
      <c r="A299" s="21">
        <v>8.27007063E8</v>
      </c>
      <c r="B299" s="9" t="s">
        <v>1619</v>
      </c>
      <c r="C299" s="49">
        <v>42173.0</v>
      </c>
      <c r="D299" s="79">
        <f t="shared" si="1"/>
        <v>8</v>
      </c>
      <c r="E299" s="79"/>
      <c r="F299" s="79">
        <v>24757.0</v>
      </c>
      <c r="G299" s="9"/>
      <c r="H299" s="108"/>
      <c r="I299" s="9"/>
      <c r="J299" s="9"/>
      <c r="K299" s="9"/>
      <c r="L299" s="9"/>
      <c r="M299" s="9"/>
      <c r="N299" s="9"/>
    </row>
    <row r="300">
      <c r="A300" s="21">
        <v>7.38006277E8</v>
      </c>
      <c r="B300" s="9" t="s">
        <v>1585</v>
      </c>
      <c r="C300" s="49">
        <v>34853.0</v>
      </c>
      <c r="D300" s="79">
        <f t="shared" si="1"/>
        <v>28</v>
      </c>
      <c r="E300" s="79" t="s">
        <v>2692</v>
      </c>
      <c r="F300" s="79">
        <v>40638.0</v>
      </c>
      <c r="G300" s="9"/>
      <c r="H300" s="108"/>
      <c r="I300" s="9"/>
      <c r="J300" s="9"/>
      <c r="K300" s="9"/>
      <c r="L300" s="9"/>
      <c r="M300" s="9"/>
      <c r="N300" s="9"/>
    </row>
    <row r="301">
      <c r="A301" s="21">
        <v>5.25009951E8</v>
      </c>
      <c r="B301" s="9" t="s">
        <v>1584</v>
      </c>
      <c r="C301" s="49">
        <v>37576.0</v>
      </c>
      <c r="D301" s="79">
        <f t="shared" si="1"/>
        <v>21</v>
      </c>
      <c r="E301" s="79"/>
      <c r="F301" s="79">
        <v>37264.0</v>
      </c>
      <c r="G301" s="9"/>
      <c r="H301" s="108"/>
      <c r="I301" s="9"/>
      <c r="J301" s="9"/>
      <c r="K301" s="9"/>
      <c r="L301" s="9"/>
      <c r="M301" s="9"/>
      <c r="N301" s="9"/>
    </row>
    <row r="302">
      <c r="A302" s="21">
        <v>2.65003407E8</v>
      </c>
      <c r="B302" s="9" t="s">
        <v>1603</v>
      </c>
      <c r="C302" s="49">
        <v>34912.0</v>
      </c>
      <c r="D302" s="79">
        <f t="shared" si="1"/>
        <v>28</v>
      </c>
      <c r="E302" s="79"/>
      <c r="F302" s="79">
        <v>116285.0</v>
      </c>
      <c r="G302" s="9"/>
      <c r="H302" s="108"/>
      <c r="I302" s="9"/>
      <c r="J302" s="9"/>
      <c r="K302" s="9"/>
      <c r="L302" s="9"/>
      <c r="M302" s="9"/>
      <c r="N302" s="9"/>
    </row>
    <row r="303">
      <c r="A303" s="21">
        <v>9.30002755E8</v>
      </c>
      <c r="B303" s="9" t="s">
        <v>1600</v>
      </c>
      <c r="C303" s="49">
        <v>36819.0</v>
      </c>
      <c r="D303" s="79">
        <f t="shared" si="1"/>
        <v>23</v>
      </c>
      <c r="E303" s="79" t="s">
        <v>2693</v>
      </c>
      <c r="F303" s="79">
        <v>60171.0</v>
      </c>
      <c r="G303" s="9"/>
      <c r="H303" s="108"/>
      <c r="I303" s="9"/>
      <c r="J303" s="9"/>
      <c r="K303" s="9"/>
      <c r="L303" s="9"/>
      <c r="M303" s="9"/>
      <c r="N303" s="9"/>
    </row>
    <row r="304">
      <c r="A304" s="21">
        <v>5.5400954E8</v>
      </c>
      <c r="B304" s="9" t="s">
        <v>1584</v>
      </c>
      <c r="C304" s="49">
        <v>34864.0</v>
      </c>
      <c r="D304" s="79">
        <f t="shared" si="1"/>
        <v>28</v>
      </c>
      <c r="E304" s="79"/>
      <c r="F304" s="79">
        <v>76245.0</v>
      </c>
      <c r="G304" s="9"/>
      <c r="H304" s="108"/>
      <c r="I304" s="9"/>
      <c r="J304" s="9"/>
      <c r="K304" s="9"/>
      <c r="L304" s="9"/>
      <c r="M304" s="9"/>
      <c r="N304" s="9"/>
    </row>
    <row r="305">
      <c r="A305" s="21">
        <v>5.29009767E8</v>
      </c>
      <c r="B305" s="9" t="s">
        <v>1616</v>
      </c>
      <c r="C305" s="49">
        <v>37025.0</v>
      </c>
      <c r="D305" s="79">
        <f t="shared" si="1"/>
        <v>22</v>
      </c>
      <c r="E305" s="79"/>
      <c r="F305" s="79">
        <v>75569.0</v>
      </c>
      <c r="G305" s="9"/>
      <c r="H305" s="108"/>
      <c r="I305" s="9"/>
      <c r="J305" s="9"/>
      <c r="K305" s="9"/>
      <c r="L305" s="9"/>
      <c r="M305" s="9"/>
      <c r="N305" s="9"/>
    </row>
    <row r="306">
      <c r="A306" s="21">
        <v>3.6400406E8</v>
      </c>
      <c r="B306" s="9" t="s">
        <v>1585</v>
      </c>
      <c r="C306" s="49">
        <v>39992.0</v>
      </c>
      <c r="D306" s="79">
        <f t="shared" si="1"/>
        <v>14</v>
      </c>
      <c r="E306" s="79" t="s">
        <v>2693</v>
      </c>
      <c r="F306" s="79">
        <v>40632.0</v>
      </c>
      <c r="G306" s="9"/>
      <c r="H306" s="108"/>
      <c r="I306" s="9"/>
      <c r="J306" s="9"/>
      <c r="K306" s="9"/>
      <c r="L306" s="9"/>
      <c r="M306" s="9"/>
      <c r="N306" s="9"/>
    </row>
    <row r="307">
      <c r="A307" s="21">
        <v>8.36003739E8</v>
      </c>
      <c r="B307" s="9" t="s">
        <v>1603</v>
      </c>
      <c r="C307" s="49">
        <v>38161.0</v>
      </c>
      <c r="D307" s="79">
        <f t="shared" si="1"/>
        <v>19</v>
      </c>
      <c r="E307" s="79" t="s">
        <v>2691</v>
      </c>
      <c r="F307" s="79">
        <v>27287.0</v>
      </c>
      <c r="G307" s="9"/>
      <c r="H307" s="108"/>
      <c r="I307" s="9"/>
      <c r="J307" s="9"/>
      <c r="K307" s="9"/>
      <c r="L307" s="9"/>
      <c r="M307" s="9"/>
      <c r="N307" s="9"/>
    </row>
    <row r="308">
      <c r="A308" s="21">
        <v>1.06006222E8</v>
      </c>
      <c r="B308" s="9" t="s">
        <v>1664</v>
      </c>
      <c r="C308" s="49">
        <v>41159.0</v>
      </c>
      <c r="D308" s="79">
        <f t="shared" si="1"/>
        <v>11</v>
      </c>
      <c r="E308" s="79"/>
      <c r="F308" s="79">
        <v>46306.0</v>
      </c>
      <c r="G308" s="9"/>
      <c r="H308" s="108"/>
      <c r="I308" s="9"/>
      <c r="J308" s="9"/>
      <c r="K308" s="9"/>
      <c r="L308" s="9"/>
      <c r="M308" s="9"/>
      <c r="N308" s="9"/>
    </row>
    <row r="309">
      <c r="A309" s="21">
        <v>4.6800361E8</v>
      </c>
      <c r="B309" s="9" t="s">
        <v>1600</v>
      </c>
      <c r="C309" s="49">
        <v>39139.0</v>
      </c>
      <c r="D309" s="79">
        <f t="shared" si="1"/>
        <v>16</v>
      </c>
      <c r="E309" s="79" t="s">
        <v>2690</v>
      </c>
      <c r="F309" s="79">
        <v>89804.0</v>
      </c>
      <c r="G309" s="9"/>
      <c r="H309" s="108"/>
      <c r="I309" s="9"/>
      <c r="J309" s="9"/>
      <c r="K309" s="9"/>
      <c r="L309" s="9"/>
      <c r="M309" s="9"/>
      <c r="N309" s="9"/>
    </row>
    <row r="310">
      <c r="A310" s="21">
        <v>1.1300224E8</v>
      </c>
      <c r="B310" s="9" t="s">
        <v>1584</v>
      </c>
      <c r="C310" s="49">
        <v>38166.0</v>
      </c>
      <c r="D310" s="79">
        <f t="shared" si="1"/>
        <v>19</v>
      </c>
      <c r="E310" s="79" t="s">
        <v>2693</v>
      </c>
      <c r="F310" s="79">
        <v>81120.0</v>
      </c>
      <c r="G310" s="9"/>
      <c r="H310" s="108"/>
      <c r="I310" s="9"/>
      <c r="J310" s="9"/>
      <c r="K310" s="9"/>
      <c r="L310" s="9"/>
      <c r="M310" s="9"/>
      <c r="N310" s="9"/>
    </row>
    <row r="311">
      <c r="A311" s="21">
        <v>2.49009042E8</v>
      </c>
      <c r="B311" s="9" t="s">
        <v>1600</v>
      </c>
      <c r="C311" s="49">
        <v>40294.0</v>
      </c>
      <c r="D311" s="79">
        <f t="shared" si="1"/>
        <v>13</v>
      </c>
      <c r="E311" s="79" t="s">
        <v>2693</v>
      </c>
      <c r="F311" s="79">
        <v>79378.0</v>
      </c>
      <c r="G311" s="9"/>
      <c r="H311" s="108"/>
      <c r="I311" s="9"/>
      <c r="J311" s="9"/>
      <c r="K311" s="9"/>
      <c r="L311" s="9"/>
      <c r="M311" s="9"/>
      <c r="N311" s="9"/>
    </row>
    <row r="312">
      <c r="A312" s="21">
        <v>2.97006507E8</v>
      </c>
      <c r="B312" s="9" t="s">
        <v>1595</v>
      </c>
      <c r="C312" s="49">
        <v>36370.0</v>
      </c>
      <c r="D312" s="79">
        <f t="shared" si="1"/>
        <v>24</v>
      </c>
      <c r="E312" s="79" t="s">
        <v>2691</v>
      </c>
      <c r="F312" s="79">
        <v>101192.0</v>
      </c>
      <c r="G312" s="9"/>
      <c r="H312" s="108"/>
      <c r="I312" s="9"/>
      <c r="J312" s="9"/>
      <c r="K312" s="9"/>
      <c r="L312" s="9"/>
      <c r="M312" s="9"/>
      <c r="N312" s="9"/>
    </row>
    <row r="313">
      <c r="A313" s="21">
        <v>6.76004152E8</v>
      </c>
      <c r="B313" s="9" t="s">
        <v>1607</v>
      </c>
      <c r="C313" s="49">
        <v>41922.0</v>
      </c>
      <c r="D313" s="79">
        <f t="shared" si="1"/>
        <v>9</v>
      </c>
      <c r="E313" s="79" t="s">
        <v>2693</v>
      </c>
      <c r="F313" s="79">
        <v>30264.0</v>
      </c>
      <c r="G313" s="9"/>
      <c r="H313" s="108"/>
      <c r="I313" s="9"/>
      <c r="J313" s="9"/>
      <c r="K313" s="9"/>
      <c r="L313" s="9"/>
      <c r="M313" s="9"/>
      <c r="N313" s="9"/>
    </row>
    <row r="314">
      <c r="A314" s="21">
        <v>6.59009807E8</v>
      </c>
      <c r="B314" s="9" t="s">
        <v>1601</v>
      </c>
      <c r="C314" s="49">
        <v>40383.0</v>
      </c>
      <c r="D314" s="79">
        <f t="shared" si="1"/>
        <v>13</v>
      </c>
      <c r="E314" s="79" t="s">
        <v>2693</v>
      </c>
      <c r="F314" s="79">
        <v>29133.0</v>
      </c>
      <c r="G314" s="9"/>
      <c r="H314" s="108"/>
      <c r="I314" s="9"/>
      <c r="J314" s="9"/>
      <c r="K314" s="9"/>
      <c r="L314" s="9"/>
      <c r="M314" s="9"/>
      <c r="N314" s="9"/>
    </row>
    <row r="315">
      <c r="A315" s="21">
        <v>9.38008346E8</v>
      </c>
      <c r="B315" s="9" t="s">
        <v>1594</v>
      </c>
      <c r="C315" s="49">
        <v>34875.0</v>
      </c>
      <c r="D315" s="79">
        <f t="shared" si="1"/>
        <v>28</v>
      </c>
      <c r="E315" s="79"/>
      <c r="F315" s="79">
        <v>104065.0</v>
      </c>
      <c r="G315" s="9"/>
      <c r="H315" s="108"/>
      <c r="I315" s="9"/>
      <c r="J315" s="9"/>
      <c r="K315" s="9"/>
      <c r="L315" s="9"/>
      <c r="M315" s="9"/>
      <c r="N315" s="9"/>
    </row>
    <row r="316">
      <c r="A316" s="21">
        <v>4.6800419E8</v>
      </c>
      <c r="B316" s="9" t="s">
        <v>1584</v>
      </c>
      <c r="C316" s="49">
        <v>36799.0</v>
      </c>
      <c r="D316" s="79">
        <f t="shared" si="1"/>
        <v>23</v>
      </c>
      <c r="E316" s="79" t="s">
        <v>2663</v>
      </c>
      <c r="F316" s="79">
        <v>94432.0</v>
      </c>
      <c r="G316" s="9"/>
      <c r="H316" s="108"/>
      <c r="I316" s="9"/>
      <c r="J316" s="9"/>
      <c r="K316" s="9"/>
      <c r="L316" s="9"/>
      <c r="M316" s="9"/>
      <c r="N316" s="9"/>
    </row>
    <row r="317">
      <c r="A317" s="21">
        <v>6.01002708E8</v>
      </c>
      <c r="B317" s="9" t="s">
        <v>1616</v>
      </c>
      <c r="C317" s="49">
        <v>41782.0</v>
      </c>
      <c r="D317" s="79">
        <f t="shared" si="1"/>
        <v>9</v>
      </c>
      <c r="E317" s="79" t="s">
        <v>2690</v>
      </c>
      <c r="F317" s="79">
        <v>37284.0</v>
      </c>
      <c r="G317" s="9"/>
      <c r="H317" s="108"/>
      <c r="I317" s="9"/>
      <c r="J317" s="9"/>
      <c r="K317" s="9"/>
      <c r="L317" s="9"/>
      <c r="M317" s="9"/>
      <c r="N317" s="9"/>
    </row>
    <row r="318">
      <c r="A318" s="21">
        <v>6.27004412E8</v>
      </c>
      <c r="B318" s="9" t="s">
        <v>1588</v>
      </c>
      <c r="C318" s="49">
        <v>36906.0</v>
      </c>
      <c r="D318" s="79">
        <f t="shared" si="1"/>
        <v>22</v>
      </c>
      <c r="E318" s="79" t="s">
        <v>2693</v>
      </c>
      <c r="F318" s="79">
        <v>75881.0</v>
      </c>
      <c r="G318" s="9"/>
      <c r="H318" s="108"/>
      <c r="I318" s="9"/>
      <c r="J318" s="9"/>
      <c r="K318" s="9"/>
      <c r="L318" s="9"/>
      <c r="M318" s="9"/>
      <c r="N318" s="9"/>
    </row>
    <row r="319">
      <c r="A319" s="21">
        <v>8.91004981E8</v>
      </c>
      <c r="B319" s="9" t="s">
        <v>1588</v>
      </c>
      <c r="C319" s="49">
        <v>35770.0</v>
      </c>
      <c r="D319" s="79">
        <f t="shared" si="1"/>
        <v>26</v>
      </c>
      <c r="E319" s="79" t="s">
        <v>2663</v>
      </c>
      <c r="F319" s="79">
        <v>43797.0</v>
      </c>
      <c r="G319" s="9"/>
      <c r="H319" s="108"/>
      <c r="I319" s="9"/>
      <c r="J319" s="9"/>
      <c r="K319" s="9"/>
      <c r="L319" s="9"/>
      <c r="M319" s="9"/>
      <c r="N319" s="9"/>
    </row>
    <row r="320">
      <c r="A320" s="21">
        <v>7.25007456E8</v>
      </c>
      <c r="B320" s="9" t="s">
        <v>1600</v>
      </c>
      <c r="C320" s="49">
        <v>40504.0</v>
      </c>
      <c r="D320" s="79">
        <f t="shared" si="1"/>
        <v>13</v>
      </c>
      <c r="E320" s="79"/>
      <c r="F320" s="79">
        <v>77129.0</v>
      </c>
      <c r="G320" s="9"/>
      <c r="H320" s="108"/>
      <c r="I320" s="9"/>
      <c r="J320" s="9"/>
      <c r="K320" s="9"/>
      <c r="L320" s="9"/>
      <c r="M320" s="9"/>
      <c r="N320" s="9"/>
    </row>
    <row r="321">
      <c r="A321" s="21">
        <v>2.09006975E8</v>
      </c>
      <c r="B321" s="9" t="s">
        <v>1584</v>
      </c>
      <c r="C321" s="49">
        <v>38879.0</v>
      </c>
      <c r="D321" s="79">
        <f t="shared" si="1"/>
        <v>17</v>
      </c>
      <c r="E321" s="79" t="s">
        <v>2663</v>
      </c>
      <c r="F321" s="79">
        <v>48927.0</v>
      </c>
      <c r="G321" s="9"/>
      <c r="H321" s="108"/>
      <c r="I321" s="9"/>
      <c r="J321" s="9"/>
      <c r="K321" s="9"/>
      <c r="L321" s="9"/>
      <c r="M321" s="9"/>
      <c r="N321" s="9"/>
    </row>
    <row r="322">
      <c r="A322" s="21">
        <v>9.30004379E8</v>
      </c>
      <c r="B322" s="9" t="s">
        <v>1600</v>
      </c>
      <c r="C322" s="49">
        <v>41020.0</v>
      </c>
      <c r="D322" s="79">
        <f t="shared" si="1"/>
        <v>11</v>
      </c>
      <c r="E322" s="79" t="s">
        <v>2691</v>
      </c>
      <c r="F322" s="79">
        <v>92937.0</v>
      </c>
      <c r="G322" s="9"/>
      <c r="H322" s="108"/>
      <c r="I322" s="9"/>
      <c r="J322" s="9"/>
      <c r="K322" s="9"/>
      <c r="L322" s="9"/>
      <c r="M322" s="9"/>
      <c r="N322" s="9"/>
    </row>
    <row r="323">
      <c r="A323" s="21">
        <v>1.77004163E8</v>
      </c>
      <c r="B323" s="9" t="s">
        <v>1588</v>
      </c>
      <c r="C323" s="49">
        <v>39440.0</v>
      </c>
      <c r="D323" s="79">
        <f t="shared" si="1"/>
        <v>16</v>
      </c>
      <c r="E323" s="79" t="s">
        <v>2690</v>
      </c>
      <c r="F323" s="79">
        <v>62413.0</v>
      </c>
      <c r="G323" s="9"/>
      <c r="H323" s="108"/>
      <c r="I323" s="9"/>
      <c r="J323" s="9"/>
      <c r="K323" s="9"/>
      <c r="L323" s="9"/>
      <c r="M323" s="9"/>
      <c r="N323" s="9"/>
    </row>
    <row r="324">
      <c r="A324" s="21">
        <v>3.17009924E8</v>
      </c>
      <c r="B324" s="9" t="s">
        <v>1588</v>
      </c>
      <c r="C324" s="49">
        <v>35607.0</v>
      </c>
      <c r="D324" s="79">
        <f t="shared" si="1"/>
        <v>26</v>
      </c>
      <c r="E324" s="79"/>
      <c r="F324" s="79">
        <v>82277.0</v>
      </c>
      <c r="G324" s="9"/>
      <c r="H324" s="108"/>
      <c r="I324" s="9"/>
      <c r="J324" s="9"/>
      <c r="K324" s="9"/>
      <c r="L324" s="9"/>
      <c r="M324" s="9"/>
      <c r="N324" s="9"/>
    </row>
    <row r="325">
      <c r="A325" s="21">
        <v>7.3600862E8</v>
      </c>
      <c r="B325" s="9" t="s">
        <v>1601</v>
      </c>
      <c r="C325" s="49">
        <v>41398.0</v>
      </c>
      <c r="D325" s="79">
        <f t="shared" si="1"/>
        <v>10</v>
      </c>
      <c r="E325" s="79" t="s">
        <v>2693</v>
      </c>
      <c r="F325" s="79">
        <v>51370.0</v>
      </c>
      <c r="G325" s="9"/>
      <c r="H325" s="108"/>
      <c r="I325" s="9"/>
      <c r="J325" s="9"/>
      <c r="K325" s="9"/>
      <c r="L325" s="9"/>
      <c r="M325" s="9"/>
      <c r="N325" s="9"/>
    </row>
    <row r="326">
      <c r="A326" s="21">
        <v>1.98004686E8</v>
      </c>
      <c r="B326" s="9" t="s">
        <v>1597</v>
      </c>
      <c r="C326" s="49">
        <v>34876.0</v>
      </c>
      <c r="D326" s="79">
        <f t="shared" si="1"/>
        <v>28</v>
      </c>
      <c r="E326" s="79" t="s">
        <v>2693</v>
      </c>
      <c r="F326" s="79">
        <v>93249.0</v>
      </c>
      <c r="G326" s="9"/>
      <c r="H326" s="108"/>
      <c r="I326" s="9"/>
      <c r="J326" s="9"/>
      <c r="K326" s="9"/>
      <c r="L326" s="9"/>
      <c r="M326" s="9"/>
      <c r="N326" s="9"/>
    </row>
    <row r="327">
      <c r="A327" s="21">
        <v>6.65003893E8</v>
      </c>
      <c r="B327" s="9" t="s">
        <v>1600</v>
      </c>
      <c r="C327" s="49">
        <v>42204.0</v>
      </c>
      <c r="D327" s="79">
        <f t="shared" si="1"/>
        <v>8</v>
      </c>
      <c r="E327" s="79"/>
      <c r="F327" s="79">
        <v>36951.0</v>
      </c>
      <c r="G327" s="9"/>
      <c r="H327" s="108"/>
      <c r="I327" s="9"/>
      <c r="J327" s="9"/>
      <c r="K327" s="9"/>
      <c r="L327" s="9"/>
      <c r="M327" s="9"/>
      <c r="N327" s="9"/>
    </row>
    <row r="328">
      <c r="A328" s="21">
        <v>7.59000847E8</v>
      </c>
      <c r="B328" s="9" t="s">
        <v>1664</v>
      </c>
      <c r="C328" s="49">
        <v>40027.0</v>
      </c>
      <c r="D328" s="79">
        <f t="shared" si="1"/>
        <v>14</v>
      </c>
      <c r="E328" s="79" t="s">
        <v>2693</v>
      </c>
      <c r="F328" s="79">
        <v>47619.0</v>
      </c>
      <c r="G328" s="9"/>
      <c r="H328" s="108"/>
      <c r="I328" s="9"/>
      <c r="J328" s="9"/>
      <c r="K328" s="9"/>
      <c r="L328" s="9"/>
      <c r="M328" s="9"/>
      <c r="N328" s="9"/>
    </row>
    <row r="329">
      <c r="A329" s="21">
        <v>7.33003074E8</v>
      </c>
      <c r="B329" s="9" t="s">
        <v>1607</v>
      </c>
      <c r="C329" s="49">
        <v>40600.0</v>
      </c>
      <c r="D329" s="79">
        <f t="shared" si="1"/>
        <v>12</v>
      </c>
      <c r="E329" s="79"/>
      <c r="F329" s="79">
        <v>107991.0</v>
      </c>
      <c r="G329" s="9"/>
      <c r="H329" s="108"/>
      <c r="I329" s="9"/>
      <c r="J329" s="9"/>
      <c r="K329" s="9"/>
      <c r="L329" s="9"/>
      <c r="M329" s="9"/>
      <c r="N329" s="9"/>
    </row>
    <row r="330">
      <c r="A330" s="21">
        <v>6.82000261E8</v>
      </c>
      <c r="B330" s="9" t="s">
        <v>1600</v>
      </c>
      <c r="C330" s="49">
        <v>36511.0</v>
      </c>
      <c r="D330" s="79">
        <f t="shared" si="1"/>
        <v>24</v>
      </c>
      <c r="E330" s="79" t="s">
        <v>2692</v>
      </c>
      <c r="F330" s="79">
        <v>81991.0</v>
      </c>
      <c r="G330" s="9"/>
      <c r="H330" s="108"/>
      <c r="I330" s="9"/>
      <c r="J330" s="9"/>
      <c r="K330" s="9"/>
      <c r="L330" s="9"/>
      <c r="M330" s="9"/>
      <c r="N330" s="9"/>
    </row>
    <row r="331">
      <c r="A331" s="21">
        <v>1.24003063E8</v>
      </c>
      <c r="B331" s="9" t="s">
        <v>1613</v>
      </c>
      <c r="C331" s="49">
        <v>42202.0</v>
      </c>
      <c r="D331" s="79">
        <f t="shared" si="1"/>
        <v>8</v>
      </c>
      <c r="E331" s="79" t="s">
        <v>2690</v>
      </c>
      <c r="F331" s="79">
        <v>41028.0</v>
      </c>
      <c r="G331" s="9"/>
      <c r="H331" s="108"/>
      <c r="I331" s="9"/>
      <c r="J331" s="9"/>
      <c r="K331" s="9"/>
      <c r="L331" s="9"/>
      <c r="M331" s="9"/>
      <c r="N331" s="9"/>
    </row>
    <row r="332">
      <c r="A332" s="21">
        <v>5.59006297E8</v>
      </c>
      <c r="B332" s="9" t="s">
        <v>1600</v>
      </c>
      <c r="C332" s="49">
        <v>38061.0</v>
      </c>
      <c r="D332" s="79">
        <f t="shared" si="1"/>
        <v>19</v>
      </c>
      <c r="E332" s="79" t="s">
        <v>2693</v>
      </c>
      <c r="F332" s="79">
        <v>46566.0</v>
      </c>
      <c r="G332" s="9"/>
      <c r="H332" s="108"/>
      <c r="I332" s="9"/>
      <c r="J332" s="9"/>
      <c r="K332" s="9"/>
      <c r="L332" s="9"/>
      <c r="M332" s="9"/>
      <c r="N332" s="9"/>
    </row>
    <row r="333">
      <c r="A333" s="21">
        <v>2.17008415E8</v>
      </c>
      <c r="B333" s="9" t="s">
        <v>1584</v>
      </c>
      <c r="C333" s="49">
        <v>37451.0</v>
      </c>
      <c r="D333" s="79">
        <f t="shared" si="1"/>
        <v>21</v>
      </c>
      <c r="E333" s="79" t="s">
        <v>2691</v>
      </c>
      <c r="F333" s="79">
        <v>29731.0</v>
      </c>
      <c r="G333" s="9"/>
      <c r="H333" s="108"/>
      <c r="I333" s="9"/>
      <c r="J333" s="9"/>
      <c r="K333" s="9"/>
      <c r="L333" s="9"/>
      <c r="M333" s="9"/>
      <c r="N333" s="9"/>
    </row>
    <row r="334">
      <c r="A334" s="21">
        <v>9.36000279E8</v>
      </c>
      <c r="B334" s="9" t="s">
        <v>1607</v>
      </c>
      <c r="C334" s="49">
        <v>37147.0</v>
      </c>
      <c r="D334" s="79">
        <f t="shared" si="1"/>
        <v>22</v>
      </c>
      <c r="E334" s="79" t="s">
        <v>2691</v>
      </c>
      <c r="F334" s="79">
        <v>62940.0</v>
      </c>
      <c r="G334" s="9"/>
      <c r="H334" s="108"/>
      <c r="I334" s="9"/>
      <c r="J334" s="9"/>
      <c r="K334" s="9"/>
      <c r="L334" s="9"/>
      <c r="M334" s="9"/>
      <c r="N334" s="9"/>
    </row>
    <row r="335">
      <c r="A335" s="21">
        <v>3.75005723E8</v>
      </c>
      <c r="B335" s="9" t="s">
        <v>1588</v>
      </c>
      <c r="C335" s="49">
        <v>36353.0</v>
      </c>
      <c r="D335" s="79">
        <f t="shared" si="1"/>
        <v>24</v>
      </c>
      <c r="E335" s="79"/>
      <c r="F335" s="79">
        <v>83542.0</v>
      </c>
      <c r="G335" s="9"/>
      <c r="H335" s="108"/>
      <c r="I335" s="9"/>
      <c r="J335" s="9"/>
      <c r="K335" s="9"/>
      <c r="L335" s="9"/>
      <c r="M335" s="9"/>
      <c r="N335" s="9"/>
    </row>
    <row r="336">
      <c r="A336" s="21">
        <v>2.80004785E8</v>
      </c>
      <c r="B336" s="9" t="s">
        <v>1600</v>
      </c>
      <c r="C336" s="49">
        <v>37626.0</v>
      </c>
      <c r="D336" s="79">
        <f t="shared" si="1"/>
        <v>20</v>
      </c>
      <c r="E336" s="79" t="s">
        <v>2693</v>
      </c>
      <c r="F336" s="79">
        <v>52442.0</v>
      </c>
      <c r="G336" s="9"/>
      <c r="H336" s="108"/>
      <c r="I336" s="9"/>
      <c r="J336" s="9"/>
      <c r="K336" s="9"/>
      <c r="L336" s="9"/>
      <c r="M336" s="9"/>
      <c r="N336" s="9"/>
    </row>
    <row r="337">
      <c r="A337" s="21">
        <v>8.43005501E8</v>
      </c>
      <c r="B337" s="9" t="s">
        <v>1594</v>
      </c>
      <c r="C337" s="49">
        <v>37806.0</v>
      </c>
      <c r="D337" s="79">
        <f t="shared" si="1"/>
        <v>20</v>
      </c>
      <c r="E337" s="79"/>
      <c r="F337" s="79">
        <v>42822.0</v>
      </c>
      <c r="G337" s="9"/>
      <c r="H337" s="108"/>
      <c r="I337" s="9"/>
      <c r="J337" s="9"/>
      <c r="K337" s="9"/>
      <c r="L337" s="9"/>
      <c r="M337" s="9"/>
      <c r="N337" s="9"/>
    </row>
    <row r="338">
      <c r="A338" s="21">
        <v>6.26001093E8</v>
      </c>
      <c r="B338" s="9" t="s">
        <v>1603</v>
      </c>
      <c r="C338" s="49">
        <v>39657.0</v>
      </c>
      <c r="D338" s="79">
        <f t="shared" si="1"/>
        <v>15</v>
      </c>
      <c r="E338" s="79"/>
      <c r="F338" s="79">
        <v>83967.0</v>
      </c>
      <c r="G338" s="9"/>
      <c r="H338" s="108"/>
      <c r="I338" s="9"/>
      <c r="J338" s="9"/>
      <c r="K338" s="9"/>
      <c r="L338" s="9"/>
      <c r="M338" s="9"/>
      <c r="N338" s="9"/>
    </row>
    <row r="339">
      <c r="A339" s="21">
        <v>6.38001383E8</v>
      </c>
      <c r="B339" s="9" t="s">
        <v>1586</v>
      </c>
      <c r="C339" s="49">
        <v>39772.0</v>
      </c>
      <c r="D339" s="79">
        <f t="shared" si="1"/>
        <v>15</v>
      </c>
      <c r="E339" s="79" t="s">
        <v>2693</v>
      </c>
      <c r="F339" s="79">
        <v>64155.0</v>
      </c>
      <c r="G339" s="9"/>
      <c r="H339" s="108"/>
      <c r="I339" s="9"/>
      <c r="J339" s="9"/>
      <c r="K339" s="9"/>
      <c r="L339" s="9"/>
      <c r="M339" s="9"/>
      <c r="N339" s="9"/>
    </row>
    <row r="340">
      <c r="A340" s="21">
        <v>1.32006163E8</v>
      </c>
      <c r="B340" s="9" t="s">
        <v>1585</v>
      </c>
      <c r="C340" s="49">
        <v>41501.0</v>
      </c>
      <c r="D340" s="79">
        <f t="shared" si="1"/>
        <v>10</v>
      </c>
      <c r="E340" s="79" t="s">
        <v>2691</v>
      </c>
      <c r="F340" s="79">
        <v>50148.0</v>
      </c>
      <c r="G340" s="9"/>
      <c r="H340" s="108"/>
      <c r="I340" s="9"/>
      <c r="J340" s="9"/>
      <c r="K340" s="9"/>
      <c r="L340" s="9"/>
      <c r="M340" s="9"/>
      <c r="N340" s="9"/>
    </row>
    <row r="341">
      <c r="A341" s="21">
        <v>8.86002647E8</v>
      </c>
      <c r="B341" s="9" t="s">
        <v>1584</v>
      </c>
      <c r="C341" s="49">
        <v>39478.0</v>
      </c>
      <c r="D341" s="79">
        <f t="shared" si="1"/>
        <v>15</v>
      </c>
      <c r="E341" s="79" t="s">
        <v>2692</v>
      </c>
      <c r="F341" s="79">
        <v>99983.0</v>
      </c>
      <c r="G341" s="9"/>
      <c r="H341" s="108"/>
      <c r="I341" s="9"/>
      <c r="J341" s="9"/>
      <c r="K341" s="9"/>
      <c r="L341" s="9"/>
      <c r="M341" s="9"/>
      <c r="N341" s="9"/>
    </row>
    <row r="342">
      <c r="A342" s="21">
        <v>7.65002793E8</v>
      </c>
      <c r="B342" s="9" t="s">
        <v>1584</v>
      </c>
      <c r="C342" s="49">
        <v>41494.0</v>
      </c>
      <c r="D342" s="79">
        <f t="shared" si="1"/>
        <v>10</v>
      </c>
      <c r="E342" s="79" t="s">
        <v>2693</v>
      </c>
      <c r="F342" s="79">
        <v>83616.0</v>
      </c>
      <c r="G342" s="9"/>
      <c r="H342" s="108"/>
      <c r="I342" s="9"/>
      <c r="J342" s="9"/>
      <c r="K342" s="9"/>
      <c r="L342" s="9"/>
      <c r="M342" s="9"/>
      <c r="N342" s="9"/>
    </row>
    <row r="343">
      <c r="A343" s="21">
        <v>1.13009123E8</v>
      </c>
      <c r="B343" s="9" t="s">
        <v>1601</v>
      </c>
      <c r="C343" s="49">
        <v>34747.0</v>
      </c>
      <c r="D343" s="79">
        <f t="shared" si="1"/>
        <v>28</v>
      </c>
      <c r="E343" s="79" t="s">
        <v>2691</v>
      </c>
      <c r="F343" s="79">
        <v>45968.0</v>
      </c>
      <c r="G343" s="9"/>
      <c r="H343" s="108"/>
      <c r="I343" s="9"/>
      <c r="J343" s="9"/>
      <c r="K343" s="9"/>
      <c r="L343" s="9"/>
      <c r="M343" s="9"/>
      <c r="N343" s="9"/>
    </row>
    <row r="344">
      <c r="A344" s="21">
        <v>5.69002669E8</v>
      </c>
      <c r="B344" s="9" t="s">
        <v>1584</v>
      </c>
      <c r="C344" s="49">
        <v>39198.0</v>
      </c>
      <c r="D344" s="79">
        <f t="shared" si="1"/>
        <v>16</v>
      </c>
      <c r="E344" s="79" t="s">
        <v>2692</v>
      </c>
      <c r="F344" s="79">
        <v>58630.0</v>
      </c>
      <c r="G344" s="9"/>
      <c r="H344" s="108"/>
      <c r="I344" s="9"/>
      <c r="J344" s="9"/>
      <c r="K344" s="9"/>
      <c r="L344" s="9"/>
      <c r="M344" s="9"/>
      <c r="N344" s="9"/>
    </row>
    <row r="345">
      <c r="A345" s="21">
        <v>7.17003282E8</v>
      </c>
      <c r="B345" s="9" t="s">
        <v>1588</v>
      </c>
      <c r="C345" s="49">
        <v>42153.0</v>
      </c>
      <c r="D345" s="79">
        <f t="shared" si="1"/>
        <v>8</v>
      </c>
      <c r="E345" s="79"/>
      <c r="F345" s="79">
        <v>60541.0</v>
      </c>
      <c r="G345" s="9"/>
      <c r="H345" s="108"/>
      <c r="I345" s="9"/>
      <c r="J345" s="9"/>
      <c r="K345" s="9"/>
      <c r="L345" s="9"/>
      <c r="M345" s="9"/>
      <c r="N345" s="9"/>
    </row>
    <row r="346">
      <c r="A346" s="21">
        <v>1.00009868E8</v>
      </c>
      <c r="B346" s="9" t="s">
        <v>1600</v>
      </c>
      <c r="C346" s="49">
        <v>37437.0</v>
      </c>
      <c r="D346" s="79">
        <f t="shared" si="1"/>
        <v>21</v>
      </c>
      <c r="E346" s="79" t="s">
        <v>2693</v>
      </c>
      <c r="F346" s="79">
        <v>63486.0</v>
      </c>
      <c r="G346" s="9"/>
      <c r="H346" s="108"/>
      <c r="I346" s="9"/>
      <c r="J346" s="9"/>
      <c r="K346" s="9"/>
      <c r="L346" s="9"/>
      <c r="M346" s="9"/>
      <c r="N346" s="9"/>
    </row>
    <row r="347">
      <c r="A347" s="21">
        <v>8.43004707E8</v>
      </c>
      <c r="B347" s="9" t="s">
        <v>1600</v>
      </c>
      <c r="C347" s="49">
        <v>42310.0</v>
      </c>
      <c r="D347" s="79">
        <f t="shared" si="1"/>
        <v>8</v>
      </c>
      <c r="E347" s="79"/>
      <c r="F347" s="79">
        <v>74243.0</v>
      </c>
      <c r="G347" s="9"/>
      <c r="H347" s="108"/>
      <c r="I347" s="9"/>
      <c r="J347" s="9"/>
      <c r="K347" s="9"/>
      <c r="L347" s="9"/>
      <c r="M347" s="9"/>
      <c r="N347" s="9"/>
    </row>
    <row r="348">
      <c r="A348" s="21">
        <v>9.60007007E8</v>
      </c>
      <c r="B348" s="9" t="s">
        <v>1595</v>
      </c>
      <c r="C348" s="49">
        <v>38253.0</v>
      </c>
      <c r="D348" s="79">
        <f t="shared" si="1"/>
        <v>19</v>
      </c>
      <c r="E348" s="79"/>
      <c r="F348" s="79">
        <v>39390.0</v>
      </c>
      <c r="G348" s="9"/>
      <c r="H348" s="108"/>
      <c r="I348" s="9"/>
      <c r="J348" s="9"/>
      <c r="K348" s="9"/>
      <c r="L348" s="9"/>
      <c r="M348" s="9"/>
      <c r="N348" s="9"/>
    </row>
    <row r="349">
      <c r="A349" s="21">
        <v>3.93003249E8</v>
      </c>
      <c r="B349" s="9" t="s">
        <v>1607</v>
      </c>
      <c r="C349" s="49">
        <v>38100.0</v>
      </c>
      <c r="D349" s="79">
        <f t="shared" si="1"/>
        <v>19</v>
      </c>
      <c r="E349" s="79"/>
      <c r="F349" s="79">
        <v>30628.0</v>
      </c>
      <c r="G349" s="9"/>
      <c r="H349" s="108"/>
      <c r="I349" s="9"/>
      <c r="J349" s="9"/>
      <c r="K349" s="9"/>
      <c r="L349" s="9"/>
      <c r="M349" s="9"/>
      <c r="N349" s="9"/>
    </row>
    <row r="350">
      <c r="A350" s="21">
        <v>1.02009909E8</v>
      </c>
      <c r="B350" s="9" t="s">
        <v>1603</v>
      </c>
      <c r="C350" s="49">
        <v>35975.0</v>
      </c>
      <c r="D350" s="79">
        <f t="shared" si="1"/>
        <v>25</v>
      </c>
      <c r="E350" s="79"/>
      <c r="F350" s="79">
        <v>47824.0</v>
      </c>
      <c r="G350" s="9"/>
      <c r="H350" s="108"/>
      <c r="I350" s="9"/>
      <c r="J350" s="9"/>
      <c r="K350" s="9"/>
      <c r="L350" s="9"/>
      <c r="M350" s="9"/>
      <c r="N350" s="9"/>
    </row>
    <row r="351">
      <c r="A351" s="21">
        <v>5.0500623E8</v>
      </c>
      <c r="B351" s="9" t="s">
        <v>1600</v>
      </c>
      <c r="C351" s="49">
        <v>35623.0</v>
      </c>
      <c r="D351" s="79">
        <f t="shared" si="1"/>
        <v>26</v>
      </c>
      <c r="E351" s="79" t="s">
        <v>2690</v>
      </c>
      <c r="F351" s="79">
        <v>59150.0</v>
      </c>
      <c r="G351" s="9"/>
      <c r="H351" s="108"/>
      <c r="I351" s="9"/>
      <c r="J351" s="9"/>
      <c r="K351" s="9"/>
      <c r="L351" s="9"/>
      <c r="M351" s="9"/>
      <c r="N351" s="9"/>
    </row>
    <row r="352">
      <c r="A352" s="21">
        <v>8.77004472E8</v>
      </c>
      <c r="B352" s="9" t="s">
        <v>1588</v>
      </c>
      <c r="C352" s="49">
        <v>35031.0</v>
      </c>
      <c r="D352" s="79">
        <f t="shared" si="1"/>
        <v>28</v>
      </c>
      <c r="E352" s="79"/>
      <c r="F352" s="79">
        <v>45084.0</v>
      </c>
      <c r="G352" s="9"/>
      <c r="H352" s="108"/>
      <c r="I352" s="9"/>
      <c r="J352" s="9"/>
      <c r="K352" s="9"/>
      <c r="L352" s="9"/>
      <c r="M352" s="9"/>
      <c r="N352" s="9"/>
    </row>
    <row r="353">
      <c r="A353" s="21">
        <v>6.26008632E8</v>
      </c>
      <c r="B353" s="9" t="s">
        <v>1588</v>
      </c>
      <c r="C353" s="49">
        <v>39083.0</v>
      </c>
      <c r="D353" s="79">
        <f t="shared" si="1"/>
        <v>17</v>
      </c>
      <c r="E353" s="79"/>
      <c r="F353" s="79">
        <v>63817.0</v>
      </c>
      <c r="G353" s="9"/>
      <c r="H353" s="108"/>
      <c r="I353" s="9"/>
      <c r="J353" s="9"/>
      <c r="K353" s="9"/>
      <c r="L353" s="9"/>
      <c r="M353" s="9"/>
      <c r="N353" s="9"/>
    </row>
    <row r="354">
      <c r="A354" s="21">
        <v>6.00008368E8</v>
      </c>
      <c r="B354" s="9" t="s">
        <v>1607</v>
      </c>
      <c r="C354" s="49">
        <v>41432.0</v>
      </c>
      <c r="D354" s="79">
        <f t="shared" si="1"/>
        <v>10</v>
      </c>
      <c r="E354" s="79" t="s">
        <v>2663</v>
      </c>
      <c r="F354" s="79">
        <v>29296.0</v>
      </c>
      <c r="G354" s="9"/>
      <c r="H354" s="108"/>
      <c r="I354" s="9"/>
      <c r="J354" s="9"/>
      <c r="K354" s="9"/>
      <c r="L354" s="9"/>
      <c r="M354" s="9"/>
      <c r="N354" s="9"/>
    </row>
    <row r="355">
      <c r="A355" s="21">
        <v>9.17004039E8</v>
      </c>
      <c r="B355" s="9" t="s">
        <v>1585</v>
      </c>
      <c r="C355" s="49">
        <v>36850.0</v>
      </c>
      <c r="D355" s="79">
        <f t="shared" si="1"/>
        <v>23</v>
      </c>
      <c r="E355" s="79" t="s">
        <v>2691</v>
      </c>
      <c r="F355" s="79">
        <v>91624.0</v>
      </c>
      <c r="G355" s="9"/>
      <c r="H355" s="108"/>
      <c r="I355" s="9"/>
      <c r="J355" s="9"/>
      <c r="K355" s="9"/>
      <c r="L355" s="9"/>
      <c r="M355" s="9"/>
      <c r="N355" s="9"/>
    </row>
    <row r="356">
      <c r="A356" s="21">
        <v>6.99003064E8</v>
      </c>
      <c r="B356" s="9" t="s">
        <v>1648</v>
      </c>
      <c r="C356" s="49">
        <v>40157.0</v>
      </c>
      <c r="D356" s="79">
        <f t="shared" si="1"/>
        <v>14</v>
      </c>
      <c r="E356" s="79"/>
      <c r="F356" s="79">
        <v>78078.0</v>
      </c>
      <c r="G356" s="9"/>
      <c r="H356" s="108"/>
      <c r="I356" s="9"/>
      <c r="J356" s="9"/>
      <c r="K356" s="9"/>
      <c r="L356" s="9"/>
      <c r="M356" s="9"/>
      <c r="N356" s="9"/>
    </row>
    <row r="357">
      <c r="A357" s="21">
        <v>8.89000902E8</v>
      </c>
      <c r="B357" s="9" t="s">
        <v>1603</v>
      </c>
      <c r="C357" s="49">
        <v>38144.0</v>
      </c>
      <c r="D357" s="79">
        <f t="shared" si="1"/>
        <v>19</v>
      </c>
      <c r="E357" s="79" t="s">
        <v>2690</v>
      </c>
      <c r="F357" s="79">
        <v>62725.0</v>
      </c>
      <c r="G357" s="9"/>
      <c r="H357" s="108"/>
      <c r="I357" s="9"/>
      <c r="J357" s="9"/>
      <c r="K357" s="9"/>
      <c r="L357" s="9"/>
      <c r="M357" s="9"/>
      <c r="N357" s="9"/>
    </row>
    <row r="358">
      <c r="A358" s="21">
        <v>2.91008311E8</v>
      </c>
      <c r="B358" s="9" t="s">
        <v>1594</v>
      </c>
      <c r="C358" s="49">
        <v>37117.0</v>
      </c>
      <c r="D358" s="79">
        <f t="shared" si="1"/>
        <v>22</v>
      </c>
      <c r="E358" s="79" t="s">
        <v>2693</v>
      </c>
      <c r="F358" s="79">
        <v>104156.0</v>
      </c>
      <c r="G358" s="9"/>
      <c r="H358" s="108"/>
      <c r="I358" s="9"/>
      <c r="J358" s="9"/>
      <c r="K358" s="9"/>
      <c r="L358" s="9"/>
      <c r="M358" s="9"/>
      <c r="N358" s="9"/>
    </row>
    <row r="359">
      <c r="A359" s="21">
        <v>2.59003806E8</v>
      </c>
      <c r="B359" s="9" t="s">
        <v>1600</v>
      </c>
      <c r="C359" s="49">
        <v>35278.0</v>
      </c>
      <c r="D359" s="79">
        <f t="shared" si="1"/>
        <v>27</v>
      </c>
      <c r="E359" s="79" t="s">
        <v>2663</v>
      </c>
      <c r="F359" s="79">
        <v>78494.0</v>
      </c>
      <c r="G359" s="9"/>
      <c r="H359" s="108"/>
      <c r="I359" s="9"/>
      <c r="J359" s="9"/>
      <c r="K359" s="9"/>
      <c r="L359" s="9"/>
      <c r="M359" s="9"/>
      <c r="N359" s="9"/>
    </row>
    <row r="360">
      <c r="A360" s="21">
        <v>4.82007373E8</v>
      </c>
      <c r="B360" s="9" t="s">
        <v>1600</v>
      </c>
      <c r="C360" s="49">
        <v>37156.0</v>
      </c>
      <c r="D360" s="79">
        <f t="shared" si="1"/>
        <v>22</v>
      </c>
      <c r="E360" s="79" t="s">
        <v>2690</v>
      </c>
      <c r="F360" s="79">
        <v>42107.0</v>
      </c>
      <c r="G360" s="9"/>
      <c r="H360" s="108"/>
      <c r="I360" s="9"/>
      <c r="J360" s="9"/>
      <c r="K360" s="9"/>
      <c r="L360" s="9"/>
      <c r="M360" s="9"/>
      <c r="N360" s="9"/>
    </row>
    <row r="361">
      <c r="A361" s="21">
        <v>3.37003008E8</v>
      </c>
      <c r="B361" s="9" t="s">
        <v>1600</v>
      </c>
      <c r="C361" s="49">
        <v>39024.0</v>
      </c>
      <c r="D361" s="79">
        <f t="shared" si="1"/>
        <v>17</v>
      </c>
      <c r="E361" s="79" t="s">
        <v>2693</v>
      </c>
      <c r="F361" s="79">
        <v>37661.0</v>
      </c>
      <c r="G361" s="9"/>
      <c r="H361" s="108"/>
      <c r="I361" s="9"/>
      <c r="J361" s="9"/>
      <c r="K361" s="9"/>
      <c r="L361" s="9"/>
      <c r="M361" s="9"/>
      <c r="N361" s="9"/>
    </row>
    <row r="362">
      <c r="A362" s="21">
        <v>5.31004742E8</v>
      </c>
      <c r="B362" s="9" t="s">
        <v>1603</v>
      </c>
      <c r="C362" s="49">
        <v>39423.0</v>
      </c>
      <c r="D362" s="79">
        <f t="shared" si="1"/>
        <v>16</v>
      </c>
      <c r="E362" s="79" t="s">
        <v>2693</v>
      </c>
      <c r="F362" s="79">
        <v>37973.0</v>
      </c>
      <c r="G362" s="9"/>
      <c r="H362" s="108"/>
      <c r="I362" s="9"/>
      <c r="J362" s="9"/>
      <c r="K362" s="9"/>
      <c r="L362" s="9"/>
      <c r="M362" s="9"/>
      <c r="N362" s="9"/>
    </row>
    <row r="363">
      <c r="A363" s="21">
        <v>3.51003584E8</v>
      </c>
      <c r="B363" s="9" t="s">
        <v>1603</v>
      </c>
      <c r="C363" s="49">
        <v>37844.0</v>
      </c>
      <c r="D363" s="79">
        <f t="shared" si="1"/>
        <v>20</v>
      </c>
      <c r="E363" s="79"/>
      <c r="F363" s="79">
        <v>69303.0</v>
      </c>
      <c r="G363" s="9"/>
      <c r="H363" s="108"/>
      <c r="I363" s="9"/>
      <c r="J363" s="9"/>
      <c r="K363" s="9"/>
      <c r="L363" s="9"/>
      <c r="M363" s="9"/>
      <c r="N363" s="9"/>
    </row>
    <row r="364">
      <c r="A364" s="21">
        <v>7.61007848E8</v>
      </c>
      <c r="B364" s="9" t="s">
        <v>1595</v>
      </c>
      <c r="C364" s="49">
        <v>36132.0</v>
      </c>
      <c r="D364" s="79">
        <f t="shared" si="1"/>
        <v>25</v>
      </c>
      <c r="E364" s="79"/>
      <c r="F364" s="79">
        <v>86723.0</v>
      </c>
      <c r="G364" s="9"/>
      <c r="H364" s="108"/>
      <c r="I364" s="9"/>
      <c r="J364" s="9"/>
      <c r="K364" s="9"/>
      <c r="L364" s="9"/>
      <c r="M364" s="9"/>
      <c r="N364" s="9"/>
    </row>
    <row r="365">
      <c r="A365" s="21">
        <v>9.14006052E8</v>
      </c>
      <c r="B365" s="9" t="s">
        <v>1600</v>
      </c>
      <c r="C365" s="49">
        <v>38165.0</v>
      </c>
      <c r="D365" s="79">
        <f t="shared" si="1"/>
        <v>19</v>
      </c>
      <c r="E365" s="79" t="s">
        <v>2693</v>
      </c>
      <c r="F365" s="79">
        <v>99050.0</v>
      </c>
      <c r="G365" s="9"/>
      <c r="H365" s="108"/>
      <c r="I365" s="9"/>
      <c r="J365" s="9"/>
      <c r="K365" s="9"/>
      <c r="L365" s="9"/>
      <c r="M365" s="9"/>
      <c r="N365" s="9"/>
    </row>
    <row r="366">
      <c r="A366" s="21">
        <v>6.83002853E8</v>
      </c>
      <c r="B366" s="9" t="s">
        <v>1607</v>
      </c>
      <c r="C366" s="49">
        <v>41552.0</v>
      </c>
      <c r="D366" s="79">
        <f t="shared" si="1"/>
        <v>10</v>
      </c>
      <c r="E366" s="79"/>
      <c r="F366" s="79">
        <v>33527.0</v>
      </c>
      <c r="G366" s="9"/>
      <c r="H366" s="108"/>
      <c r="I366" s="9"/>
      <c r="J366" s="9"/>
      <c r="K366" s="9"/>
      <c r="L366" s="9"/>
      <c r="M366" s="9"/>
      <c r="N366" s="9"/>
    </row>
    <row r="367">
      <c r="A367" s="21">
        <v>7.10000589E8</v>
      </c>
      <c r="B367" s="9" t="s">
        <v>1597</v>
      </c>
      <c r="C367" s="49">
        <v>34809.0</v>
      </c>
      <c r="D367" s="79">
        <f t="shared" si="1"/>
        <v>28</v>
      </c>
      <c r="E367" s="79" t="s">
        <v>2690</v>
      </c>
      <c r="F367" s="79">
        <v>56043.0</v>
      </c>
      <c r="G367" s="9"/>
      <c r="H367" s="108"/>
      <c r="I367" s="9"/>
      <c r="J367" s="9"/>
      <c r="K367" s="9"/>
      <c r="L367" s="9"/>
      <c r="M367" s="9"/>
      <c r="N367" s="9"/>
    </row>
    <row r="368">
      <c r="A368" s="21">
        <v>7.81003936E8</v>
      </c>
      <c r="B368" s="9" t="s">
        <v>1708</v>
      </c>
      <c r="C368" s="49">
        <v>39412.0</v>
      </c>
      <c r="D368" s="79">
        <f t="shared" si="1"/>
        <v>16</v>
      </c>
      <c r="E368" s="79" t="s">
        <v>2663</v>
      </c>
      <c r="F368" s="79">
        <v>23056.0</v>
      </c>
      <c r="G368" s="9"/>
      <c r="H368" s="108"/>
      <c r="I368" s="9"/>
      <c r="J368" s="9"/>
      <c r="K368" s="9"/>
      <c r="L368" s="9"/>
      <c r="M368" s="9"/>
      <c r="N368" s="9"/>
    </row>
    <row r="369">
      <c r="A369" s="21">
        <v>6.62004752E8</v>
      </c>
      <c r="B369" s="9" t="s">
        <v>1585</v>
      </c>
      <c r="C369" s="49">
        <v>38022.0</v>
      </c>
      <c r="D369" s="79">
        <f t="shared" si="1"/>
        <v>19</v>
      </c>
      <c r="E369" s="79" t="s">
        <v>2690</v>
      </c>
      <c r="F369" s="79">
        <v>66833.0</v>
      </c>
      <c r="G369" s="9"/>
      <c r="H369" s="108"/>
      <c r="I369" s="9"/>
      <c r="J369" s="9"/>
      <c r="K369" s="9"/>
      <c r="L369" s="9"/>
      <c r="M369" s="9"/>
      <c r="N369" s="9"/>
    </row>
    <row r="370">
      <c r="A370" s="21">
        <v>5.65002209E8</v>
      </c>
      <c r="B370" s="9" t="s">
        <v>1600</v>
      </c>
      <c r="C370" s="49">
        <v>36601.0</v>
      </c>
      <c r="D370" s="79">
        <f t="shared" si="1"/>
        <v>23</v>
      </c>
      <c r="E370" s="79" t="s">
        <v>2690</v>
      </c>
      <c r="F370" s="79">
        <v>87165.0</v>
      </c>
      <c r="G370" s="9"/>
      <c r="H370" s="108"/>
      <c r="I370" s="9"/>
      <c r="J370" s="9"/>
      <c r="K370" s="9"/>
      <c r="L370" s="9"/>
      <c r="M370" s="9"/>
      <c r="N370" s="9"/>
    </row>
    <row r="371">
      <c r="A371" s="21">
        <v>4.75007002E8</v>
      </c>
      <c r="B371" s="9" t="s">
        <v>1600</v>
      </c>
      <c r="C371" s="49">
        <v>37948.0</v>
      </c>
      <c r="D371" s="79">
        <f t="shared" si="1"/>
        <v>20</v>
      </c>
      <c r="E371" s="79" t="s">
        <v>2690</v>
      </c>
      <c r="F371" s="79">
        <v>89375.0</v>
      </c>
      <c r="G371" s="9"/>
      <c r="H371" s="108"/>
      <c r="I371" s="9"/>
      <c r="J371" s="9"/>
      <c r="K371" s="9"/>
      <c r="L371" s="9"/>
      <c r="M371" s="9"/>
      <c r="N371" s="9"/>
    </row>
    <row r="372">
      <c r="A372" s="21">
        <v>6.99006024E8</v>
      </c>
      <c r="B372" s="9" t="s">
        <v>1584</v>
      </c>
      <c r="C372" s="49">
        <v>37658.0</v>
      </c>
      <c r="D372" s="79">
        <f t="shared" si="1"/>
        <v>20</v>
      </c>
      <c r="E372" s="79"/>
      <c r="F372" s="79">
        <v>21694.0</v>
      </c>
      <c r="G372" s="9"/>
      <c r="H372" s="108"/>
      <c r="I372" s="9"/>
      <c r="J372" s="9"/>
      <c r="K372" s="9"/>
      <c r="L372" s="9"/>
      <c r="M372" s="9"/>
      <c r="N372" s="9"/>
    </row>
    <row r="373">
      <c r="A373" s="21">
        <v>1.22000839E8</v>
      </c>
      <c r="B373" s="9" t="s">
        <v>1592</v>
      </c>
      <c r="C373" s="49">
        <v>37591.0</v>
      </c>
      <c r="D373" s="79">
        <f t="shared" si="1"/>
        <v>21</v>
      </c>
      <c r="E373" s="79" t="s">
        <v>2693</v>
      </c>
      <c r="F373" s="79">
        <v>26650.0</v>
      </c>
      <c r="G373" s="9"/>
      <c r="H373" s="108"/>
      <c r="I373" s="9"/>
      <c r="J373" s="9"/>
      <c r="K373" s="9"/>
      <c r="L373" s="9"/>
      <c r="M373" s="9"/>
      <c r="N373" s="9"/>
    </row>
    <row r="374">
      <c r="A374" s="21">
        <v>9.2000514E8</v>
      </c>
      <c r="B374" s="9" t="s">
        <v>1584</v>
      </c>
      <c r="C374" s="49">
        <v>40420.0</v>
      </c>
      <c r="D374" s="79">
        <f t="shared" si="1"/>
        <v>13</v>
      </c>
      <c r="E374" s="79" t="s">
        <v>2692</v>
      </c>
      <c r="F374" s="79">
        <v>81494.0</v>
      </c>
      <c r="G374" s="9"/>
      <c r="H374" s="108"/>
      <c r="I374" s="9"/>
      <c r="J374" s="9"/>
      <c r="K374" s="9"/>
      <c r="L374" s="9"/>
      <c r="M374" s="9"/>
      <c r="N374" s="9"/>
    </row>
    <row r="375">
      <c r="A375" s="21">
        <v>3.94006677E8</v>
      </c>
      <c r="B375" s="9" t="s">
        <v>1584</v>
      </c>
      <c r="C375" s="49">
        <v>37246.0</v>
      </c>
      <c r="D375" s="79">
        <f t="shared" si="1"/>
        <v>22</v>
      </c>
      <c r="E375" s="79" t="s">
        <v>2690</v>
      </c>
      <c r="F375" s="79">
        <v>44278.0</v>
      </c>
      <c r="G375" s="9"/>
      <c r="H375" s="108"/>
      <c r="I375" s="9"/>
      <c r="J375" s="9"/>
      <c r="K375" s="9"/>
      <c r="L375" s="9"/>
      <c r="M375" s="9"/>
      <c r="N375" s="9"/>
    </row>
    <row r="376">
      <c r="A376" s="21">
        <v>9.78004935E8</v>
      </c>
      <c r="B376" s="9" t="s">
        <v>1584</v>
      </c>
      <c r="C376" s="49">
        <v>37825.0</v>
      </c>
      <c r="D376" s="79">
        <f t="shared" si="1"/>
        <v>20</v>
      </c>
      <c r="E376" s="79" t="s">
        <v>2691</v>
      </c>
      <c r="F376" s="79">
        <v>60268.0</v>
      </c>
      <c r="G376" s="9"/>
      <c r="H376" s="108"/>
      <c r="I376" s="9"/>
      <c r="J376" s="9"/>
      <c r="K376" s="9"/>
      <c r="L376" s="9"/>
      <c r="M376" s="9"/>
      <c r="N376" s="9"/>
    </row>
    <row r="377">
      <c r="A377" s="21">
        <v>3.79000654E8</v>
      </c>
      <c r="B377" s="9" t="s">
        <v>1584</v>
      </c>
      <c r="C377" s="49">
        <v>37620.0</v>
      </c>
      <c r="D377" s="79">
        <f t="shared" si="1"/>
        <v>21</v>
      </c>
      <c r="E377" s="79" t="s">
        <v>2663</v>
      </c>
      <c r="F377" s="79">
        <v>47957.0</v>
      </c>
      <c r="G377" s="9"/>
      <c r="H377" s="108"/>
      <c r="I377" s="9"/>
      <c r="J377" s="9"/>
      <c r="K377" s="9"/>
      <c r="L377" s="9"/>
      <c r="M377" s="9"/>
      <c r="N377" s="9"/>
    </row>
    <row r="378">
      <c r="A378" s="21">
        <v>1.15004531E8</v>
      </c>
      <c r="B378" s="9" t="s">
        <v>1584</v>
      </c>
      <c r="C378" s="49">
        <v>39803.0</v>
      </c>
      <c r="D378" s="79">
        <f t="shared" si="1"/>
        <v>15</v>
      </c>
      <c r="E378" s="79" t="s">
        <v>2690</v>
      </c>
      <c r="F378" s="79">
        <v>42770.0</v>
      </c>
      <c r="G378" s="9"/>
      <c r="H378" s="108"/>
      <c r="I378" s="9"/>
      <c r="J378" s="9"/>
      <c r="K378" s="9"/>
      <c r="L378" s="9"/>
      <c r="M378" s="9"/>
      <c r="N378" s="9"/>
    </row>
    <row r="379">
      <c r="A379" s="21">
        <v>1.83005788E8</v>
      </c>
      <c r="B379" s="9" t="s">
        <v>1619</v>
      </c>
      <c r="C379" s="49">
        <v>35633.0</v>
      </c>
      <c r="D379" s="79">
        <f t="shared" si="1"/>
        <v>26</v>
      </c>
      <c r="E379" s="79"/>
      <c r="F379" s="79">
        <v>78988.0</v>
      </c>
      <c r="G379" s="9"/>
      <c r="H379" s="108"/>
      <c r="I379" s="9"/>
      <c r="J379" s="9"/>
      <c r="K379" s="9"/>
      <c r="L379" s="9"/>
      <c r="M379" s="9"/>
      <c r="N379" s="9"/>
    </row>
    <row r="380">
      <c r="A380" s="21">
        <v>8.77002222E8</v>
      </c>
      <c r="B380" s="9" t="s">
        <v>1607</v>
      </c>
      <c r="C380" s="49">
        <v>42205.0</v>
      </c>
      <c r="D380" s="79">
        <f t="shared" si="1"/>
        <v>8</v>
      </c>
      <c r="E380" s="79" t="s">
        <v>2663</v>
      </c>
      <c r="F380" s="79">
        <v>97123.0</v>
      </c>
      <c r="G380" s="9"/>
      <c r="H380" s="108"/>
      <c r="I380" s="9"/>
      <c r="J380" s="9"/>
      <c r="K380" s="9"/>
      <c r="L380" s="9"/>
      <c r="M380" s="9"/>
      <c r="N380" s="9"/>
    </row>
    <row r="381">
      <c r="A381" s="21">
        <v>3.57008979E8</v>
      </c>
      <c r="B381" s="9" t="s">
        <v>1603</v>
      </c>
      <c r="C381" s="49">
        <v>39405.0</v>
      </c>
      <c r="D381" s="79">
        <f t="shared" si="1"/>
        <v>16</v>
      </c>
      <c r="E381" s="79" t="s">
        <v>2692</v>
      </c>
      <c r="F381" s="79">
        <v>37083.0</v>
      </c>
      <c r="G381" s="9"/>
      <c r="H381" s="108"/>
      <c r="I381" s="9"/>
      <c r="J381" s="9"/>
      <c r="K381" s="9"/>
      <c r="L381" s="9"/>
      <c r="M381" s="9"/>
      <c r="N381" s="9"/>
    </row>
    <row r="382">
      <c r="A382" s="21">
        <v>4.20009404E8</v>
      </c>
      <c r="B382" s="9" t="s">
        <v>1603</v>
      </c>
      <c r="C382" s="49">
        <v>34899.0</v>
      </c>
      <c r="D382" s="79">
        <f t="shared" si="1"/>
        <v>28</v>
      </c>
      <c r="E382" s="79" t="s">
        <v>2690</v>
      </c>
      <c r="F382" s="79">
        <v>32292.0</v>
      </c>
      <c r="G382" s="9"/>
      <c r="H382" s="108"/>
      <c r="I382" s="9"/>
      <c r="J382" s="9"/>
      <c r="K382" s="9"/>
      <c r="L382" s="9"/>
      <c r="M382" s="9"/>
      <c r="N382" s="9"/>
    </row>
    <row r="383">
      <c r="A383" s="21">
        <v>6.67005362E8</v>
      </c>
      <c r="B383" s="9" t="s">
        <v>1588</v>
      </c>
      <c r="C383" s="49">
        <v>41358.0</v>
      </c>
      <c r="D383" s="79">
        <f t="shared" si="1"/>
        <v>10</v>
      </c>
      <c r="E383" s="79"/>
      <c r="F383" s="79">
        <v>111852.0</v>
      </c>
      <c r="G383" s="9"/>
      <c r="H383" s="108"/>
      <c r="I383" s="9"/>
      <c r="J383" s="9"/>
      <c r="K383" s="9"/>
      <c r="L383" s="9"/>
      <c r="M383" s="9"/>
      <c r="N383" s="9"/>
    </row>
    <row r="384">
      <c r="A384" s="21">
        <v>9.75003308E8</v>
      </c>
      <c r="B384" s="9" t="s">
        <v>1586</v>
      </c>
      <c r="C384" s="49">
        <v>39034.0</v>
      </c>
      <c r="D384" s="79">
        <f t="shared" si="1"/>
        <v>17</v>
      </c>
      <c r="E384" s="79" t="s">
        <v>2693</v>
      </c>
      <c r="F384" s="79">
        <v>40014.0</v>
      </c>
      <c r="G384" s="9"/>
      <c r="H384" s="108"/>
      <c r="I384" s="9"/>
      <c r="J384" s="9"/>
      <c r="K384" s="9"/>
      <c r="L384" s="9"/>
      <c r="M384" s="9"/>
      <c r="N384" s="9"/>
    </row>
    <row r="385">
      <c r="A385" s="21">
        <v>7.5900107E8</v>
      </c>
      <c r="B385" s="9" t="s">
        <v>1588</v>
      </c>
      <c r="C385" s="49">
        <v>38639.0</v>
      </c>
      <c r="D385" s="79">
        <f t="shared" si="1"/>
        <v>18</v>
      </c>
      <c r="E385" s="79" t="s">
        <v>2690</v>
      </c>
      <c r="F385" s="79">
        <v>102323.0</v>
      </c>
      <c r="G385" s="9"/>
      <c r="H385" s="108"/>
      <c r="I385" s="9"/>
      <c r="J385" s="9"/>
      <c r="K385" s="9"/>
      <c r="L385" s="9"/>
      <c r="M385" s="9"/>
      <c r="N385" s="9"/>
    </row>
    <row r="386">
      <c r="A386" s="21">
        <v>3.93003492E8</v>
      </c>
      <c r="B386" s="9" t="s">
        <v>1603</v>
      </c>
      <c r="C386" s="49">
        <v>38053.0</v>
      </c>
      <c r="D386" s="79">
        <f t="shared" si="1"/>
        <v>19</v>
      </c>
      <c r="E386" s="79" t="s">
        <v>2663</v>
      </c>
      <c r="F386" s="79">
        <v>61555.0</v>
      </c>
      <c r="G386" s="9"/>
      <c r="H386" s="108"/>
      <c r="I386" s="9"/>
      <c r="J386" s="9"/>
      <c r="K386" s="9"/>
      <c r="L386" s="9"/>
      <c r="M386" s="9"/>
      <c r="N386" s="9"/>
    </row>
    <row r="387">
      <c r="A387" s="21">
        <v>3.0200029E8</v>
      </c>
      <c r="B387" s="9" t="s">
        <v>1584</v>
      </c>
      <c r="C387" s="49">
        <v>37158.0</v>
      </c>
      <c r="D387" s="79">
        <f t="shared" si="1"/>
        <v>22</v>
      </c>
      <c r="E387" s="79" t="s">
        <v>2693</v>
      </c>
      <c r="F387" s="79">
        <v>82251.0</v>
      </c>
      <c r="G387" s="9"/>
      <c r="H387" s="108"/>
      <c r="I387" s="9"/>
      <c r="J387" s="9"/>
      <c r="K387" s="9"/>
      <c r="L387" s="9"/>
      <c r="M387" s="9"/>
      <c r="N387" s="9"/>
    </row>
    <row r="388">
      <c r="A388" s="21">
        <v>1.30009578E8</v>
      </c>
      <c r="B388" s="9" t="s">
        <v>1600</v>
      </c>
      <c r="C388" s="49">
        <v>38348.0</v>
      </c>
      <c r="D388" s="79">
        <f t="shared" si="1"/>
        <v>19</v>
      </c>
      <c r="E388" s="79"/>
      <c r="F388" s="79">
        <v>116376.0</v>
      </c>
      <c r="G388" s="9"/>
      <c r="H388" s="108"/>
      <c r="I388" s="9"/>
      <c r="J388" s="9"/>
      <c r="K388" s="9"/>
      <c r="L388" s="9"/>
      <c r="M388" s="9"/>
      <c r="N388" s="9"/>
    </row>
    <row r="389">
      <c r="A389" s="21">
        <v>1.20001975E8</v>
      </c>
      <c r="B389" s="9" t="s">
        <v>1588</v>
      </c>
      <c r="C389" s="49">
        <v>39125.0</v>
      </c>
      <c r="D389" s="79">
        <f t="shared" si="1"/>
        <v>16</v>
      </c>
      <c r="E389" s="79" t="s">
        <v>2663</v>
      </c>
      <c r="F389" s="79">
        <v>78390.0</v>
      </c>
      <c r="G389" s="9"/>
      <c r="H389" s="108"/>
      <c r="I389" s="9"/>
      <c r="J389" s="9"/>
      <c r="K389" s="9"/>
      <c r="L389" s="9"/>
      <c r="M389" s="9"/>
      <c r="N389" s="9"/>
    </row>
    <row r="390">
      <c r="A390" s="21">
        <v>2.65003292E8</v>
      </c>
      <c r="B390" s="9" t="s">
        <v>1584</v>
      </c>
      <c r="C390" s="49">
        <v>37766.0</v>
      </c>
      <c r="D390" s="79">
        <f t="shared" si="1"/>
        <v>20</v>
      </c>
      <c r="E390" s="79" t="s">
        <v>2690</v>
      </c>
      <c r="F390" s="79">
        <v>58500.0</v>
      </c>
      <c r="G390" s="9"/>
      <c r="H390" s="108"/>
      <c r="I390" s="9"/>
      <c r="J390" s="9"/>
      <c r="K390" s="9"/>
      <c r="L390" s="9"/>
      <c r="M390" s="9"/>
      <c r="N390" s="9"/>
    </row>
    <row r="391">
      <c r="A391" s="21">
        <v>1.47004014E8</v>
      </c>
      <c r="B391" s="9" t="s">
        <v>1600</v>
      </c>
      <c r="C391" s="49">
        <v>36818.0</v>
      </c>
      <c r="D391" s="79">
        <f t="shared" si="1"/>
        <v>23</v>
      </c>
      <c r="E391" s="79" t="s">
        <v>2690</v>
      </c>
      <c r="F391" s="79">
        <v>57551.0</v>
      </c>
      <c r="G391" s="9"/>
      <c r="H391" s="108"/>
      <c r="I391" s="9"/>
      <c r="J391" s="9"/>
      <c r="K391" s="9"/>
      <c r="L391" s="9"/>
      <c r="M391" s="9"/>
      <c r="N391" s="9"/>
    </row>
    <row r="392">
      <c r="A392" s="21">
        <v>4.62000472E8</v>
      </c>
      <c r="B392" s="9" t="s">
        <v>1584</v>
      </c>
      <c r="C392" s="49">
        <v>35032.0</v>
      </c>
      <c r="D392" s="79">
        <f t="shared" si="1"/>
        <v>28</v>
      </c>
      <c r="E392" s="79"/>
      <c r="F392" s="79">
        <v>103194.0</v>
      </c>
      <c r="G392" s="9"/>
      <c r="H392" s="108"/>
      <c r="I392" s="9"/>
      <c r="J392" s="9"/>
      <c r="K392" s="9"/>
      <c r="L392" s="9"/>
      <c r="M392" s="9"/>
      <c r="N392" s="9"/>
    </row>
    <row r="393">
      <c r="A393" s="21">
        <v>8.56005418E8</v>
      </c>
      <c r="B393" s="9" t="s">
        <v>1607</v>
      </c>
      <c r="C393" s="49">
        <v>38232.0</v>
      </c>
      <c r="D393" s="79">
        <f t="shared" si="1"/>
        <v>19</v>
      </c>
      <c r="E393" s="79"/>
      <c r="F393" s="79">
        <v>39104.0</v>
      </c>
      <c r="G393" s="9"/>
      <c r="H393" s="108"/>
      <c r="I393" s="9"/>
      <c r="J393" s="9"/>
      <c r="K393" s="9"/>
      <c r="L393" s="9"/>
      <c r="M393" s="9"/>
      <c r="N393" s="9"/>
    </row>
    <row r="394">
      <c r="A394" s="21">
        <v>2.96001985E8</v>
      </c>
      <c r="B394" s="9" t="s">
        <v>1588</v>
      </c>
      <c r="C394" s="49">
        <v>37257.0</v>
      </c>
      <c r="D394" s="79">
        <f t="shared" si="1"/>
        <v>22</v>
      </c>
      <c r="E394" s="79" t="s">
        <v>2690</v>
      </c>
      <c r="F394" s="79">
        <v>53794.0</v>
      </c>
      <c r="G394" s="9"/>
      <c r="H394" s="108"/>
      <c r="I394" s="9"/>
      <c r="J394" s="9"/>
      <c r="K394" s="9"/>
      <c r="L394" s="9"/>
      <c r="M394" s="9"/>
      <c r="N394" s="9"/>
    </row>
    <row r="395">
      <c r="A395" s="21">
        <v>2.43000742E8</v>
      </c>
      <c r="B395" s="9" t="s">
        <v>1695</v>
      </c>
      <c r="C395" s="49">
        <v>37304.0</v>
      </c>
      <c r="D395" s="79">
        <f t="shared" si="1"/>
        <v>21</v>
      </c>
      <c r="E395" s="79"/>
      <c r="F395" s="79">
        <v>26036.0</v>
      </c>
      <c r="G395" s="9"/>
      <c r="H395" s="108"/>
      <c r="I395" s="9"/>
      <c r="J395" s="9"/>
      <c r="K395" s="9"/>
      <c r="L395" s="9"/>
      <c r="M395" s="9"/>
      <c r="N395" s="9"/>
    </row>
    <row r="396">
      <c r="A396" s="21">
        <v>4.83003618E8</v>
      </c>
      <c r="B396" s="9" t="s">
        <v>1588</v>
      </c>
      <c r="C396" s="49">
        <v>36767.0</v>
      </c>
      <c r="D396" s="79">
        <f t="shared" si="1"/>
        <v>23</v>
      </c>
      <c r="E396" s="79" t="s">
        <v>2690</v>
      </c>
      <c r="F396" s="79">
        <v>43667.0</v>
      </c>
      <c r="G396" s="9"/>
      <c r="H396" s="108"/>
      <c r="I396" s="9"/>
      <c r="J396" s="9"/>
      <c r="K396" s="9"/>
      <c r="L396" s="9"/>
      <c r="M396" s="9"/>
      <c r="N396" s="9"/>
    </row>
    <row r="397">
      <c r="A397" s="21">
        <v>7.08002156E8</v>
      </c>
      <c r="B397" s="9" t="s">
        <v>1603</v>
      </c>
      <c r="C397" s="49">
        <v>37942.0</v>
      </c>
      <c r="D397" s="79">
        <f t="shared" si="1"/>
        <v>20</v>
      </c>
      <c r="E397" s="79" t="s">
        <v>2693</v>
      </c>
      <c r="F397" s="79">
        <v>89960.0</v>
      </c>
      <c r="G397" s="9"/>
      <c r="H397" s="108"/>
      <c r="I397" s="9"/>
      <c r="J397" s="9"/>
      <c r="K397" s="9"/>
      <c r="L397" s="9"/>
      <c r="M397" s="9"/>
      <c r="N397" s="9"/>
    </row>
    <row r="398">
      <c r="A398" s="21">
        <v>3.54009285E8</v>
      </c>
      <c r="B398" s="9" t="s">
        <v>1600</v>
      </c>
      <c r="C398" s="49">
        <v>37752.0</v>
      </c>
      <c r="D398" s="79">
        <f t="shared" si="1"/>
        <v>20</v>
      </c>
      <c r="E398" s="79" t="s">
        <v>2692</v>
      </c>
      <c r="F398" s="79">
        <v>29458.0</v>
      </c>
      <c r="G398" s="9"/>
      <c r="H398" s="108"/>
      <c r="I398" s="9"/>
      <c r="J398" s="9"/>
      <c r="K398" s="9"/>
      <c r="L398" s="9"/>
      <c r="M398" s="9"/>
      <c r="N398" s="9"/>
    </row>
    <row r="399">
      <c r="A399" s="21">
        <v>9.03008594E8</v>
      </c>
      <c r="B399" s="9" t="s">
        <v>1600</v>
      </c>
      <c r="C399" s="49">
        <v>39496.0</v>
      </c>
      <c r="D399" s="79">
        <f t="shared" si="1"/>
        <v>15</v>
      </c>
      <c r="E399" s="79" t="s">
        <v>2692</v>
      </c>
      <c r="F399" s="79">
        <v>70499.0</v>
      </c>
      <c r="G399" s="9"/>
      <c r="H399" s="108"/>
      <c r="I399" s="9"/>
      <c r="J399" s="9"/>
      <c r="K399" s="9"/>
      <c r="L399" s="9"/>
      <c r="M399" s="9"/>
      <c r="N399" s="9"/>
    </row>
    <row r="400">
      <c r="A400" s="21">
        <v>7.41008203E8</v>
      </c>
      <c r="B400" s="9" t="s">
        <v>1588</v>
      </c>
      <c r="C400" s="49">
        <v>35419.0</v>
      </c>
      <c r="D400" s="79">
        <f t="shared" si="1"/>
        <v>27</v>
      </c>
      <c r="E400" s="79"/>
      <c r="F400" s="79">
        <v>76866.0</v>
      </c>
      <c r="G400" s="9"/>
      <c r="H400" s="108"/>
      <c r="I400" s="9"/>
      <c r="J400" s="9"/>
      <c r="K400" s="9"/>
      <c r="L400" s="9"/>
      <c r="M400" s="9"/>
      <c r="N400" s="9"/>
    </row>
    <row r="401">
      <c r="A401" s="21">
        <v>8.42004592E8</v>
      </c>
      <c r="B401" s="9" t="s">
        <v>1595</v>
      </c>
      <c r="C401" s="49">
        <v>39774.0</v>
      </c>
      <c r="D401" s="79">
        <f t="shared" si="1"/>
        <v>15</v>
      </c>
      <c r="E401" s="79"/>
      <c r="F401" s="79">
        <v>43566.0</v>
      </c>
      <c r="G401" s="9"/>
      <c r="H401" s="108"/>
      <c r="I401" s="9"/>
      <c r="J401" s="9"/>
      <c r="K401" s="9"/>
      <c r="L401" s="9"/>
      <c r="M401" s="9"/>
      <c r="N401" s="9"/>
    </row>
    <row r="402">
      <c r="A402" s="21">
        <v>1.45005793E8</v>
      </c>
      <c r="B402" s="9" t="s">
        <v>1588</v>
      </c>
      <c r="C402" s="49">
        <v>36590.0</v>
      </c>
      <c r="D402" s="79">
        <f t="shared" si="1"/>
        <v>23</v>
      </c>
      <c r="E402" s="79" t="s">
        <v>2663</v>
      </c>
      <c r="F402" s="79">
        <v>29900.0</v>
      </c>
      <c r="G402" s="9"/>
      <c r="H402" s="108"/>
      <c r="I402" s="9"/>
      <c r="J402" s="9"/>
      <c r="K402" s="9"/>
      <c r="L402" s="9"/>
      <c r="M402" s="9"/>
      <c r="N402" s="9"/>
    </row>
    <row r="403">
      <c r="A403" s="21">
        <v>4.78004556E8</v>
      </c>
      <c r="B403" s="9" t="s">
        <v>1592</v>
      </c>
      <c r="C403" s="49">
        <v>42163.0</v>
      </c>
      <c r="D403" s="79">
        <f t="shared" si="1"/>
        <v>8</v>
      </c>
      <c r="E403" s="79" t="s">
        <v>2663</v>
      </c>
      <c r="F403" s="79">
        <v>80834.0</v>
      </c>
      <c r="G403" s="9"/>
      <c r="H403" s="108"/>
      <c r="I403" s="9"/>
      <c r="J403" s="9"/>
      <c r="K403" s="9"/>
      <c r="L403" s="9"/>
      <c r="M403" s="9"/>
      <c r="N403" s="9"/>
    </row>
    <row r="404">
      <c r="A404" s="21">
        <v>3.33007685E8</v>
      </c>
      <c r="B404" s="9" t="s">
        <v>1607</v>
      </c>
      <c r="C404" s="49">
        <v>38978.0</v>
      </c>
      <c r="D404" s="79">
        <f t="shared" si="1"/>
        <v>17</v>
      </c>
      <c r="E404" s="79" t="s">
        <v>2692</v>
      </c>
      <c r="F404" s="79">
        <v>111644.0</v>
      </c>
      <c r="G404" s="9"/>
      <c r="H404" s="108"/>
      <c r="I404" s="9"/>
      <c r="J404" s="9"/>
      <c r="K404" s="9"/>
      <c r="L404" s="9"/>
      <c r="M404" s="9"/>
      <c r="N404" s="9"/>
    </row>
    <row r="405">
      <c r="A405" s="21">
        <v>2.85005419E8</v>
      </c>
      <c r="B405" s="9" t="s">
        <v>1597</v>
      </c>
      <c r="C405" s="49">
        <v>34788.0</v>
      </c>
      <c r="D405" s="79">
        <f t="shared" si="1"/>
        <v>28</v>
      </c>
      <c r="E405" s="79"/>
      <c r="F405" s="79">
        <v>43202.0</v>
      </c>
      <c r="G405" s="9"/>
      <c r="H405" s="108"/>
      <c r="I405" s="9"/>
      <c r="J405" s="9"/>
      <c r="K405" s="9"/>
      <c r="L405" s="9"/>
      <c r="M405" s="9"/>
      <c r="N405" s="9"/>
    </row>
    <row r="406">
      <c r="A406" s="21">
        <v>6.23003805E8</v>
      </c>
      <c r="B406" s="9" t="s">
        <v>1595</v>
      </c>
      <c r="C406" s="49">
        <v>42033.0</v>
      </c>
      <c r="D406" s="79">
        <f t="shared" si="1"/>
        <v>8</v>
      </c>
      <c r="E406" s="79"/>
      <c r="F406" s="79">
        <v>39146.0</v>
      </c>
      <c r="G406" s="9"/>
      <c r="H406" s="108"/>
      <c r="I406" s="9"/>
      <c r="J406" s="9"/>
      <c r="K406" s="9"/>
      <c r="L406" s="9"/>
      <c r="M406" s="9"/>
      <c r="N406" s="9"/>
    </row>
    <row r="407">
      <c r="A407" s="21">
        <v>7.51008224E8</v>
      </c>
      <c r="B407" s="9" t="s">
        <v>1585</v>
      </c>
      <c r="C407" s="49">
        <v>35236.0</v>
      </c>
      <c r="D407" s="79">
        <f t="shared" si="1"/>
        <v>27</v>
      </c>
      <c r="E407" s="79" t="s">
        <v>2692</v>
      </c>
      <c r="F407" s="79">
        <v>113256.0</v>
      </c>
      <c r="G407" s="9"/>
      <c r="H407" s="108"/>
      <c r="I407" s="9"/>
      <c r="J407" s="9"/>
      <c r="K407" s="9"/>
      <c r="L407" s="9"/>
      <c r="M407" s="9"/>
      <c r="N407" s="9"/>
    </row>
    <row r="408">
      <c r="A408" s="21">
        <v>1.10007055E8</v>
      </c>
      <c r="B408" s="9" t="s">
        <v>1600</v>
      </c>
      <c r="C408" s="49">
        <v>37990.0</v>
      </c>
      <c r="D408" s="79">
        <f t="shared" si="1"/>
        <v>20</v>
      </c>
      <c r="E408" s="79" t="s">
        <v>2690</v>
      </c>
      <c r="F408" s="79">
        <v>43155.0</v>
      </c>
      <c r="G408" s="9"/>
      <c r="H408" s="108"/>
      <c r="I408" s="9"/>
      <c r="J408" s="9"/>
      <c r="K408" s="9"/>
      <c r="L408" s="9"/>
      <c r="M408" s="9"/>
      <c r="N408" s="9"/>
    </row>
    <row r="409">
      <c r="A409" s="21">
        <v>8.70006287E8</v>
      </c>
      <c r="B409" s="9" t="s">
        <v>1607</v>
      </c>
      <c r="C409" s="49">
        <v>36178.0</v>
      </c>
      <c r="D409" s="79">
        <f t="shared" si="1"/>
        <v>24</v>
      </c>
      <c r="E409" s="79" t="s">
        <v>2663</v>
      </c>
      <c r="F409" s="79">
        <v>50596.0</v>
      </c>
      <c r="G409" s="9"/>
      <c r="H409" s="108"/>
      <c r="I409" s="9"/>
      <c r="J409" s="9"/>
      <c r="K409" s="9"/>
      <c r="L409" s="9"/>
      <c r="M409" s="9"/>
      <c r="N409" s="9"/>
    </row>
    <row r="410">
      <c r="A410" s="21">
        <v>6.66004498E8</v>
      </c>
      <c r="B410" s="9" t="s">
        <v>1603</v>
      </c>
      <c r="C410" s="49">
        <v>39983.0</v>
      </c>
      <c r="D410" s="79">
        <f t="shared" si="1"/>
        <v>14</v>
      </c>
      <c r="E410" s="79" t="s">
        <v>2690</v>
      </c>
      <c r="F410" s="79">
        <v>108823.0</v>
      </c>
      <c r="G410" s="9"/>
      <c r="H410" s="108"/>
      <c r="I410" s="9"/>
      <c r="J410" s="9"/>
      <c r="K410" s="9"/>
      <c r="L410" s="9"/>
      <c r="M410" s="9"/>
      <c r="N410" s="9"/>
    </row>
    <row r="411">
      <c r="A411" s="21">
        <v>9.44003994E8</v>
      </c>
      <c r="B411" s="9" t="s">
        <v>1600</v>
      </c>
      <c r="C411" s="49">
        <v>36415.0</v>
      </c>
      <c r="D411" s="79">
        <f t="shared" si="1"/>
        <v>24</v>
      </c>
      <c r="E411" s="79" t="s">
        <v>2693</v>
      </c>
      <c r="F411" s="79">
        <v>31590.0</v>
      </c>
      <c r="G411" s="9"/>
      <c r="H411" s="108"/>
      <c r="I411" s="9"/>
      <c r="J411" s="9"/>
      <c r="K411" s="9"/>
      <c r="L411" s="9"/>
      <c r="M411" s="9"/>
      <c r="N411" s="9"/>
    </row>
    <row r="412">
      <c r="A412" s="21">
        <v>3.11009049E8</v>
      </c>
      <c r="B412" s="9" t="s">
        <v>1588</v>
      </c>
      <c r="C412" s="49">
        <v>37873.0</v>
      </c>
      <c r="D412" s="79">
        <f t="shared" si="1"/>
        <v>20</v>
      </c>
      <c r="E412" s="79" t="s">
        <v>2663</v>
      </c>
      <c r="F412" s="79">
        <v>100984.0</v>
      </c>
      <c r="G412" s="9"/>
      <c r="H412" s="108"/>
      <c r="I412" s="9"/>
      <c r="J412" s="9"/>
      <c r="K412" s="9"/>
      <c r="L412" s="9"/>
      <c r="M412" s="9"/>
      <c r="N412" s="9"/>
    </row>
    <row r="413">
      <c r="A413" s="21">
        <v>7.42006482E8</v>
      </c>
      <c r="B413" s="9" t="s">
        <v>1655</v>
      </c>
      <c r="C413" s="49">
        <v>35462.0</v>
      </c>
      <c r="D413" s="79">
        <f t="shared" si="1"/>
        <v>26</v>
      </c>
      <c r="E413" s="79" t="s">
        <v>2693</v>
      </c>
      <c r="F413" s="79">
        <v>50908.0</v>
      </c>
      <c r="G413" s="9"/>
      <c r="H413" s="108"/>
      <c r="I413" s="9"/>
      <c r="J413" s="9"/>
      <c r="K413" s="9"/>
      <c r="L413" s="9"/>
      <c r="M413" s="9"/>
      <c r="N413" s="9"/>
    </row>
    <row r="414">
      <c r="A414" s="21">
        <v>1.11006346E8</v>
      </c>
      <c r="B414" s="9" t="s">
        <v>1588</v>
      </c>
      <c r="C414" s="49">
        <v>35136.0</v>
      </c>
      <c r="D414" s="79">
        <f t="shared" si="1"/>
        <v>27</v>
      </c>
      <c r="E414" s="79"/>
      <c r="F414" s="79">
        <v>79474.0</v>
      </c>
      <c r="G414" s="9"/>
      <c r="H414" s="108"/>
      <c r="I414" s="9"/>
      <c r="J414" s="9"/>
      <c r="K414" s="9"/>
      <c r="L414" s="9"/>
      <c r="M414" s="9"/>
      <c r="N414" s="9"/>
    </row>
    <row r="415">
      <c r="A415" s="21">
        <v>5.15003972E8</v>
      </c>
      <c r="B415" s="9" t="s">
        <v>1695</v>
      </c>
      <c r="C415" s="49">
        <v>38249.0</v>
      </c>
      <c r="D415" s="79">
        <f t="shared" si="1"/>
        <v>19</v>
      </c>
      <c r="E415" s="79" t="s">
        <v>2691</v>
      </c>
      <c r="F415" s="79">
        <v>73372.0</v>
      </c>
      <c r="G415" s="9"/>
      <c r="H415" s="108"/>
      <c r="I415" s="9"/>
      <c r="J415" s="9"/>
      <c r="K415" s="9"/>
      <c r="L415" s="9"/>
      <c r="M415" s="9"/>
      <c r="N415" s="9"/>
    </row>
    <row r="416">
      <c r="A416" s="21">
        <v>2.51004309E8</v>
      </c>
      <c r="B416" s="9" t="s">
        <v>1600</v>
      </c>
      <c r="C416" s="49">
        <v>38359.0</v>
      </c>
      <c r="D416" s="79">
        <f t="shared" si="1"/>
        <v>18</v>
      </c>
      <c r="E416" s="79"/>
      <c r="F416" s="79">
        <v>59046.0</v>
      </c>
      <c r="G416" s="9"/>
      <c r="H416" s="108"/>
      <c r="I416" s="9"/>
      <c r="J416" s="9"/>
      <c r="K416" s="9"/>
      <c r="L416" s="9"/>
      <c r="M416" s="9"/>
      <c r="N416" s="9"/>
    </row>
    <row r="417">
      <c r="A417" s="21">
        <v>6.47001956E8</v>
      </c>
      <c r="B417" s="9" t="s">
        <v>1603</v>
      </c>
      <c r="C417" s="49">
        <v>40532.0</v>
      </c>
      <c r="D417" s="79">
        <f t="shared" si="1"/>
        <v>13</v>
      </c>
      <c r="E417" s="79" t="s">
        <v>2693</v>
      </c>
      <c r="F417" s="79">
        <v>95628.0</v>
      </c>
      <c r="G417" s="9"/>
      <c r="H417" s="108"/>
      <c r="I417" s="9"/>
      <c r="J417" s="9"/>
      <c r="K417" s="9"/>
      <c r="L417" s="9"/>
      <c r="M417" s="9"/>
      <c r="N417" s="9"/>
    </row>
    <row r="418">
      <c r="A418" s="21">
        <v>6.20006005E8</v>
      </c>
      <c r="B418" s="9" t="s">
        <v>1600</v>
      </c>
      <c r="C418" s="49">
        <v>40007.0</v>
      </c>
      <c r="D418" s="79">
        <f t="shared" si="1"/>
        <v>14</v>
      </c>
      <c r="E418" s="79" t="s">
        <v>2693</v>
      </c>
      <c r="F418" s="79">
        <v>53378.0</v>
      </c>
      <c r="G418" s="9"/>
      <c r="H418" s="108"/>
      <c r="I418" s="9"/>
      <c r="J418" s="9"/>
      <c r="K418" s="9"/>
      <c r="L418" s="9"/>
      <c r="M418" s="9"/>
      <c r="N418" s="9"/>
    </row>
    <row r="419">
      <c r="A419" s="21">
        <v>3.78001658E8</v>
      </c>
      <c r="B419" s="9" t="s">
        <v>1600</v>
      </c>
      <c r="C419" s="49">
        <v>39703.0</v>
      </c>
      <c r="D419" s="79">
        <f t="shared" si="1"/>
        <v>15</v>
      </c>
      <c r="E419" s="79"/>
      <c r="F419" s="79">
        <v>51090.0</v>
      </c>
      <c r="G419" s="9"/>
      <c r="H419" s="108"/>
      <c r="I419" s="9"/>
      <c r="J419" s="9"/>
      <c r="K419" s="9"/>
      <c r="L419" s="9"/>
      <c r="M419" s="9"/>
      <c r="N419" s="9"/>
    </row>
    <row r="420">
      <c r="A420" s="21">
        <v>5.36006131E8</v>
      </c>
      <c r="B420" s="9" t="s">
        <v>1601</v>
      </c>
      <c r="C420" s="49">
        <v>42100.0</v>
      </c>
      <c r="D420" s="79">
        <f t="shared" si="1"/>
        <v>8</v>
      </c>
      <c r="E420" s="79" t="s">
        <v>2690</v>
      </c>
      <c r="F420" s="79">
        <v>55406.0</v>
      </c>
      <c r="G420" s="9"/>
      <c r="H420" s="108"/>
      <c r="I420" s="9"/>
      <c r="J420" s="9"/>
      <c r="K420" s="9"/>
      <c r="L420" s="9"/>
      <c r="M420" s="9"/>
      <c r="N420" s="9"/>
    </row>
    <row r="421">
      <c r="A421" s="21">
        <v>1.97009466E8</v>
      </c>
      <c r="B421" s="9" t="s">
        <v>1594</v>
      </c>
      <c r="C421" s="49">
        <v>37367.0</v>
      </c>
      <c r="D421" s="79">
        <f t="shared" si="1"/>
        <v>21</v>
      </c>
      <c r="E421" s="79"/>
      <c r="F421" s="79">
        <v>98826.0</v>
      </c>
      <c r="G421" s="9"/>
      <c r="H421" s="108"/>
      <c r="I421" s="9"/>
      <c r="J421" s="9"/>
      <c r="K421" s="9"/>
      <c r="L421" s="9"/>
      <c r="M421" s="9"/>
      <c r="N421" s="9"/>
    </row>
    <row r="422">
      <c r="A422" s="21">
        <v>4.25003144E8</v>
      </c>
      <c r="B422" s="9" t="s">
        <v>1620</v>
      </c>
      <c r="C422" s="49">
        <v>36038.0</v>
      </c>
      <c r="D422" s="79">
        <f t="shared" si="1"/>
        <v>25</v>
      </c>
      <c r="E422" s="79"/>
      <c r="F422" s="79">
        <v>93210.0</v>
      </c>
      <c r="G422" s="9"/>
      <c r="H422" s="108"/>
      <c r="I422" s="9"/>
      <c r="J422" s="9"/>
      <c r="K422" s="9"/>
      <c r="L422" s="9"/>
      <c r="M422" s="9"/>
      <c r="N422" s="9"/>
    </row>
    <row r="423">
      <c r="A423" s="21">
        <v>1.44002757E8</v>
      </c>
      <c r="B423" s="9" t="s">
        <v>1588</v>
      </c>
      <c r="C423" s="49">
        <v>35192.0</v>
      </c>
      <c r="D423" s="79">
        <f t="shared" si="1"/>
        <v>27</v>
      </c>
      <c r="E423" s="79"/>
      <c r="F423" s="79">
        <v>74750.0</v>
      </c>
      <c r="G423" s="9"/>
      <c r="H423" s="108"/>
      <c r="I423" s="9"/>
      <c r="J423" s="9"/>
      <c r="K423" s="9"/>
      <c r="L423" s="9"/>
      <c r="M423" s="9"/>
      <c r="N423" s="9"/>
    </row>
    <row r="424">
      <c r="A424" s="21">
        <v>3.56000882E8</v>
      </c>
      <c r="B424" s="9" t="s">
        <v>1586</v>
      </c>
      <c r="C424" s="49">
        <v>37847.0</v>
      </c>
      <c r="D424" s="79">
        <f t="shared" si="1"/>
        <v>20</v>
      </c>
      <c r="E424" s="79" t="s">
        <v>2693</v>
      </c>
      <c r="F424" s="79">
        <v>39624.0</v>
      </c>
      <c r="G424" s="9"/>
      <c r="H424" s="108"/>
      <c r="I424" s="9"/>
      <c r="J424" s="9"/>
      <c r="K424" s="9"/>
      <c r="L424" s="9"/>
      <c r="M424" s="9"/>
      <c r="N424" s="9"/>
    </row>
    <row r="425">
      <c r="A425" s="21">
        <v>9.62003692E8</v>
      </c>
      <c r="B425" s="9" t="s">
        <v>1600</v>
      </c>
      <c r="C425" s="49">
        <v>36786.0</v>
      </c>
      <c r="D425" s="79">
        <f t="shared" si="1"/>
        <v>23</v>
      </c>
      <c r="E425" s="79" t="s">
        <v>2690</v>
      </c>
      <c r="F425" s="79">
        <v>112138.0</v>
      </c>
      <c r="G425" s="9"/>
      <c r="H425" s="108"/>
      <c r="I425" s="9"/>
      <c r="J425" s="9"/>
      <c r="K425" s="9"/>
      <c r="L425" s="9"/>
      <c r="M425" s="9"/>
      <c r="N425" s="9"/>
    </row>
    <row r="426">
      <c r="A426" s="21">
        <v>8.68004739E8</v>
      </c>
      <c r="B426" s="9" t="s">
        <v>1584</v>
      </c>
      <c r="C426" s="49">
        <v>41923.0</v>
      </c>
      <c r="D426" s="79">
        <f t="shared" si="1"/>
        <v>9</v>
      </c>
      <c r="E426" s="79" t="s">
        <v>2693</v>
      </c>
      <c r="F426" s="79">
        <v>46059.0</v>
      </c>
      <c r="G426" s="9"/>
      <c r="H426" s="108"/>
      <c r="I426" s="9"/>
      <c r="J426" s="9"/>
      <c r="K426" s="9"/>
      <c r="L426" s="9"/>
      <c r="M426" s="9"/>
      <c r="N426" s="9"/>
    </row>
    <row r="427">
      <c r="A427" s="21">
        <v>9.48002103E8</v>
      </c>
      <c r="B427" s="9" t="s">
        <v>1595</v>
      </c>
      <c r="C427" s="49">
        <v>37959.0</v>
      </c>
      <c r="D427" s="79">
        <f t="shared" si="1"/>
        <v>20</v>
      </c>
      <c r="E427" s="79"/>
      <c r="F427" s="79">
        <v>51693.0</v>
      </c>
      <c r="G427" s="9"/>
      <c r="H427" s="108"/>
      <c r="I427" s="9"/>
      <c r="J427" s="9"/>
      <c r="K427" s="9"/>
      <c r="L427" s="9"/>
      <c r="M427" s="9"/>
      <c r="N427" s="9"/>
    </row>
    <row r="428">
      <c r="A428" s="21">
        <v>7.05006668E8</v>
      </c>
      <c r="B428" s="9" t="s">
        <v>1603</v>
      </c>
      <c r="C428" s="49">
        <v>35810.0</v>
      </c>
      <c r="D428" s="79">
        <f t="shared" si="1"/>
        <v>25</v>
      </c>
      <c r="E428" s="79"/>
      <c r="F428" s="79">
        <v>34429.0</v>
      </c>
      <c r="G428" s="9"/>
      <c r="H428" s="108"/>
      <c r="I428" s="9"/>
      <c r="J428" s="9"/>
      <c r="K428" s="9"/>
      <c r="L428" s="9"/>
      <c r="M428" s="9"/>
      <c r="N428" s="9"/>
    </row>
    <row r="429">
      <c r="A429" s="21">
        <v>3.8000369E8</v>
      </c>
      <c r="B429" s="9" t="s">
        <v>1655</v>
      </c>
      <c r="C429" s="49">
        <v>41922.0</v>
      </c>
      <c r="D429" s="79">
        <f t="shared" si="1"/>
        <v>9</v>
      </c>
      <c r="E429" s="79"/>
      <c r="F429" s="79">
        <v>80457.0</v>
      </c>
      <c r="G429" s="9"/>
      <c r="H429" s="108"/>
      <c r="I429" s="9"/>
      <c r="J429" s="9"/>
      <c r="K429" s="9"/>
      <c r="L429" s="9"/>
      <c r="M429" s="9"/>
      <c r="N429" s="9"/>
    </row>
    <row r="430">
      <c r="A430" s="21">
        <v>1.91009642E8</v>
      </c>
      <c r="B430" s="9" t="s">
        <v>1584</v>
      </c>
      <c r="C430" s="49">
        <v>34991.0</v>
      </c>
      <c r="D430" s="79">
        <f t="shared" si="1"/>
        <v>28</v>
      </c>
      <c r="E430" s="79" t="s">
        <v>2693</v>
      </c>
      <c r="F430" s="79">
        <v>31317.0</v>
      </c>
      <c r="G430" s="9"/>
      <c r="H430" s="108"/>
      <c r="I430" s="9"/>
      <c r="J430" s="9"/>
      <c r="K430" s="9"/>
      <c r="L430" s="9"/>
      <c r="M430" s="9"/>
      <c r="N430" s="9"/>
    </row>
    <row r="431">
      <c r="A431" s="21">
        <v>4.67000396E8</v>
      </c>
      <c r="B431" s="9" t="s">
        <v>1600</v>
      </c>
      <c r="C431" s="49">
        <v>35350.0</v>
      </c>
      <c r="D431" s="79">
        <f t="shared" si="1"/>
        <v>27</v>
      </c>
      <c r="E431" s="79" t="s">
        <v>2690</v>
      </c>
      <c r="F431" s="79">
        <v>76583.0</v>
      </c>
      <c r="G431" s="9"/>
      <c r="H431" s="108"/>
      <c r="I431" s="9"/>
      <c r="J431" s="9"/>
      <c r="K431" s="9"/>
      <c r="L431" s="9"/>
      <c r="M431" s="9"/>
      <c r="N431" s="9"/>
    </row>
    <row r="432">
      <c r="A432" s="21">
        <v>2.91003431E8</v>
      </c>
      <c r="B432" s="9" t="s">
        <v>1595</v>
      </c>
      <c r="C432" s="49">
        <v>41413.0</v>
      </c>
      <c r="D432" s="79">
        <f t="shared" si="1"/>
        <v>10</v>
      </c>
      <c r="E432" s="79"/>
      <c r="F432" s="79">
        <v>70200.0</v>
      </c>
      <c r="G432" s="9"/>
      <c r="H432" s="108"/>
      <c r="I432" s="9"/>
      <c r="J432" s="9"/>
      <c r="K432" s="9"/>
      <c r="L432" s="9"/>
      <c r="M432" s="9"/>
      <c r="N432" s="9"/>
    </row>
    <row r="433">
      <c r="A433" s="21">
        <v>6.43004096E8</v>
      </c>
      <c r="B433" s="9" t="s">
        <v>1588</v>
      </c>
      <c r="C433" s="49">
        <v>35043.0</v>
      </c>
      <c r="D433" s="79">
        <f t="shared" si="1"/>
        <v>28</v>
      </c>
      <c r="E433" s="79"/>
      <c r="F433" s="79">
        <v>33826.0</v>
      </c>
      <c r="G433" s="9"/>
      <c r="H433" s="108"/>
      <c r="I433" s="9"/>
      <c r="J433" s="9"/>
      <c r="K433" s="9"/>
      <c r="L433" s="9"/>
      <c r="M433" s="9"/>
      <c r="N433" s="9"/>
    </row>
    <row r="434">
      <c r="A434" s="21">
        <v>2.76003359E8</v>
      </c>
      <c r="B434" s="9" t="s">
        <v>1588</v>
      </c>
      <c r="C434" s="49">
        <v>40801.0</v>
      </c>
      <c r="D434" s="79">
        <f t="shared" si="1"/>
        <v>12</v>
      </c>
      <c r="E434" s="79" t="s">
        <v>2691</v>
      </c>
      <c r="F434" s="79">
        <v>33397.0</v>
      </c>
      <c r="G434" s="9"/>
      <c r="H434" s="108"/>
      <c r="I434" s="9"/>
      <c r="J434" s="9"/>
      <c r="K434" s="9"/>
      <c r="L434" s="9"/>
      <c r="M434" s="9"/>
      <c r="N434" s="9"/>
    </row>
    <row r="435">
      <c r="A435" s="21">
        <v>9.53009212E8</v>
      </c>
      <c r="B435" s="9" t="s">
        <v>1584</v>
      </c>
      <c r="C435" s="49">
        <v>42068.0</v>
      </c>
      <c r="D435" s="79">
        <f t="shared" si="1"/>
        <v>8</v>
      </c>
      <c r="E435" s="79" t="s">
        <v>2691</v>
      </c>
      <c r="F435" s="79">
        <v>76895.0</v>
      </c>
      <c r="G435" s="9"/>
      <c r="H435" s="108"/>
      <c r="I435" s="9"/>
      <c r="J435" s="9"/>
      <c r="K435" s="9"/>
      <c r="L435" s="9"/>
      <c r="M435" s="9"/>
      <c r="N435" s="9"/>
    </row>
    <row r="436">
      <c r="A436" s="21">
        <v>9.7200165E8</v>
      </c>
      <c r="B436" s="9" t="s">
        <v>1595</v>
      </c>
      <c r="C436" s="49">
        <v>39100.0</v>
      </c>
      <c r="D436" s="79">
        <f t="shared" si="1"/>
        <v>16</v>
      </c>
      <c r="E436" s="79" t="s">
        <v>2693</v>
      </c>
      <c r="F436" s="79">
        <v>43953.0</v>
      </c>
      <c r="G436" s="9"/>
      <c r="H436" s="108"/>
      <c r="I436" s="9"/>
      <c r="J436" s="9"/>
      <c r="K436" s="9"/>
      <c r="L436" s="9"/>
      <c r="M436" s="9"/>
      <c r="N436" s="9"/>
    </row>
    <row r="437">
      <c r="A437" s="21">
        <v>6.61007587E8</v>
      </c>
      <c r="B437" s="9" t="s">
        <v>1601</v>
      </c>
      <c r="C437" s="49">
        <v>36542.0</v>
      </c>
      <c r="D437" s="79">
        <f t="shared" si="1"/>
        <v>23</v>
      </c>
      <c r="E437" s="79"/>
      <c r="F437" s="79">
        <v>52728.0</v>
      </c>
      <c r="G437" s="9"/>
      <c r="H437" s="108"/>
      <c r="I437" s="9"/>
      <c r="J437" s="9"/>
      <c r="K437" s="9"/>
      <c r="L437" s="9"/>
      <c r="M437" s="9"/>
      <c r="N437" s="9"/>
    </row>
    <row r="438">
      <c r="A438" s="21">
        <v>9.93003806E8</v>
      </c>
      <c r="B438" s="9" t="s">
        <v>1600</v>
      </c>
      <c r="C438" s="49">
        <v>37697.0</v>
      </c>
      <c r="D438" s="79">
        <f t="shared" si="1"/>
        <v>20</v>
      </c>
      <c r="E438" s="79"/>
      <c r="F438" s="79">
        <v>48896.0</v>
      </c>
      <c r="G438" s="9"/>
      <c r="H438" s="108"/>
      <c r="I438" s="9"/>
      <c r="J438" s="9"/>
      <c r="K438" s="9"/>
      <c r="L438" s="9"/>
      <c r="M438" s="9"/>
      <c r="N438" s="9"/>
    </row>
    <row r="439">
      <c r="A439" s="21">
        <v>9.99009446E8</v>
      </c>
      <c r="B439" s="9" t="s">
        <v>1648</v>
      </c>
      <c r="C439" s="49">
        <v>36959.0</v>
      </c>
      <c r="D439" s="79">
        <f t="shared" si="1"/>
        <v>22</v>
      </c>
      <c r="E439" s="79" t="s">
        <v>2693</v>
      </c>
      <c r="F439" s="79">
        <v>86762.0</v>
      </c>
      <c r="G439" s="9"/>
      <c r="H439" s="108"/>
      <c r="I439" s="9"/>
      <c r="J439" s="9"/>
      <c r="K439" s="9"/>
      <c r="L439" s="9"/>
      <c r="M439" s="9"/>
      <c r="N439" s="9"/>
    </row>
    <row r="440">
      <c r="A440" s="21">
        <v>3.78009642E8</v>
      </c>
      <c r="B440" s="9" t="s">
        <v>1600</v>
      </c>
      <c r="C440" s="49">
        <v>39529.0</v>
      </c>
      <c r="D440" s="79">
        <f t="shared" si="1"/>
        <v>15</v>
      </c>
      <c r="E440" s="79"/>
      <c r="F440" s="79">
        <v>83486.0</v>
      </c>
      <c r="G440" s="9"/>
      <c r="H440" s="108"/>
      <c r="I440" s="9"/>
      <c r="J440" s="9"/>
      <c r="K440" s="9"/>
      <c r="L440" s="9"/>
      <c r="M440" s="9"/>
      <c r="N440" s="9"/>
    </row>
    <row r="441">
      <c r="A441" s="21">
        <v>4.34007073E8</v>
      </c>
      <c r="B441" s="9" t="s">
        <v>1594</v>
      </c>
      <c r="C441" s="49">
        <v>39242.0</v>
      </c>
      <c r="D441" s="79">
        <f t="shared" si="1"/>
        <v>16</v>
      </c>
      <c r="E441" s="79" t="s">
        <v>2691</v>
      </c>
      <c r="F441" s="79">
        <v>51662.0</v>
      </c>
      <c r="G441" s="9"/>
      <c r="H441" s="108"/>
      <c r="I441" s="9"/>
      <c r="J441" s="9"/>
      <c r="K441" s="9"/>
      <c r="L441" s="9"/>
      <c r="M441" s="9"/>
      <c r="N441" s="9"/>
    </row>
    <row r="442">
      <c r="A442" s="21">
        <v>9.32003359E8</v>
      </c>
      <c r="B442" s="9" t="s">
        <v>1603</v>
      </c>
      <c r="C442" s="49">
        <v>41350.0</v>
      </c>
      <c r="D442" s="79">
        <f t="shared" si="1"/>
        <v>10</v>
      </c>
      <c r="E442" s="79"/>
      <c r="F442" s="79">
        <v>56316.0</v>
      </c>
      <c r="G442" s="9"/>
      <c r="H442" s="108"/>
      <c r="I442" s="9"/>
      <c r="J442" s="9"/>
      <c r="K442" s="9"/>
      <c r="L442" s="9"/>
      <c r="M442" s="9"/>
      <c r="N442" s="9"/>
    </row>
    <row r="443">
      <c r="A443" s="21">
        <v>4.58004969E8</v>
      </c>
      <c r="B443" s="9" t="s">
        <v>1588</v>
      </c>
      <c r="C443" s="49">
        <v>41358.0</v>
      </c>
      <c r="D443" s="79">
        <f t="shared" si="1"/>
        <v>10</v>
      </c>
      <c r="E443" s="79" t="s">
        <v>2693</v>
      </c>
      <c r="F443" s="79">
        <v>107081.0</v>
      </c>
      <c r="G443" s="9"/>
      <c r="H443" s="108"/>
      <c r="I443" s="9"/>
      <c r="J443" s="9"/>
      <c r="K443" s="9"/>
      <c r="L443" s="9"/>
      <c r="M443" s="9"/>
      <c r="N443" s="9"/>
    </row>
    <row r="444">
      <c r="A444" s="21">
        <v>5.52008553E8</v>
      </c>
      <c r="B444" s="9" t="s">
        <v>1584</v>
      </c>
      <c r="C444" s="49">
        <v>37970.0</v>
      </c>
      <c r="D444" s="79">
        <f t="shared" si="1"/>
        <v>20</v>
      </c>
      <c r="E444" s="79"/>
      <c r="F444" s="79">
        <v>48121.0</v>
      </c>
      <c r="G444" s="9"/>
      <c r="H444" s="108"/>
      <c r="I444" s="9"/>
      <c r="J444" s="9"/>
      <c r="K444" s="9"/>
      <c r="L444" s="9"/>
      <c r="M444" s="9"/>
      <c r="N444" s="9"/>
    </row>
    <row r="445">
      <c r="A445" s="21">
        <v>6.20002502E8</v>
      </c>
      <c r="B445" s="9" t="s">
        <v>1655</v>
      </c>
      <c r="C445" s="49">
        <v>40668.0</v>
      </c>
      <c r="D445" s="79">
        <f t="shared" si="1"/>
        <v>12</v>
      </c>
      <c r="E445" s="79" t="s">
        <v>2663</v>
      </c>
      <c r="F445" s="79">
        <v>92820.0</v>
      </c>
      <c r="G445" s="9"/>
      <c r="H445" s="108"/>
      <c r="I445" s="9"/>
      <c r="J445" s="9"/>
      <c r="K445" s="9"/>
      <c r="L445" s="9"/>
      <c r="M445" s="9"/>
      <c r="N445" s="9"/>
    </row>
    <row r="446">
      <c r="A446" s="21">
        <v>8.29006164E8</v>
      </c>
      <c r="B446" s="9" t="s">
        <v>1600</v>
      </c>
      <c r="C446" s="49">
        <v>41175.0</v>
      </c>
      <c r="D446" s="79">
        <f t="shared" si="1"/>
        <v>11</v>
      </c>
      <c r="E446" s="79"/>
      <c r="F446" s="79">
        <v>109421.0</v>
      </c>
      <c r="G446" s="9"/>
      <c r="H446" s="108"/>
      <c r="I446" s="9"/>
      <c r="J446" s="9"/>
      <c r="K446" s="9"/>
      <c r="L446" s="9"/>
      <c r="M446" s="9"/>
      <c r="N446" s="9"/>
    </row>
    <row r="447">
      <c r="A447" s="21">
        <v>1.20009503E8</v>
      </c>
      <c r="B447" s="9" t="s">
        <v>1595</v>
      </c>
      <c r="C447" s="49">
        <v>40929.0</v>
      </c>
      <c r="D447" s="79">
        <f t="shared" si="1"/>
        <v>11</v>
      </c>
      <c r="E447" s="79" t="s">
        <v>2663</v>
      </c>
      <c r="F447" s="79">
        <v>62088.0</v>
      </c>
      <c r="G447" s="9"/>
      <c r="H447" s="108"/>
      <c r="I447" s="9"/>
      <c r="J447" s="9"/>
      <c r="K447" s="9"/>
      <c r="L447" s="9"/>
      <c r="M447" s="9"/>
      <c r="N447" s="9"/>
    </row>
    <row r="448">
      <c r="A448" s="21">
        <v>2.78001222E8</v>
      </c>
      <c r="B448" s="9" t="s">
        <v>1695</v>
      </c>
      <c r="C448" s="49">
        <v>38523.0</v>
      </c>
      <c r="D448" s="79">
        <f t="shared" si="1"/>
        <v>18</v>
      </c>
      <c r="E448" s="79" t="s">
        <v>2690</v>
      </c>
      <c r="F448" s="79">
        <v>43732.0</v>
      </c>
      <c r="G448" s="9"/>
      <c r="H448" s="108"/>
      <c r="I448" s="9"/>
      <c r="J448" s="9"/>
      <c r="K448" s="9"/>
      <c r="L448" s="9"/>
      <c r="M448" s="9"/>
      <c r="N448" s="9"/>
    </row>
    <row r="449">
      <c r="A449" s="21">
        <v>7.68005237E8</v>
      </c>
      <c r="B449" s="9" t="s">
        <v>1607</v>
      </c>
      <c r="C449" s="49">
        <v>35102.0</v>
      </c>
      <c r="D449" s="79">
        <f t="shared" si="1"/>
        <v>27</v>
      </c>
      <c r="E449" s="79" t="s">
        <v>2692</v>
      </c>
      <c r="F449" s="79">
        <v>53820.0</v>
      </c>
      <c r="G449" s="9"/>
      <c r="H449" s="108"/>
      <c r="I449" s="9"/>
      <c r="J449" s="9"/>
      <c r="K449" s="9"/>
      <c r="L449" s="9"/>
      <c r="M449" s="9"/>
      <c r="N449" s="9"/>
    </row>
    <row r="450">
      <c r="A450" s="21">
        <v>7.23000767E8</v>
      </c>
      <c r="B450" s="9" t="s">
        <v>1655</v>
      </c>
      <c r="C450" s="49">
        <v>41943.0</v>
      </c>
      <c r="D450" s="79">
        <f t="shared" si="1"/>
        <v>9</v>
      </c>
      <c r="E450" s="79" t="s">
        <v>2690</v>
      </c>
      <c r="F450" s="79">
        <v>35425.0</v>
      </c>
      <c r="G450" s="9"/>
      <c r="H450" s="108"/>
      <c r="I450" s="9"/>
      <c r="J450" s="9"/>
      <c r="K450" s="9"/>
      <c r="L450" s="9"/>
      <c r="M450" s="9"/>
      <c r="N450" s="9"/>
    </row>
    <row r="451">
      <c r="A451" s="21">
        <v>6.39004672E8</v>
      </c>
      <c r="B451" s="9" t="s">
        <v>1607</v>
      </c>
      <c r="C451" s="49">
        <v>37472.0</v>
      </c>
      <c r="D451" s="79">
        <f t="shared" si="1"/>
        <v>21</v>
      </c>
      <c r="E451" s="79" t="s">
        <v>2663</v>
      </c>
      <c r="F451" s="79">
        <v>30394.0</v>
      </c>
      <c r="G451" s="9"/>
      <c r="H451" s="108"/>
      <c r="I451" s="9"/>
      <c r="J451" s="9"/>
      <c r="K451" s="9"/>
      <c r="L451" s="9"/>
      <c r="M451" s="9"/>
      <c r="N451" s="9"/>
    </row>
    <row r="452">
      <c r="A452" s="21">
        <v>3.02004692E8</v>
      </c>
      <c r="B452" s="9" t="s">
        <v>1595</v>
      </c>
      <c r="C452" s="49">
        <v>36247.0</v>
      </c>
      <c r="D452" s="79">
        <f t="shared" si="1"/>
        <v>24</v>
      </c>
      <c r="E452" s="79" t="s">
        <v>2693</v>
      </c>
      <c r="F452" s="79">
        <v>52398.0</v>
      </c>
      <c r="G452" s="9"/>
      <c r="H452" s="108"/>
      <c r="I452" s="9"/>
      <c r="J452" s="9"/>
      <c r="K452" s="9"/>
      <c r="L452" s="9"/>
      <c r="M452" s="9"/>
      <c r="N452" s="9"/>
    </row>
    <row r="453">
      <c r="A453" s="21">
        <v>4.37000422E8</v>
      </c>
      <c r="B453" s="9" t="s">
        <v>1584</v>
      </c>
      <c r="C453" s="49">
        <v>40353.0</v>
      </c>
      <c r="D453" s="79">
        <f t="shared" si="1"/>
        <v>13</v>
      </c>
      <c r="E453" s="79" t="s">
        <v>2690</v>
      </c>
      <c r="F453" s="79">
        <v>41457.0</v>
      </c>
      <c r="G453" s="9"/>
      <c r="H453" s="108"/>
      <c r="I453" s="9"/>
      <c r="J453" s="9"/>
      <c r="K453" s="9"/>
      <c r="L453" s="9"/>
      <c r="M453" s="9"/>
      <c r="N453" s="9"/>
    </row>
    <row r="454">
      <c r="A454" s="21">
        <v>6.3400497E8</v>
      </c>
      <c r="B454" s="9" t="s">
        <v>1585</v>
      </c>
      <c r="C454" s="49">
        <v>36912.0</v>
      </c>
      <c r="D454" s="79">
        <f t="shared" si="1"/>
        <v>22</v>
      </c>
      <c r="E454" s="79" t="s">
        <v>2693</v>
      </c>
      <c r="F454" s="79">
        <v>74828.0</v>
      </c>
      <c r="G454" s="9"/>
      <c r="H454" s="108"/>
      <c r="I454" s="9"/>
      <c r="J454" s="9"/>
      <c r="K454" s="9"/>
      <c r="L454" s="9"/>
      <c r="M454" s="9"/>
      <c r="N454" s="9"/>
    </row>
    <row r="455">
      <c r="A455" s="21">
        <v>3.520014E8</v>
      </c>
      <c r="B455" s="9" t="s">
        <v>1603</v>
      </c>
      <c r="C455" s="49">
        <v>34886.0</v>
      </c>
      <c r="D455" s="79">
        <f t="shared" si="1"/>
        <v>28</v>
      </c>
      <c r="E455" s="79"/>
      <c r="F455" s="79">
        <v>39608.0</v>
      </c>
      <c r="G455" s="9"/>
      <c r="H455" s="108"/>
      <c r="I455" s="9"/>
      <c r="J455" s="9"/>
      <c r="K455" s="9"/>
      <c r="L455" s="9"/>
      <c r="M455" s="9"/>
      <c r="N455" s="9"/>
    </row>
    <row r="456">
      <c r="A456" s="21">
        <v>3.49004221E8</v>
      </c>
      <c r="B456" s="9" t="s">
        <v>1584</v>
      </c>
      <c r="C456" s="49">
        <v>37714.0</v>
      </c>
      <c r="D456" s="79">
        <f t="shared" si="1"/>
        <v>20</v>
      </c>
      <c r="E456" s="79" t="s">
        <v>2692</v>
      </c>
      <c r="F456" s="79">
        <v>59475.0</v>
      </c>
      <c r="G456" s="9"/>
      <c r="H456" s="108"/>
      <c r="I456" s="9"/>
      <c r="J456" s="9"/>
      <c r="K456" s="9"/>
      <c r="L456" s="9"/>
      <c r="M456" s="9"/>
      <c r="N456" s="9"/>
    </row>
    <row r="457">
      <c r="A457" s="21">
        <v>8.43002637E8</v>
      </c>
      <c r="B457" s="9" t="s">
        <v>1603</v>
      </c>
      <c r="C457" s="49">
        <v>37491.0</v>
      </c>
      <c r="D457" s="79">
        <f t="shared" si="1"/>
        <v>21</v>
      </c>
      <c r="E457" s="79"/>
      <c r="F457" s="79">
        <v>50061.0</v>
      </c>
      <c r="G457" s="9"/>
      <c r="H457" s="108"/>
      <c r="I457" s="9"/>
      <c r="J457" s="9"/>
      <c r="K457" s="9"/>
      <c r="L457" s="9"/>
      <c r="M457" s="9"/>
      <c r="N457" s="9"/>
    </row>
    <row r="458">
      <c r="A458" s="21">
        <v>6.10000294E8</v>
      </c>
      <c r="B458" s="9" t="s">
        <v>1588</v>
      </c>
      <c r="C458" s="49">
        <v>35450.0</v>
      </c>
      <c r="D458" s="79">
        <f t="shared" si="1"/>
        <v>26</v>
      </c>
      <c r="E458" s="79"/>
      <c r="F458" s="79">
        <v>91390.0</v>
      </c>
      <c r="G458" s="9"/>
      <c r="H458" s="108"/>
      <c r="I458" s="9"/>
      <c r="J458" s="9"/>
      <c r="K458" s="9"/>
      <c r="L458" s="9"/>
      <c r="M458" s="9"/>
      <c r="N458" s="9"/>
    </row>
    <row r="459">
      <c r="A459" s="21">
        <v>5.10000395E8</v>
      </c>
      <c r="B459" s="9" t="s">
        <v>1617</v>
      </c>
      <c r="C459" s="49">
        <v>38621.0</v>
      </c>
      <c r="D459" s="79">
        <f t="shared" si="1"/>
        <v>18</v>
      </c>
      <c r="E459" s="79" t="s">
        <v>2693</v>
      </c>
      <c r="F459" s="79">
        <v>82771.0</v>
      </c>
      <c r="G459" s="9"/>
      <c r="H459" s="108"/>
      <c r="I459" s="9"/>
      <c r="J459" s="9"/>
      <c r="K459" s="9"/>
      <c r="L459" s="9"/>
      <c r="M459" s="9"/>
      <c r="N459" s="9"/>
    </row>
    <row r="460">
      <c r="A460" s="21">
        <v>3.45007459E8</v>
      </c>
      <c r="B460" s="9" t="s">
        <v>1585</v>
      </c>
      <c r="C460" s="49">
        <v>37829.0</v>
      </c>
      <c r="D460" s="79">
        <f t="shared" si="1"/>
        <v>20</v>
      </c>
      <c r="E460" s="79"/>
      <c r="F460" s="79">
        <v>40651.0</v>
      </c>
      <c r="G460" s="9"/>
      <c r="H460" s="108"/>
      <c r="I460" s="9"/>
      <c r="J460" s="9"/>
      <c r="K460" s="9"/>
      <c r="L460" s="9"/>
      <c r="M460" s="9"/>
      <c r="N460" s="9"/>
    </row>
    <row r="461">
      <c r="A461" s="21">
        <v>1.51002569E8</v>
      </c>
      <c r="B461" s="9" t="s">
        <v>1588</v>
      </c>
      <c r="C461" s="49">
        <v>42193.0</v>
      </c>
      <c r="D461" s="79">
        <f t="shared" si="1"/>
        <v>8</v>
      </c>
      <c r="E461" s="79"/>
      <c r="F461" s="79">
        <v>72163.0</v>
      </c>
      <c r="G461" s="9"/>
      <c r="H461" s="108"/>
      <c r="I461" s="9"/>
      <c r="J461" s="9"/>
      <c r="K461" s="9"/>
      <c r="L461" s="9"/>
      <c r="M461" s="9"/>
      <c r="N461" s="9"/>
    </row>
    <row r="462">
      <c r="A462" s="21">
        <v>4.15009442E8</v>
      </c>
      <c r="B462" s="9" t="s">
        <v>1600</v>
      </c>
      <c r="C462" s="49">
        <v>41326.0</v>
      </c>
      <c r="D462" s="79">
        <f t="shared" si="1"/>
        <v>10</v>
      </c>
      <c r="E462" s="79" t="s">
        <v>2693</v>
      </c>
      <c r="F462" s="79">
        <v>90116.0</v>
      </c>
      <c r="G462" s="9"/>
      <c r="H462" s="108"/>
      <c r="I462" s="9"/>
      <c r="J462" s="9"/>
      <c r="K462" s="9"/>
      <c r="L462" s="9"/>
      <c r="M462" s="9"/>
      <c r="N462" s="9"/>
    </row>
    <row r="463">
      <c r="A463" s="21">
        <v>1.54004918E8</v>
      </c>
      <c r="B463" s="9" t="s">
        <v>1585</v>
      </c>
      <c r="C463" s="49">
        <v>35037.0</v>
      </c>
      <c r="D463" s="79">
        <f t="shared" si="1"/>
        <v>28</v>
      </c>
      <c r="E463" s="79" t="s">
        <v>2693</v>
      </c>
      <c r="F463" s="79">
        <v>29770.0</v>
      </c>
      <c r="G463" s="9"/>
      <c r="H463" s="108"/>
      <c r="I463" s="9"/>
      <c r="J463" s="9"/>
      <c r="K463" s="9"/>
      <c r="L463" s="9"/>
      <c r="M463" s="9"/>
      <c r="N463" s="9"/>
    </row>
    <row r="464">
      <c r="A464" s="21">
        <v>3.13001312E8</v>
      </c>
      <c r="B464" s="9" t="s">
        <v>1613</v>
      </c>
      <c r="C464" s="49">
        <v>37812.0</v>
      </c>
      <c r="D464" s="79">
        <f t="shared" si="1"/>
        <v>20</v>
      </c>
      <c r="E464" s="79" t="s">
        <v>2690</v>
      </c>
      <c r="F464" s="79">
        <v>88790.0</v>
      </c>
      <c r="G464" s="9"/>
      <c r="H464" s="108"/>
      <c r="I464" s="9"/>
      <c r="J464" s="9"/>
      <c r="K464" s="9"/>
      <c r="L464" s="9"/>
      <c r="M464" s="9"/>
      <c r="N464" s="9"/>
    </row>
    <row r="465">
      <c r="A465" s="21">
        <v>1.95002503E8</v>
      </c>
      <c r="B465" s="9" t="s">
        <v>1603</v>
      </c>
      <c r="C465" s="49">
        <v>35544.0</v>
      </c>
      <c r="D465" s="79">
        <f t="shared" si="1"/>
        <v>26</v>
      </c>
      <c r="E465" s="79"/>
      <c r="F465" s="79">
        <v>72397.0</v>
      </c>
      <c r="G465" s="9"/>
      <c r="H465" s="108"/>
      <c r="I465" s="9"/>
      <c r="J465" s="9"/>
      <c r="K465" s="9"/>
      <c r="L465" s="9"/>
      <c r="M465" s="9"/>
      <c r="N465" s="9"/>
    </row>
    <row r="466">
      <c r="A466" s="21">
        <v>7.25001036E8</v>
      </c>
      <c r="B466" s="9" t="s">
        <v>1600</v>
      </c>
      <c r="C466" s="49">
        <v>37602.0</v>
      </c>
      <c r="D466" s="79">
        <f t="shared" si="1"/>
        <v>21</v>
      </c>
      <c r="E466" s="79"/>
      <c r="F466" s="79">
        <v>93223.0</v>
      </c>
      <c r="G466" s="9"/>
      <c r="H466" s="108"/>
      <c r="I466" s="9"/>
      <c r="J466" s="9"/>
      <c r="K466" s="9"/>
      <c r="L466" s="9"/>
      <c r="M466" s="9"/>
      <c r="N466" s="9"/>
    </row>
    <row r="467">
      <c r="A467" s="21">
        <v>3.1700389E8</v>
      </c>
      <c r="B467" s="9" t="s">
        <v>1584</v>
      </c>
      <c r="C467" s="49">
        <v>35799.0</v>
      </c>
      <c r="D467" s="79">
        <f t="shared" si="1"/>
        <v>26</v>
      </c>
      <c r="E467" s="79" t="s">
        <v>2691</v>
      </c>
      <c r="F467" s="79">
        <v>90246.0</v>
      </c>
      <c r="G467" s="9"/>
      <c r="H467" s="108"/>
      <c r="I467" s="9"/>
      <c r="J467" s="9"/>
      <c r="K467" s="9"/>
      <c r="L467" s="9"/>
      <c r="M467" s="9"/>
      <c r="N467" s="9"/>
    </row>
    <row r="468">
      <c r="A468" s="21">
        <v>6.16005292E8</v>
      </c>
      <c r="B468" s="9" t="s">
        <v>1588</v>
      </c>
      <c r="C468" s="49">
        <v>35551.0</v>
      </c>
      <c r="D468" s="79">
        <f t="shared" si="1"/>
        <v>26</v>
      </c>
      <c r="E468" s="79" t="s">
        <v>2691</v>
      </c>
      <c r="F468" s="79">
        <v>41808.0</v>
      </c>
      <c r="G468" s="9"/>
      <c r="H468" s="108"/>
      <c r="I468" s="9"/>
      <c r="J468" s="9"/>
      <c r="K468" s="9"/>
      <c r="L468" s="9"/>
      <c r="M468" s="9"/>
      <c r="N468" s="9"/>
    </row>
    <row r="469">
      <c r="A469" s="21">
        <v>6.49002883E8</v>
      </c>
      <c r="B469" s="9" t="s">
        <v>1603</v>
      </c>
      <c r="C469" s="49">
        <v>39867.0</v>
      </c>
      <c r="D469" s="79">
        <f t="shared" si="1"/>
        <v>14</v>
      </c>
      <c r="E469" s="79" t="s">
        <v>2690</v>
      </c>
      <c r="F469" s="79">
        <v>41483.0</v>
      </c>
      <c r="G469" s="9"/>
      <c r="H469" s="108"/>
      <c r="I469" s="9"/>
      <c r="J469" s="9"/>
      <c r="K469" s="9"/>
      <c r="L469" s="9"/>
      <c r="M469" s="9"/>
      <c r="N469" s="9"/>
    </row>
    <row r="470">
      <c r="A470" s="21">
        <v>2.92006053E8</v>
      </c>
      <c r="B470" s="9" t="s">
        <v>1655</v>
      </c>
      <c r="C470" s="49">
        <v>38395.0</v>
      </c>
      <c r="D470" s="79">
        <f t="shared" si="1"/>
        <v>18</v>
      </c>
      <c r="E470" s="79"/>
      <c r="F470" s="79">
        <v>96850.0</v>
      </c>
      <c r="G470" s="9"/>
      <c r="H470" s="108"/>
      <c r="I470" s="9"/>
      <c r="J470" s="9"/>
      <c r="K470" s="9"/>
      <c r="L470" s="9"/>
      <c r="M470" s="9"/>
      <c r="N470" s="9"/>
    </row>
    <row r="471">
      <c r="A471" s="21">
        <v>9.56001859E8</v>
      </c>
      <c r="B471" s="9" t="s">
        <v>1601</v>
      </c>
      <c r="C471" s="49">
        <v>41889.0</v>
      </c>
      <c r="D471" s="79">
        <f t="shared" si="1"/>
        <v>9</v>
      </c>
      <c r="E471" s="79"/>
      <c r="F471" s="79">
        <v>59423.0</v>
      </c>
      <c r="G471" s="9"/>
      <c r="H471" s="108"/>
      <c r="I471" s="9"/>
      <c r="J471" s="9"/>
      <c r="K471" s="9"/>
      <c r="L471" s="9"/>
      <c r="M471" s="9"/>
      <c r="N471" s="9"/>
    </row>
    <row r="472">
      <c r="A472" s="21">
        <v>4.81006564E8</v>
      </c>
      <c r="B472" s="9" t="s">
        <v>1586</v>
      </c>
      <c r="C472" s="49">
        <v>37773.0</v>
      </c>
      <c r="D472" s="79">
        <f t="shared" si="1"/>
        <v>20</v>
      </c>
      <c r="E472" s="79" t="s">
        <v>2690</v>
      </c>
      <c r="F472" s="79">
        <v>93717.0</v>
      </c>
      <c r="G472" s="9"/>
      <c r="H472" s="108"/>
      <c r="I472" s="9"/>
      <c r="J472" s="9"/>
      <c r="K472" s="9"/>
      <c r="L472" s="9"/>
      <c r="M472" s="9"/>
      <c r="N472" s="9"/>
    </row>
    <row r="473">
      <c r="A473" s="21">
        <v>5.06007536E8</v>
      </c>
      <c r="B473" s="9" t="s">
        <v>1600</v>
      </c>
      <c r="C473" s="49">
        <v>37935.0</v>
      </c>
      <c r="D473" s="79">
        <f t="shared" si="1"/>
        <v>20</v>
      </c>
      <c r="E473" s="79"/>
      <c r="F473" s="79">
        <v>36753.0</v>
      </c>
      <c r="G473" s="9"/>
      <c r="H473" s="108"/>
      <c r="I473" s="9"/>
      <c r="J473" s="9"/>
      <c r="K473" s="9"/>
      <c r="L473" s="9"/>
      <c r="M473" s="9"/>
      <c r="N473" s="9"/>
    </row>
    <row r="474">
      <c r="A474" s="21">
        <v>8.75000441E8</v>
      </c>
      <c r="B474" s="9" t="s">
        <v>1622</v>
      </c>
      <c r="C474" s="49">
        <v>39135.0</v>
      </c>
      <c r="D474" s="79">
        <f t="shared" si="1"/>
        <v>16</v>
      </c>
      <c r="E474" s="79" t="s">
        <v>2663</v>
      </c>
      <c r="F474" s="79">
        <v>67340.0</v>
      </c>
      <c r="G474" s="9"/>
      <c r="H474" s="108"/>
      <c r="I474" s="9"/>
      <c r="J474" s="9"/>
      <c r="K474" s="9"/>
      <c r="L474" s="9"/>
      <c r="M474" s="9"/>
      <c r="N474" s="9"/>
    </row>
    <row r="475">
      <c r="A475" s="21">
        <v>3.43005481E8</v>
      </c>
      <c r="B475" s="9" t="s">
        <v>1584</v>
      </c>
      <c r="C475" s="49">
        <v>37548.0</v>
      </c>
      <c r="D475" s="79">
        <f t="shared" si="1"/>
        <v>21</v>
      </c>
      <c r="E475" s="79" t="s">
        <v>2692</v>
      </c>
      <c r="F475" s="79">
        <v>95862.0</v>
      </c>
      <c r="G475" s="9"/>
      <c r="H475" s="108"/>
      <c r="I475" s="9"/>
      <c r="J475" s="9"/>
      <c r="K475" s="9"/>
      <c r="L475" s="9"/>
      <c r="M475" s="9"/>
      <c r="N475" s="9"/>
    </row>
    <row r="476">
      <c r="A476" s="21">
        <v>3.87007948E8</v>
      </c>
      <c r="B476" s="9" t="s">
        <v>1600</v>
      </c>
      <c r="C476" s="49">
        <v>42264.0</v>
      </c>
      <c r="D476" s="79">
        <f t="shared" si="1"/>
        <v>8</v>
      </c>
      <c r="E476" s="79" t="s">
        <v>2693</v>
      </c>
      <c r="F476" s="79">
        <v>61672.0</v>
      </c>
      <c r="G476" s="9"/>
      <c r="H476" s="108"/>
      <c r="I476" s="9"/>
      <c r="J476" s="9"/>
      <c r="K476" s="9"/>
      <c r="L476" s="9"/>
      <c r="M476" s="9"/>
      <c r="N476" s="9"/>
    </row>
    <row r="477">
      <c r="A477" s="21">
        <v>6.40001378E8</v>
      </c>
      <c r="B477" s="9" t="s">
        <v>1664</v>
      </c>
      <c r="C477" s="49">
        <v>42135.0</v>
      </c>
      <c r="D477" s="79">
        <f t="shared" si="1"/>
        <v>8</v>
      </c>
      <c r="E477" s="79" t="s">
        <v>2690</v>
      </c>
      <c r="F477" s="79">
        <v>60099.0</v>
      </c>
      <c r="G477" s="9"/>
      <c r="H477" s="108"/>
      <c r="I477" s="9"/>
      <c r="J477" s="9"/>
      <c r="K477" s="9"/>
      <c r="L477" s="9"/>
      <c r="M477" s="9"/>
      <c r="N477" s="9"/>
    </row>
    <row r="478">
      <c r="A478" s="21">
        <v>9.04007673E8</v>
      </c>
      <c r="B478" s="9" t="s">
        <v>1588</v>
      </c>
      <c r="C478" s="49">
        <v>34774.0</v>
      </c>
      <c r="D478" s="79">
        <f t="shared" si="1"/>
        <v>28</v>
      </c>
      <c r="E478" s="79"/>
      <c r="F478" s="79">
        <v>30342.0</v>
      </c>
      <c r="G478" s="9"/>
      <c r="H478" s="108"/>
      <c r="I478" s="9"/>
      <c r="J478" s="9"/>
      <c r="K478" s="9"/>
      <c r="L478" s="9"/>
      <c r="M478" s="9"/>
      <c r="N478" s="9"/>
    </row>
    <row r="479">
      <c r="A479" s="21">
        <v>8.41003875E8</v>
      </c>
      <c r="B479" s="9" t="s">
        <v>1607</v>
      </c>
      <c r="C479" s="49">
        <v>36790.0</v>
      </c>
      <c r="D479" s="79">
        <f t="shared" si="1"/>
        <v>23</v>
      </c>
      <c r="E479" s="79"/>
      <c r="F479" s="79">
        <v>65715.0</v>
      </c>
      <c r="G479" s="9"/>
      <c r="H479" s="108"/>
      <c r="I479" s="9"/>
      <c r="J479" s="9"/>
      <c r="K479" s="9"/>
      <c r="L479" s="9"/>
      <c r="M479" s="9"/>
      <c r="N479" s="9"/>
    </row>
    <row r="480">
      <c r="A480" s="21">
        <v>3.31001341E8</v>
      </c>
      <c r="B480" s="9" t="s">
        <v>1603</v>
      </c>
      <c r="C480" s="49">
        <v>37526.0</v>
      </c>
      <c r="D480" s="79">
        <f t="shared" si="1"/>
        <v>21</v>
      </c>
      <c r="E480" s="79" t="s">
        <v>2690</v>
      </c>
      <c r="F480" s="79">
        <v>91364.0</v>
      </c>
      <c r="G480" s="9"/>
      <c r="H480" s="108"/>
      <c r="I480" s="9"/>
      <c r="J480" s="9"/>
      <c r="K480" s="9"/>
      <c r="L480" s="9"/>
      <c r="M480" s="9"/>
      <c r="N480" s="9"/>
    </row>
    <row r="481">
      <c r="A481" s="21">
        <v>1.06009892E8</v>
      </c>
      <c r="B481" s="9" t="s">
        <v>1617</v>
      </c>
      <c r="C481" s="49">
        <v>42349.0</v>
      </c>
      <c r="D481" s="79">
        <f t="shared" si="1"/>
        <v>8</v>
      </c>
      <c r="E481" s="79"/>
      <c r="F481" s="79">
        <v>85972.0</v>
      </c>
      <c r="G481" s="9"/>
      <c r="H481" s="108"/>
      <c r="I481" s="9"/>
      <c r="J481" s="9"/>
      <c r="K481" s="9"/>
      <c r="L481" s="9"/>
      <c r="M481" s="9"/>
      <c r="N481" s="9"/>
    </row>
    <row r="482">
      <c r="A482" s="21">
        <v>8.06008287E8</v>
      </c>
      <c r="B482" s="9" t="s">
        <v>1600</v>
      </c>
      <c r="C482" s="49">
        <v>35261.0</v>
      </c>
      <c r="D482" s="79">
        <f t="shared" si="1"/>
        <v>27</v>
      </c>
      <c r="E482" s="79" t="s">
        <v>2693</v>
      </c>
      <c r="F482" s="79">
        <v>68822.0</v>
      </c>
      <c r="G482" s="9"/>
      <c r="H482" s="108"/>
      <c r="I482" s="9"/>
      <c r="J482" s="9"/>
      <c r="K482" s="9"/>
      <c r="L482" s="9"/>
      <c r="M482" s="9"/>
      <c r="N482" s="9"/>
    </row>
    <row r="483">
      <c r="A483" s="21">
        <v>2.52006921E8</v>
      </c>
      <c r="B483" s="9" t="s">
        <v>1607</v>
      </c>
      <c r="C483" s="49">
        <v>39415.0</v>
      </c>
      <c r="D483" s="79">
        <f t="shared" si="1"/>
        <v>16</v>
      </c>
      <c r="E483" s="79" t="s">
        <v>2690</v>
      </c>
      <c r="F483" s="79">
        <v>113464.0</v>
      </c>
      <c r="G483" s="9"/>
      <c r="H483" s="108"/>
      <c r="I483" s="9"/>
      <c r="J483" s="9"/>
      <c r="K483" s="9"/>
      <c r="L483" s="9"/>
      <c r="M483" s="9"/>
      <c r="N483" s="9"/>
    </row>
    <row r="484">
      <c r="A484" s="21">
        <v>7.55005415E8</v>
      </c>
      <c r="B484" s="9" t="s">
        <v>1592</v>
      </c>
      <c r="C484" s="49">
        <v>41963.0</v>
      </c>
      <c r="D484" s="79">
        <f t="shared" si="1"/>
        <v>9</v>
      </c>
      <c r="E484" s="79"/>
      <c r="F484" s="79">
        <v>96226.0</v>
      </c>
      <c r="G484" s="9"/>
      <c r="H484" s="108"/>
      <c r="I484" s="9"/>
      <c r="J484" s="9"/>
      <c r="K484" s="9"/>
      <c r="L484" s="9"/>
      <c r="M484" s="9"/>
      <c r="N484" s="9"/>
    </row>
    <row r="485">
      <c r="A485" s="21">
        <v>5.61000671E8</v>
      </c>
      <c r="B485" s="9" t="s">
        <v>1584</v>
      </c>
      <c r="C485" s="49">
        <v>35140.0</v>
      </c>
      <c r="D485" s="79">
        <f t="shared" si="1"/>
        <v>27</v>
      </c>
      <c r="E485" s="79" t="s">
        <v>2692</v>
      </c>
      <c r="F485" s="79">
        <v>70850.0</v>
      </c>
      <c r="G485" s="9"/>
      <c r="H485" s="108"/>
      <c r="I485" s="9"/>
      <c r="J485" s="9"/>
      <c r="K485" s="9"/>
      <c r="L485" s="9"/>
      <c r="M485" s="9"/>
      <c r="N485" s="9"/>
    </row>
    <row r="486">
      <c r="A486" s="21">
        <v>3.99000898E8</v>
      </c>
      <c r="B486" s="9" t="s">
        <v>1600</v>
      </c>
      <c r="C486" s="49">
        <v>39951.0</v>
      </c>
      <c r="D486" s="79">
        <f t="shared" si="1"/>
        <v>14</v>
      </c>
      <c r="E486" s="79"/>
      <c r="F486" s="79">
        <v>49374.0</v>
      </c>
      <c r="G486" s="9"/>
      <c r="H486" s="108"/>
      <c r="I486" s="9"/>
      <c r="J486" s="9"/>
      <c r="K486" s="9"/>
      <c r="L486" s="9"/>
      <c r="M486" s="9"/>
      <c r="N486" s="9"/>
    </row>
    <row r="487">
      <c r="A487" s="21">
        <v>1.1700663E8</v>
      </c>
      <c r="B487" s="9" t="s">
        <v>1622</v>
      </c>
      <c r="C487" s="49">
        <v>41893.0</v>
      </c>
      <c r="D487" s="79">
        <f t="shared" si="1"/>
        <v>9</v>
      </c>
      <c r="E487" s="79" t="s">
        <v>2691</v>
      </c>
      <c r="F487" s="79">
        <v>92547.0</v>
      </c>
      <c r="G487" s="9"/>
      <c r="H487" s="108"/>
      <c r="I487" s="9"/>
      <c r="J487" s="9"/>
      <c r="K487" s="9"/>
      <c r="L487" s="9"/>
      <c r="M487" s="9"/>
      <c r="N487" s="9"/>
    </row>
    <row r="488">
      <c r="A488" s="21">
        <v>4.75006935E8</v>
      </c>
      <c r="B488" s="9" t="s">
        <v>1586</v>
      </c>
      <c r="C488" s="49">
        <v>37372.0</v>
      </c>
      <c r="D488" s="79">
        <f t="shared" si="1"/>
        <v>21</v>
      </c>
      <c r="E488" s="79" t="s">
        <v>2690</v>
      </c>
      <c r="F488" s="79">
        <v>110890.0</v>
      </c>
      <c r="G488" s="9"/>
      <c r="H488" s="108"/>
      <c r="I488" s="9"/>
      <c r="J488" s="9"/>
      <c r="K488" s="9"/>
      <c r="L488" s="9"/>
      <c r="M488" s="9"/>
      <c r="N488" s="9"/>
    </row>
    <row r="489">
      <c r="A489" s="21">
        <v>4.26002736E8</v>
      </c>
      <c r="B489" s="9" t="s">
        <v>1588</v>
      </c>
      <c r="C489" s="49">
        <v>35789.0</v>
      </c>
      <c r="D489" s="79">
        <f t="shared" si="1"/>
        <v>26</v>
      </c>
      <c r="E489" s="79"/>
      <c r="F489" s="79">
        <v>45812.0</v>
      </c>
      <c r="G489" s="9"/>
      <c r="H489" s="108"/>
      <c r="I489" s="9"/>
      <c r="J489" s="9"/>
      <c r="K489" s="9"/>
      <c r="L489" s="9"/>
      <c r="M489" s="9"/>
      <c r="N489" s="9"/>
    </row>
    <row r="490">
      <c r="A490" s="21">
        <v>6.53003221E8</v>
      </c>
      <c r="B490" s="9" t="s">
        <v>1607</v>
      </c>
      <c r="C490" s="49">
        <v>41589.0</v>
      </c>
      <c r="D490" s="79">
        <f t="shared" si="1"/>
        <v>10</v>
      </c>
      <c r="E490" s="79"/>
      <c r="F490" s="79">
        <v>103298.0</v>
      </c>
      <c r="G490" s="9"/>
      <c r="H490" s="108"/>
      <c r="I490" s="9"/>
      <c r="J490" s="9"/>
      <c r="K490" s="9"/>
      <c r="L490" s="9"/>
      <c r="M490" s="9"/>
      <c r="N490" s="9"/>
    </row>
    <row r="491">
      <c r="A491" s="21">
        <v>5.06005137E8</v>
      </c>
      <c r="B491" s="9" t="s">
        <v>1585</v>
      </c>
      <c r="C491" s="49">
        <v>41713.0</v>
      </c>
      <c r="D491" s="79">
        <f t="shared" si="1"/>
        <v>9</v>
      </c>
      <c r="E491" s="79" t="s">
        <v>2690</v>
      </c>
      <c r="F491" s="79">
        <v>57395.0</v>
      </c>
      <c r="G491" s="9"/>
      <c r="H491" s="108"/>
      <c r="I491" s="9"/>
      <c r="J491" s="9"/>
      <c r="K491" s="9"/>
      <c r="L491" s="9"/>
      <c r="M491" s="9"/>
      <c r="N491" s="9"/>
    </row>
    <row r="492">
      <c r="A492" s="21">
        <v>6.94000128E8</v>
      </c>
      <c r="B492" s="9" t="s">
        <v>1594</v>
      </c>
      <c r="C492" s="49">
        <v>37899.0</v>
      </c>
      <c r="D492" s="79">
        <f t="shared" si="1"/>
        <v>20</v>
      </c>
      <c r="E492" s="79" t="s">
        <v>2690</v>
      </c>
      <c r="F492" s="79">
        <v>79729.0</v>
      </c>
      <c r="G492" s="9"/>
      <c r="H492" s="108"/>
      <c r="I492" s="9"/>
      <c r="J492" s="9"/>
      <c r="K492" s="9"/>
      <c r="L492" s="9"/>
      <c r="M492" s="9"/>
      <c r="N492" s="9"/>
    </row>
    <row r="493">
      <c r="A493" s="21">
        <v>6.43009374E8</v>
      </c>
      <c r="B493" s="9" t="s">
        <v>1584</v>
      </c>
      <c r="C493" s="49">
        <v>37171.0</v>
      </c>
      <c r="D493" s="79">
        <f t="shared" si="1"/>
        <v>22</v>
      </c>
      <c r="E493" s="79"/>
      <c r="F493" s="79">
        <v>64389.0</v>
      </c>
      <c r="G493" s="9"/>
      <c r="H493" s="108"/>
      <c r="I493" s="9"/>
      <c r="J493" s="9"/>
      <c r="K493" s="9"/>
      <c r="L493" s="9"/>
      <c r="M493" s="9"/>
      <c r="N493" s="9"/>
    </row>
    <row r="494">
      <c r="A494" s="21">
        <v>6.61000671E8</v>
      </c>
      <c r="B494" s="9" t="s">
        <v>1600</v>
      </c>
      <c r="C494" s="49">
        <v>37459.0</v>
      </c>
      <c r="D494" s="79">
        <f t="shared" si="1"/>
        <v>21</v>
      </c>
      <c r="E494" s="79"/>
      <c r="F494" s="79">
        <v>37929.0</v>
      </c>
      <c r="G494" s="9"/>
      <c r="H494" s="108"/>
      <c r="I494" s="9"/>
      <c r="J494" s="9"/>
      <c r="K494" s="9"/>
      <c r="L494" s="9"/>
      <c r="M494" s="9"/>
      <c r="N494" s="9"/>
    </row>
    <row r="495">
      <c r="A495" s="21">
        <v>6.19006809E8</v>
      </c>
      <c r="B495" s="9" t="s">
        <v>1603</v>
      </c>
      <c r="C495" s="49">
        <v>37472.0</v>
      </c>
      <c r="D495" s="79">
        <f t="shared" si="1"/>
        <v>21</v>
      </c>
      <c r="E495" s="79" t="s">
        <v>2691</v>
      </c>
      <c r="F495" s="79">
        <v>51389.0</v>
      </c>
      <c r="G495" s="9"/>
      <c r="H495" s="108"/>
      <c r="I495" s="9"/>
      <c r="J495" s="9"/>
      <c r="K495" s="9"/>
      <c r="L495" s="9"/>
      <c r="M495" s="9"/>
      <c r="N495" s="9"/>
    </row>
    <row r="496">
      <c r="A496" s="21">
        <v>4.22007475E8</v>
      </c>
      <c r="B496" s="9" t="s">
        <v>1585</v>
      </c>
      <c r="C496" s="49">
        <v>35807.0</v>
      </c>
      <c r="D496" s="79">
        <f t="shared" si="1"/>
        <v>25</v>
      </c>
      <c r="E496" s="79" t="s">
        <v>2690</v>
      </c>
      <c r="F496" s="79">
        <v>84825.0</v>
      </c>
      <c r="G496" s="9"/>
      <c r="H496" s="108"/>
      <c r="I496" s="9"/>
      <c r="J496" s="9"/>
      <c r="K496" s="9"/>
      <c r="L496" s="9"/>
      <c r="M496" s="9"/>
      <c r="N496" s="9"/>
    </row>
    <row r="497">
      <c r="A497" s="21">
        <v>8.39009522E8</v>
      </c>
      <c r="B497" s="9" t="s">
        <v>1595</v>
      </c>
      <c r="C497" s="49">
        <v>37599.0</v>
      </c>
      <c r="D497" s="79">
        <f t="shared" si="1"/>
        <v>21</v>
      </c>
      <c r="E497" s="79" t="s">
        <v>2693</v>
      </c>
      <c r="F497" s="79">
        <v>96889.0</v>
      </c>
      <c r="G497" s="9"/>
      <c r="H497" s="108"/>
      <c r="I497" s="9"/>
      <c r="J497" s="9"/>
      <c r="K497" s="9"/>
      <c r="L497" s="9"/>
      <c r="M497" s="9"/>
      <c r="N497" s="9"/>
    </row>
    <row r="498">
      <c r="A498" s="21">
        <v>4.22003024E8</v>
      </c>
      <c r="B498" s="9" t="s">
        <v>1584</v>
      </c>
      <c r="C498" s="49">
        <v>36323.0</v>
      </c>
      <c r="D498" s="79">
        <f t="shared" si="1"/>
        <v>24</v>
      </c>
      <c r="E498" s="79" t="s">
        <v>2692</v>
      </c>
      <c r="F498" s="79">
        <v>115466.0</v>
      </c>
      <c r="G498" s="9"/>
      <c r="H498" s="108"/>
      <c r="I498" s="9"/>
      <c r="J498" s="9"/>
      <c r="K498" s="9"/>
      <c r="L498" s="9"/>
      <c r="M498" s="9"/>
      <c r="N498" s="9"/>
    </row>
    <row r="499">
      <c r="A499" s="21">
        <v>7.76003797E8</v>
      </c>
      <c r="B499" s="9" t="s">
        <v>1617</v>
      </c>
      <c r="C499" s="49">
        <v>35017.0</v>
      </c>
      <c r="D499" s="79">
        <f t="shared" si="1"/>
        <v>28</v>
      </c>
      <c r="E499" s="79"/>
      <c r="F499" s="79">
        <v>111163.0</v>
      </c>
      <c r="G499" s="9"/>
      <c r="H499" s="108"/>
      <c r="I499" s="9"/>
      <c r="J499" s="9"/>
      <c r="K499" s="9"/>
      <c r="L499" s="9"/>
      <c r="M499" s="9"/>
      <c r="N499" s="9"/>
    </row>
    <row r="500">
      <c r="A500" s="21">
        <v>9.17005248E8</v>
      </c>
      <c r="B500" s="9" t="s">
        <v>1592</v>
      </c>
      <c r="C500" s="49">
        <v>39457.0</v>
      </c>
      <c r="D500" s="79">
        <f t="shared" si="1"/>
        <v>15</v>
      </c>
      <c r="E500" s="79"/>
      <c r="F500" s="79">
        <v>43071.0</v>
      </c>
      <c r="G500" s="9"/>
      <c r="H500" s="108"/>
      <c r="I500" s="9"/>
      <c r="J500" s="9"/>
      <c r="K500" s="9"/>
      <c r="L500" s="9"/>
      <c r="M500" s="9"/>
      <c r="N500" s="9"/>
    </row>
    <row r="501">
      <c r="A501" s="21">
        <v>4.49007941E8</v>
      </c>
      <c r="B501" s="9" t="s">
        <v>1584</v>
      </c>
      <c r="C501" s="49">
        <v>42107.0</v>
      </c>
      <c r="D501" s="79">
        <f t="shared" si="1"/>
        <v>8</v>
      </c>
      <c r="E501" s="79" t="s">
        <v>2691</v>
      </c>
      <c r="F501" s="79">
        <v>82168.0</v>
      </c>
      <c r="G501" s="9"/>
      <c r="H501" s="108"/>
      <c r="I501" s="9"/>
      <c r="J501" s="9"/>
      <c r="K501" s="9"/>
      <c r="L501" s="9"/>
      <c r="M501" s="9"/>
      <c r="N501" s="9"/>
    </row>
    <row r="502">
      <c r="A502" s="21">
        <v>2.60005239E8</v>
      </c>
      <c r="B502" s="9" t="s">
        <v>1607</v>
      </c>
      <c r="C502" s="49">
        <v>35250.0</v>
      </c>
      <c r="D502" s="79">
        <f t="shared" si="1"/>
        <v>27</v>
      </c>
      <c r="E502" s="79"/>
      <c r="F502" s="79">
        <v>37876.0</v>
      </c>
      <c r="G502" s="9"/>
      <c r="H502" s="108"/>
      <c r="I502" s="9"/>
      <c r="J502" s="9"/>
      <c r="K502" s="9"/>
      <c r="L502" s="9"/>
      <c r="M502" s="9"/>
      <c r="N502" s="9"/>
    </row>
    <row r="503">
      <c r="A503" s="21">
        <v>3.13008228E8</v>
      </c>
      <c r="B503" s="9" t="s">
        <v>1603</v>
      </c>
      <c r="C503" s="49">
        <v>39255.0</v>
      </c>
      <c r="D503" s="79">
        <f t="shared" si="1"/>
        <v>16</v>
      </c>
      <c r="E503" s="79" t="s">
        <v>2690</v>
      </c>
      <c r="F503" s="79">
        <v>107237.0</v>
      </c>
      <c r="G503" s="9"/>
      <c r="H503" s="108"/>
      <c r="I503" s="9"/>
      <c r="J503" s="9"/>
      <c r="K503" s="9"/>
      <c r="L503" s="9"/>
      <c r="M503" s="9"/>
      <c r="N503" s="9"/>
    </row>
    <row r="504">
      <c r="A504" s="21">
        <v>2.81005046E8</v>
      </c>
      <c r="B504" s="9" t="s">
        <v>1601</v>
      </c>
      <c r="C504" s="49">
        <v>41684.0</v>
      </c>
      <c r="D504" s="79">
        <f t="shared" si="1"/>
        <v>9</v>
      </c>
      <c r="E504" s="79"/>
      <c r="F504" s="79">
        <v>73996.0</v>
      </c>
      <c r="G504" s="9"/>
      <c r="H504" s="108"/>
      <c r="I504" s="9"/>
      <c r="J504" s="9"/>
      <c r="K504" s="9"/>
      <c r="L504" s="9"/>
      <c r="M504" s="9"/>
      <c r="N504" s="9"/>
    </row>
    <row r="505">
      <c r="A505" s="21">
        <v>7.71003685E8</v>
      </c>
      <c r="B505" s="9" t="s">
        <v>1622</v>
      </c>
      <c r="C505" s="49">
        <v>39576.0</v>
      </c>
      <c r="D505" s="79">
        <f t="shared" si="1"/>
        <v>15</v>
      </c>
      <c r="E505" s="79" t="s">
        <v>2693</v>
      </c>
      <c r="F505" s="79">
        <v>110669.0</v>
      </c>
      <c r="G505" s="9"/>
      <c r="H505" s="108"/>
      <c r="I505" s="9"/>
      <c r="J505" s="9"/>
      <c r="K505" s="9"/>
      <c r="L505" s="9"/>
      <c r="M505" s="9"/>
      <c r="N505" s="9"/>
    </row>
    <row r="506">
      <c r="A506" s="21">
        <v>6.51009482E8</v>
      </c>
      <c r="B506" s="9" t="s">
        <v>1588</v>
      </c>
      <c r="C506" s="49">
        <v>41309.0</v>
      </c>
      <c r="D506" s="79">
        <f t="shared" si="1"/>
        <v>10</v>
      </c>
      <c r="E506" s="79" t="s">
        <v>2693</v>
      </c>
      <c r="F506" s="79">
        <v>29666.0</v>
      </c>
      <c r="G506" s="9"/>
      <c r="H506" s="108"/>
      <c r="I506" s="9"/>
      <c r="J506" s="9"/>
      <c r="K506" s="9"/>
      <c r="L506" s="9"/>
      <c r="M506" s="9"/>
      <c r="N506" s="9"/>
    </row>
    <row r="507">
      <c r="A507" s="21">
        <v>5.18000148E8</v>
      </c>
      <c r="B507" s="9" t="s">
        <v>1601</v>
      </c>
      <c r="C507" s="49">
        <v>42029.0</v>
      </c>
      <c r="D507" s="79">
        <f t="shared" si="1"/>
        <v>8</v>
      </c>
      <c r="E507" s="79" t="s">
        <v>2691</v>
      </c>
      <c r="F507" s="79">
        <v>42432.0</v>
      </c>
      <c r="G507" s="9"/>
      <c r="H507" s="108"/>
      <c r="I507" s="9"/>
      <c r="J507" s="9"/>
      <c r="K507" s="9"/>
      <c r="L507" s="9"/>
      <c r="M507" s="9"/>
      <c r="N507" s="9"/>
    </row>
    <row r="508">
      <c r="A508" s="21">
        <v>6.12005735E8</v>
      </c>
      <c r="B508" s="9" t="s">
        <v>1600</v>
      </c>
      <c r="C508" s="49">
        <v>37141.0</v>
      </c>
      <c r="D508" s="79">
        <f t="shared" si="1"/>
        <v>22</v>
      </c>
      <c r="E508" s="79" t="s">
        <v>2690</v>
      </c>
      <c r="F508" s="79">
        <v>95087.0</v>
      </c>
      <c r="G508" s="9"/>
      <c r="H508" s="108"/>
      <c r="I508" s="9"/>
      <c r="J508" s="9"/>
      <c r="K508" s="9"/>
      <c r="L508" s="9"/>
      <c r="M508" s="9"/>
      <c r="N508" s="9"/>
    </row>
    <row r="509">
      <c r="A509" s="21">
        <v>9.83001302E8</v>
      </c>
      <c r="B509" s="9" t="s">
        <v>1585</v>
      </c>
      <c r="C509" s="49">
        <v>37177.0</v>
      </c>
      <c r="D509" s="79">
        <f t="shared" si="1"/>
        <v>22</v>
      </c>
      <c r="E509" s="79" t="s">
        <v>2693</v>
      </c>
      <c r="F509" s="79">
        <v>106132.0</v>
      </c>
      <c r="G509" s="9"/>
      <c r="H509" s="108"/>
      <c r="I509" s="9"/>
      <c r="J509" s="9"/>
      <c r="K509" s="9"/>
      <c r="L509" s="9"/>
      <c r="M509" s="9"/>
      <c r="N509" s="9"/>
    </row>
    <row r="510">
      <c r="A510" s="21">
        <v>7.49008847E8</v>
      </c>
      <c r="B510" s="9" t="s">
        <v>1588</v>
      </c>
      <c r="C510" s="49">
        <v>36910.0</v>
      </c>
      <c r="D510" s="79">
        <f t="shared" si="1"/>
        <v>22</v>
      </c>
      <c r="E510" s="79"/>
      <c r="F510" s="79">
        <v>54301.0</v>
      </c>
      <c r="G510" s="9"/>
      <c r="H510" s="108"/>
      <c r="I510" s="9"/>
      <c r="J510" s="9"/>
      <c r="K510" s="9"/>
      <c r="L510" s="9"/>
      <c r="M510" s="9"/>
      <c r="N510" s="9"/>
    </row>
    <row r="511">
      <c r="A511" s="21">
        <v>8.16007187E8</v>
      </c>
      <c r="B511" s="9" t="s">
        <v>1595</v>
      </c>
      <c r="C511" s="49">
        <v>42082.0</v>
      </c>
      <c r="D511" s="79">
        <f t="shared" si="1"/>
        <v>8</v>
      </c>
      <c r="E511" s="79"/>
      <c r="F511" s="79">
        <v>35802.0</v>
      </c>
      <c r="G511" s="9"/>
      <c r="H511" s="108"/>
      <c r="I511" s="9"/>
      <c r="J511" s="9"/>
      <c r="K511" s="9"/>
      <c r="L511" s="9"/>
      <c r="M511" s="9"/>
      <c r="N511" s="9"/>
    </row>
    <row r="512">
      <c r="A512" s="21">
        <v>1.45000921E8</v>
      </c>
      <c r="B512" s="9" t="s">
        <v>1595</v>
      </c>
      <c r="C512" s="49">
        <v>41034.0</v>
      </c>
      <c r="D512" s="79">
        <f t="shared" si="1"/>
        <v>11</v>
      </c>
      <c r="E512" s="79" t="s">
        <v>2691</v>
      </c>
      <c r="F512" s="79">
        <v>66287.0</v>
      </c>
      <c r="G512" s="9"/>
      <c r="H512" s="108"/>
      <c r="I512" s="9"/>
      <c r="J512" s="9"/>
      <c r="K512" s="9"/>
      <c r="L512" s="9"/>
      <c r="M512" s="9"/>
      <c r="N512" s="9"/>
    </row>
    <row r="513">
      <c r="A513" s="21">
        <v>8.26008763E8</v>
      </c>
      <c r="B513" s="9" t="s">
        <v>1603</v>
      </c>
      <c r="C513" s="49">
        <v>41375.0</v>
      </c>
      <c r="D513" s="79">
        <f t="shared" si="1"/>
        <v>10</v>
      </c>
      <c r="E513" s="79" t="s">
        <v>2690</v>
      </c>
      <c r="F513" s="79">
        <v>38129.0</v>
      </c>
      <c r="G513" s="9"/>
      <c r="H513" s="108"/>
      <c r="I513" s="9"/>
      <c r="J513" s="9"/>
      <c r="K513" s="9"/>
      <c r="L513" s="9"/>
      <c r="M513" s="9"/>
      <c r="N513" s="9"/>
    </row>
    <row r="514">
      <c r="A514" s="21">
        <v>6.98009555E8</v>
      </c>
      <c r="B514" s="9" t="s">
        <v>1600</v>
      </c>
      <c r="C514" s="49">
        <v>38133.0</v>
      </c>
      <c r="D514" s="79">
        <f t="shared" si="1"/>
        <v>19</v>
      </c>
      <c r="E514" s="79" t="s">
        <v>2691</v>
      </c>
      <c r="F514" s="79">
        <v>54100.0</v>
      </c>
      <c r="G514" s="9"/>
      <c r="H514" s="108"/>
      <c r="I514" s="9"/>
      <c r="J514" s="9"/>
      <c r="K514" s="9"/>
      <c r="L514" s="9"/>
      <c r="M514" s="9"/>
      <c r="N514" s="9"/>
    </row>
    <row r="515">
      <c r="A515" s="21">
        <v>4.04009373E8</v>
      </c>
      <c r="B515" s="9" t="s">
        <v>1603</v>
      </c>
      <c r="C515" s="49">
        <v>35658.0</v>
      </c>
      <c r="D515" s="79">
        <f t="shared" si="1"/>
        <v>26</v>
      </c>
      <c r="E515" s="79" t="s">
        <v>2690</v>
      </c>
      <c r="F515" s="79">
        <v>86871.0</v>
      </c>
      <c r="G515" s="9"/>
      <c r="H515" s="108"/>
      <c r="I515" s="9"/>
      <c r="J515" s="9"/>
      <c r="K515" s="9"/>
      <c r="L515" s="9"/>
      <c r="M515" s="9"/>
      <c r="N515" s="9"/>
    </row>
    <row r="516">
      <c r="A516" s="21">
        <v>3.61005033E8</v>
      </c>
      <c r="B516" s="9" t="s">
        <v>1600</v>
      </c>
      <c r="C516" s="49">
        <v>39919.0</v>
      </c>
      <c r="D516" s="79">
        <f t="shared" si="1"/>
        <v>14</v>
      </c>
      <c r="E516" s="79"/>
      <c r="F516" s="79">
        <v>93379.0</v>
      </c>
      <c r="G516" s="9"/>
      <c r="H516" s="108"/>
      <c r="I516" s="9"/>
      <c r="J516" s="9"/>
      <c r="K516" s="9"/>
      <c r="L516" s="9"/>
      <c r="M516" s="9"/>
      <c r="N516" s="9"/>
    </row>
    <row r="517">
      <c r="A517" s="21">
        <v>4.29003827E8</v>
      </c>
      <c r="B517" s="9" t="s">
        <v>1601</v>
      </c>
      <c r="C517" s="49">
        <v>38273.0</v>
      </c>
      <c r="D517" s="79">
        <f t="shared" si="1"/>
        <v>19</v>
      </c>
      <c r="E517" s="79" t="s">
        <v>2690</v>
      </c>
      <c r="F517" s="79">
        <v>92794.0</v>
      </c>
      <c r="G517" s="9"/>
      <c r="H517" s="108"/>
      <c r="I517" s="9"/>
      <c r="J517" s="9"/>
      <c r="K517" s="9"/>
      <c r="L517" s="9"/>
      <c r="M517" s="9"/>
      <c r="N517" s="9"/>
    </row>
    <row r="518">
      <c r="A518" s="21">
        <v>4.56006966E8</v>
      </c>
      <c r="B518" s="9" t="s">
        <v>1586</v>
      </c>
      <c r="C518" s="49">
        <v>38394.0</v>
      </c>
      <c r="D518" s="79">
        <f t="shared" si="1"/>
        <v>18</v>
      </c>
      <c r="E518" s="79" t="s">
        <v>2663</v>
      </c>
      <c r="F518" s="79">
        <v>97292.0</v>
      </c>
      <c r="G518" s="9"/>
      <c r="H518" s="108"/>
      <c r="I518" s="9"/>
      <c r="J518" s="9"/>
      <c r="K518" s="9"/>
      <c r="L518" s="9"/>
      <c r="M518" s="9"/>
      <c r="N518" s="9"/>
    </row>
    <row r="519">
      <c r="A519" s="21">
        <v>9.91004142E8</v>
      </c>
      <c r="B519" s="9" t="s">
        <v>1585</v>
      </c>
      <c r="C519" s="49">
        <v>36577.0</v>
      </c>
      <c r="D519" s="79">
        <f t="shared" si="1"/>
        <v>23</v>
      </c>
      <c r="E519" s="79"/>
      <c r="F519" s="79">
        <v>106509.0</v>
      </c>
      <c r="G519" s="9"/>
      <c r="H519" s="108"/>
      <c r="I519" s="9"/>
      <c r="J519" s="9"/>
      <c r="K519" s="9"/>
      <c r="L519" s="9"/>
      <c r="M519" s="9"/>
      <c r="N519" s="9"/>
    </row>
    <row r="520">
      <c r="A520" s="21">
        <v>8.26000563E8</v>
      </c>
      <c r="B520" s="9" t="s">
        <v>1600</v>
      </c>
      <c r="C520" s="49">
        <v>38334.0</v>
      </c>
      <c r="D520" s="79">
        <f t="shared" si="1"/>
        <v>19</v>
      </c>
      <c r="E520" s="79"/>
      <c r="F520" s="79">
        <v>75088.0</v>
      </c>
      <c r="G520" s="9"/>
      <c r="H520" s="108"/>
      <c r="I520" s="9"/>
      <c r="J520" s="9"/>
      <c r="K520" s="9"/>
      <c r="L520" s="9"/>
      <c r="M520" s="9"/>
      <c r="N520" s="9"/>
    </row>
    <row r="521">
      <c r="A521" s="21">
        <v>2.16007562E8</v>
      </c>
      <c r="B521" s="9" t="s">
        <v>1695</v>
      </c>
      <c r="C521" s="49">
        <v>37089.0</v>
      </c>
      <c r="D521" s="79">
        <f t="shared" si="1"/>
        <v>22</v>
      </c>
      <c r="E521" s="79" t="s">
        <v>2690</v>
      </c>
      <c r="F521" s="79">
        <v>64168.0</v>
      </c>
      <c r="G521" s="9"/>
      <c r="H521" s="108"/>
      <c r="I521" s="9"/>
      <c r="J521" s="9"/>
      <c r="K521" s="9"/>
      <c r="L521" s="9"/>
      <c r="M521" s="9"/>
      <c r="N521" s="9"/>
    </row>
    <row r="522">
      <c r="A522" s="21">
        <v>9.3100503E8</v>
      </c>
      <c r="B522" s="9" t="s">
        <v>1600</v>
      </c>
      <c r="C522" s="49">
        <v>37903.0</v>
      </c>
      <c r="D522" s="79">
        <f t="shared" si="1"/>
        <v>20</v>
      </c>
      <c r="E522" s="79" t="s">
        <v>2690</v>
      </c>
      <c r="F522" s="79">
        <v>79729.0</v>
      </c>
      <c r="G522" s="9"/>
      <c r="H522" s="108"/>
      <c r="I522" s="9"/>
      <c r="J522" s="9"/>
      <c r="K522" s="9"/>
      <c r="L522" s="9"/>
      <c r="M522" s="9"/>
      <c r="N522" s="9"/>
    </row>
    <row r="523">
      <c r="A523" s="21">
        <v>1.13007726E8</v>
      </c>
      <c r="B523" s="9" t="s">
        <v>1592</v>
      </c>
      <c r="C523" s="49">
        <v>38096.0</v>
      </c>
      <c r="D523" s="79">
        <f t="shared" si="1"/>
        <v>19</v>
      </c>
      <c r="E523" s="79" t="s">
        <v>2690</v>
      </c>
      <c r="F523" s="79">
        <v>88933.0</v>
      </c>
      <c r="G523" s="9"/>
      <c r="H523" s="108"/>
      <c r="I523" s="9"/>
      <c r="J523" s="9"/>
      <c r="K523" s="9"/>
      <c r="L523" s="9"/>
      <c r="M523" s="9"/>
      <c r="N523" s="9"/>
    </row>
    <row r="524">
      <c r="A524" s="21">
        <v>8.63006129E8</v>
      </c>
      <c r="B524" s="9" t="s">
        <v>1603</v>
      </c>
      <c r="C524" s="49">
        <v>37318.0</v>
      </c>
      <c r="D524" s="79">
        <f t="shared" si="1"/>
        <v>21</v>
      </c>
      <c r="E524" s="79" t="s">
        <v>2690</v>
      </c>
      <c r="F524" s="79">
        <v>55562.0</v>
      </c>
      <c r="G524" s="9"/>
      <c r="H524" s="108"/>
      <c r="I524" s="9"/>
      <c r="J524" s="9"/>
      <c r="K524" s="9"/>
      <c r="L524" s="9"/>
      <c r="M524" s="9"/>
      <c r="N524" s="9"/>
    </row>
    <row r="525">
      <c r="A525" s="21">
        <v>6.84004281E8</v>
      </c>
      <c r="B525" s="9" t="s">
        <v>1600</v>
      </c>
      <c r="C525" s="49">
        <v>39776.0</v>
      </c>
      <c r="D525" s="79">
        <f t="shared" si="1"/>
        <v>15</v>
      </c>
      <c r="E525" s="79" t="s">
        <v>2693</v>
      </c>
      <c r="F525" s="79">
        <v>61542.0</v>
      </c>
      <c r="G525" s="9"/>
      <c r="H525" s="108"/>
      <c r="I525" s="9"/>
      <c r="J525" s="9"/>
      <c r="K525" s="9"/>
      <c r="L525" s="9"/>
      <c r="M525" s="9"/>
      <c r="N525" s="9"/>
    </row>
    <row r="526">
      <c r="A526" s="21">
        <v>4.36008229E8</v>
      </c>
      <c r="B526" s="9" t="s">
        <v>1600</v>
      </c>
      <c r="C526" s="49">
        <v>41452.0</v>
      </c>
      <c r="D526" s="79">
        <f t="shared" si="1"/>
        <v>10</v>
      </c>
      <c r="E526" s="79"/>
      <c r="F526" s="79">
        <v>78052.0</v>
      </c>
      <c r="G526" s="9"/>
      <c r="H526" s="108"/>
      <c r="I526" s="9"/>
      <c r="J526" s="9"/>
      <c r="K526" s="9"/>
      <c r="L526" s="9"/>
      <c r="M526" s="9"/>
      <c r="N526" s="9"/>
    </row>
    <row r="527">
      <c r="A527" s="21">
        <v>8.31008207E8</v>
      </c>
      <c r="B527" s="9" t="s">
        <v>1607</v>
      </c>
      <c r="C527" s="49">
        <v>38871.0</v>
      </c>
      <c r="D527" s="79">
        <f t="shared" si="1"/>
        <v>17</v>
      </c>
      <c r="E527" s="79" t="s">
        <v>2693</v>
      </c>
      <c r="F527" s="79">
        <v>93535.0</v>
      </c>
      <c r="G527" s="9"/>
      <c r="H527" s="108"/>
      <c r="I527" s="9"/>
      <c r="J527" s="9"/>
      <c r="K527" s="9"/>
      <c r="L527" s="9"/>
      <c r="M527" s="9"/>
      <c r="N527" s="9"/>
    </row>
    <row r="528">
      <c r="A528" s="21">
        <v>4.99004019E8</v>
      </c>
      <c r="B528" s="9" t="s">
        <v>1585</v>
      </c>
      <c r="C528" s="49">
        <v>37751.0</v>
      </c>
      <c r="D528" s="79">
        <f t="shared" si="1"/>
        <v>20</v>
      </c>
      <c r="E528" s="79" t="s">
        <v>2690</v>
      </c>
      <c r="F528" s="79">
        <v>37544.0</v>
      </c>
      <c r="G528" s="9"/>
      <c r="H528" s="108"/>
      <c r="I528" s="9"/>
      <c r="J528" s="9"/>
      <c r="K528" s="9"/>
      <c r="L528" s="9"/>
      <c r="M528" s="9"/>
      <c r="N528" s="9"/>
    </row>
    <row r="529">
      <c r="A529" s="21">
        <v>1.16009057E8</v>
      </c>
      <c r="B529" s="9" t="s">
        <v>1601</v>
      </c>
      <c r="C529" s="49">
        <v>36385.0</v>
      </c>
      <c r="D529" s="79">
        <f t="shared" si="1"/>
        <v>24</v>
      </c>
      <c r="E529" s="79" t="s">
        <v>2691</v>
      </c>
      <c r="F529" s="79">
        <v>39014.0</v>
      </c>
      <c r="G529" s="9"/>
      <c r="H529" s="108"/>
      <c r="I529" s="9"/>
      <c r="J529" s="9"/>
      <c r="K529" s="9"/>
      <c r="L529" s="9"/>
      <c r="M529" s="9"/>
      <c r="N529" s="9"/>
    </row>
    <row r="530">
      <c r="A530" s="21">
        <v>7.67001463E8</v>
      </c>
      <c r="B530" s="9" t="s">
        <v>1586</v>
      </c>
      <c r="C530" s="49">
        <v>38407.0</v>
      </c>
      <c r="D530" s="79">
        <f t="shared" si="1"/>
        <v>18</v>
      </c>
      <c r="E530" s="79"/>
      <c r="F530" s="79">
        <v>99697.0</v>
      </c>
      <c r="G530" s="9"/>
      <c r="H530" s="108"/>
      <c r="I530" s="9"/>
      <c r="J530" s="9"/>
      <c r="K530" s="9"/>
      <c r="L530" s="9"/>
      <c r="M530" s="9"/>
      <c r="N530" s="9"/>
    </row>
    <row r="531">
      <c r="A531" s="21">
        <v>1.68001562E8</v>
      </c>
      <c r="B531" s="9" t="s">
        <v>1585</v>
      </c>
      <c r="C531" s="49">
        <v>41991.0</v>
      </c>
      <c r="D531" s="79">
        <f t="shared" si="1"/>
        <v>9</v>
      </c>
      <c r="E531" s="79" t="s">
        <v>2691</v>
      </c>
      <c r="F531" s="79">
        <v>98514.0</v>
      </c>
      <c r="G531" s="9"/>
      <c r="H531" s="108"/>
      <c r="I531" s="9"/>
      <c r="J531" s="9"/>
      <c r="K531" s="9"/>
      <c r="L531" s="9"/>
      <c r="M531" s="9"/>
      <c r="N531" s="9"/>
    </row>
    <row r="532">
      <c r="A532" s="21">
        <v>7.33001041E8</v>
      </c>
      <c r="B532" s="9" t="s">
        <v>1603</v>
      </c>
      <c r="C532" s="49">
        <v>38187.0</v>
      </c>
      <c r="D532" s="79">
        <f t="shared" si="1"/>
        <v>19</v>
      </c>
      <c r="E532" s="79"/>
      <c r="F532" s="79">
        <v>40436.0</v>
      </c>
      <c r="G532" s="9"/>
      <c r="H532" s="108"/>
      <c r="I532" s="9"/>
      <c r="J532" s="9"/>
      <c r="K532" s="9"/>
      <c r="L532" s="9"/>
      <c r="M532" s="9"/>
      <c r="N532" s="9"/>
    </row>
    <row r="533">
      <c r="A533" s="21">
        <v>5.23008324E8</v>
      </c>
      <c r="B533" s="9" t="s">
        <v>1600</v>
      </c>
      <c r="C533" s="49">
        <v>36991.0</v>
      </c>
      <c r="D533" s="79">
        <f t="shared" si="1"/>
        <v>22</v>
      </c>
      <c r="E533" s="79" t="s">
        <v>2693</v>
      </c>
      <c r="F533" s="79">
        <v>77116.0</v>
      </c>
      <c r="G533" s="9"/>
      <c r="H533" s="108"/>
      <c r="I533" s="9"/>
      <c r="J533" s="9"/>
      <c r="K533" s="9"/>
      <c r="L533" s="9"/>
      <c r="M533" s="9"/>
      <c r="N533" s="9"/>
    </row>
    <row r="534">
      <c r="A534" s="21">
        <v>1.86001354E8</v>
      </c>
      <c r="B534" s="9" t="s">
        <v>1603</v>
      </c>
      <c r="C534" s="49">
        <v>35640.0</v>
      </c>
      <c r="D534" s="79">
        <f t="shared" si="1"/>
        <v>26</v>
      </c>
      <c r="E534" s="79" t="s">
        <v>2693</v>
      </c>
      <c r="F534" s="79">
        <v>70551.0</v>
      </c>
      <c r="G534" s="9"/>
      <c r="H534" s="108"/>
      <c r="I534" s="9"/>
      <c r="J534" s="9"/>
      <c r="K534" s="9"/>
      <c r="L534" s="9"/>
      <c r="M534" s="9"/>
      <c r="N534" s="9"/>
    </row>
    <row r="535">
      <c r="A535" s="21">
        <v>7.08008747E8</v>
      </c>
      <c r="B535" s="9" t="s">
        <v>1600</v>
      </c>
      <c r="C535" s="49">
        <v>39573.0</v>
      </c>
      <c r="D535" s="79">
        <f t="shared" si="1"/>
        <v>15</v>
      </c>
      <c r="E535" s="79" t="s">
        <v>2693</v>
      </c>
      <c r="F535" s="79">
        <v>97729.0</v>
      </c>
      <c r="G535" s="9"/>
      <c r="H535" s="108"/>
      <c r="I535" s="9"/>
      <c r="J535" s="9"/>
      <c r="K535" s="9"/>
      <c r="L535" s="9"/>
      <c r="M535" s="9"/>
      <c r="N535" s="9"/>
    </row>
    <row r="536">
      <c r="A536" s="21">
        <v>1.60002505E8</v>
      </c>
      <c r="B536" s="9" t="s">
        <v>1584</v>
      </c>
      <c r="C536" s="49">
        <v>39156.0</v>
      </c>
      <c r="D536" s="79">
        <f t="shared" si="1"/>
        <v>16</v>
      </c>
      <c r="E536" s="79"/>
      <c r="F536" s="79">
        <v>80054.0</v>
      </c>
      <c r="G536" s="9"/>
      <c r="H536" s="108"/>
      <c r="I536" s="9"/>
      <c r="J536" s="9"/>
      <c r="K536" s="9"/>
      <c r="L536" s="9"/>
      <c r="M536" s="9"/>
      <c r="N536" s="9"/>
    </row>
    <row r="537">
      <c r="A537" s="21">
        <v>4.5100917E8</v>
      </c>
      <c r="B537" s="9" t="s">
        <v>1584</v>
      </c>
      <c r="C537" s="49">
        <v>37456.0</v>
      </c>
      <c r="D537" s="79">
        <f t="shared" si="1"/>
        <v>21</v>
      </c>
      <c r="E537" s="79" t="s">
        <v>2693</v>
      </c>
      <c r="F537" s="79">
        <v>40567.0</v>
      </c>
      <c r="G537" s="9"/>
      <c r="H537" s="108"/>
      <c r="I537" s="9"/>
      <c r="J537" s="9"/>
      <c r="K537" s="9"/>
      <c r="L537" s="9"/>
      <c r="M537" s="9"/>
      <c r="N537" s="9"/>
    </row>
    <row r="538">
      <c r="A538" s="21">
        <v>9.74002089E8</v>
      </c>
      <c r="B538" s="9" t="s">
        <v>1620</v>
      </c>
      <c r="C538" s="49">
        <v>36444.0</v>
      </c>
      <c r="D538" s="79">
        <f t="shared" si="1"/>
        <v>24</v>
      </c>
      <c r="E538" s="79" t="s">
        <v>2693</v>
      </c>
      <c r="F538" s="79">
        <v>82147.0</v>
      </c>
      <c r="G538" s="9"/>
      <c r="H538" s="108"/>
      <c r="I538" s="9"/>
      <c r="J538" s="9"/>
      <c r="K538" s="9"/>
      <c r="L538" s="9"/>
      <c r="M538" s="9"/>
      <c r="N538" s="9"/>
    </row>
    <row r="539">
      <c r="A539" s="21">
        <v>6.1400207E8</v>
      </c>
      <c r="B539" s="9" t="s">
        <v>1603</v>
      </c>
      <c r="C539" s="49">
        <v>39445.0</v>
      </c>
      <c r="D539" s="79">
        <f t="shared" si="1"/>
        <v>16</v>
      </c>
      <c r="E539" s="79" t="s">
        <v>2693</v>
      </c>
      <c r="F539" s="79">
        <v>63362.0</v>
      </c>
      <c r="G539" s="9"/>
      <c r="H539" s="108"/>
      <c r="I539" s="9"/>
      <c r="J539" s="9"/>
      <c r="K539" s="9"/>
      <c r="L539" s="9"/>
      <c r="M539" s="9"/>
      <c r="N539" s="9"/>
    </row>
    <row r="540">
      <c r="A540" s="21">
        <v>3.36005451E8</v>
      </c>
      <c r="B540" s="9" t="s">
        <v>1584</v>
      </c>
      <c r="C540" s="49">
        <v>36108.0</v>
      </c>
      <c r="D540" s="79">
        <f t="shared" si="1"/>
        <v>25</v>
      </c>
      <c r="E540" s="79"/>
      <c r="F540" s="79">
        <v>73645.0</v>
      </c>
      <c r="G540" s="9"/>
      <c r="H540" s="108"/>
      <c r="I540" s="9"/>
      <c r="J540" s="9"/>
      <c r="K540" s="9"/>
      <c r="L540" s="9"/>
      <c r="M540" s="9"/>
      <c r="N540" s="9"/>
    </row>
    <row r="541">
      <c r="A541" s="21">
        <v>4.6600352E8</v>
      </c>
      <c r="B541" s="9" t="s">
        <v>1600</v>
      </c>
      <c r="C541" s="49">
        <v>35381.0</v>
      </c>
      <c r="D541" s="79">
        <f t="shared" si="1"/>
        <v>27</v>
      </c>
      <c r="E541" s="79"/>
      <c r="F541" s="79">
        <v>29047.0</v>
      </c>
      <c r="G541" s="9"/>
      <c r="H541" s="108"/>
      <c r="I541" s="9"/>
      <c r="J541" s="9"/>
      <c r="K541" s="9"/>
      <c r="L541" s="9"/>
      <c r="M541" s="9"/>
      <c r="N541" s="9"/>
    </row>
    <row r="542">
      <c r="A542" s="21">
        <v>9.48000407E8</v>
      </c>
      <c r="B542" s="9" t="s">
        <v>1600</v>
      </c>
      <c r="C542" s="49">
        <v>39264.0</v>
      </c>
      <c r="D542" s="79">
        <f t="shared" si="1"/>
        <v>16</v>
      </c>
      <c r="E542" s="79"/>
      <c r="F542" s="79">
        <v>79781.0</v>
      </c>
      <c r="G542" s="9"/>
      <c r="H542" s="108"/>
      <c r="I542" s="9"/>
      <c r="J542" s="9"/>
      <c r="K542" s="9"/>
      <c r="L542" s="9"/>
      <c r="M542" s="9"/>
      <c r="N542" s="9"/>
    </row>
    <row r="543">
      <c r="A543" s="21">
        <v>5.97001266E8</v>
      </c>
      <c r="B543" s="9" t="s">
        <v>1600</v>
      </c>
      <c r="C543" s="49">
        <v>37333.0</v>
      </c>
      <c r="D543" s="79">
        <f t="shared" si="1"/>
        <v>21</v>
      </c>
      <c r="E543" s="79" t="s">
        <v>2692</v>
      </c>
      <c r="F543" s="79">
        <v>86359.0</v>
      </c>
      <c r="G543" s="9"/>
      <c r="H543" s="108"/>
      <c r="I543" s="9"/>
      <c r="J543" s="9"/>
      <c r="K543" s="9"/>
      <c r="L543" s="9"/>
      <c r="M543" s="9"/>
      <c r="N543" s="9"/>
    </row>
    <row r="544">
      <c r="A544" s="21">
        <v>4.86006972E8</v>
      </c>
      <c r="B544" s="9" t="s">
        <v>1584</v>
      </c>
      <c r="C544" s="49">
        <v>41358.0</v>
      </c>
      <c r="D544" s="79">
        <f t="shared" si="1"/>
        <v>10</v>
      </c>
      <c r="E544" s="79" t="s">
        <v>2693</v>
      </c>
      <c r="F544" s="79">
        <v>59235.0</v>
      </c>
      <c r="G544" s="9"/>
      <c r="H544" s="108"/>
      <c r="I544" s="9"/>
      <c r="J544" s="9"/>
      <c r="K544" s="9"/>
      <c r="L544" s="9"/>
      <c r="M544" s="9"/>
      <c r="N544" s="9"/>
    </row>
    <row r="545">
      <c r="A545" s="21">
        <v>3.80003169E8</v>
      </c>
      <c r="B545" s="9" t="s">
        <v>1600</v>
      </c>
      <c r="C545" s="49">
        <v>35781.0</v>
      </c>
      <c r="D545" s="79">
        <f t="shared" si="1"/>
        <v>26</v>
      </c>
      <c r="E545" s="79" t="s">
        <v>2690</v>
      </c>
      <c r="F545" s="79">
        <v>106574.0</v>
      </c>
      <c r="G545" s="9"/>
      <c r="H545" s="108"/>
      <c r="I545" s="9"/>
      <c r="J545" s="9"/>
      <c r="K545" s="9"/>
      <c r="L545" s="9"/>
      <c r="M545" s="9"/>
      <c r="N545" s="9"/>
    </row>
    <row r="546">
      <c r="A546" s="21">
        <v>4.62001365E8</v>
      </c>
      <c r="B546" s="9" t="s">
        <v>1603</v>
      </c>
      <c r="C546" s="49">
        <v>35651.0</v>
      </c>
      <c r="D546" s="79">
        <f t="shared" si="1"/>
        <v>26</v>
      </c>
      <c r="E546" s="79" t="s">
        <v>2690</v>
      </c>
      <c r="F546" s="79">
        <v>58643.0</v>
      </c>
      <c r="G546" s="9"/>
      <c r="H546" s="108"/>
      <c r="I546" s="9"/>
      <c r="J546" s="9"/>
      <c r="K546" s="9"/>
      <c r="L546" s="9"/>
      <c r="M546" s="9"/>
      <c r="N546" s="9"/>
    </row>
    <row r="547">
      <c r="A547" s="21">
        <v>2.6100618E8</v>
      </c>
      <c r="B547" s="9" t="s">
        <v>1592</v>
      </c>
      <c r="C547" s="49">
        <v>38866.0</v>
      </c>
      <c r="D547" s="79">
        <f t="shared" si="1"/>
        <v>17</v>
      </c>
      <c r="E547" s="79"/>
      <c r="F547" s="79">
        <v>38402.0</v>
      </c>
      <c r="G547" s="9"/>
      <c r="H547" s="108"/>
      <c r="I547" s="9"/>
      <c r="J547" s="9"/>
      <c r="K547" s="9"/>
      <c r="L547" s="9"/>
      <c r="M547" s="9"/>
      <c r="N547" s="9"/>
    </row>
    <row r="548">
      <c r="A548" s="21">
        <v>3.37001408E8</v>
      </c>
      <c r="B548" s="9" t="s">
        <v>1603</v>
      </c>
      <c r="C548" s="49">
        <v>38156.0</v>
      </c>
      <c r="D548" s="79">
        <f t="shared" si="1"/>
        <v>19</v>
      </c>
      <c r="E548" s="79" t="s">
        <v>2693</v>
      </c>
      <c r="F548" s="79">
        <v>38038.0</v>
      </c>
      <c r="G548" s="9"/>
      <c r="H548" s="108"/>
      <c r="I548" s="9"/>
      <c r="J548" s="9"/>
      <c r="K548" s="9"/>
      <c r="L548" s="9"/>
      <c r="M548" s="9"/>
      <c r="N548" s="9"/>
    </row>
    <row r="549">
      <c r="A549" s="21">
        <v>2.13001822E8</v>
      </c>
      <c r="B549" s="9" t="s">
        <v>1595</v>
      </c>
      <c r="C549" s="49">
        <v>37551.0</v>
      </c>
      <c r="D549" s="79">
        <f t="shared" si="1"/>
        <v>21</v>
      </c>
      <c r="E549" s="79"/>
      <c r="F549" s="79">
        <v>82329.0</v>
      </c>
      <c r="G549" s="9"/>
      <c r="H549" s="108"/>
      <c r="I549" s="9"/>
      <c r="J549" s="9"/>
      <c r="K549" s="9"/>
      <c r="L549" s="9"/>
      <c r="M549" s="9"/>
      <c r="N549" s="9"/>
    </row>
    <row r="550">
      <c r="A550" s="21">
        <v>8.28006583E8</v>
      </c>
      <c r="B550" s="9" t="s">
        <v>1594</v>
      </c>
      <c r="C550" s="49">
        <v>34813.0</v>
      </c>
      <c r="D550" s="79">
        <f t="shared" si="1"/>
        <v>28</v>
      </c>
      <c r="E550" s="79"/>
      <c r="F550" s="79">
        <v>38252.0</v>
      </c>
      <c r="G550" s="9"/>
      <c r="H550" s="108"/>
      <c r="I550" s="9"/>
      <c r="J550" s="9"/>
      <c r="K550" s="9"/>
      <c r="L550" s="9"/>
      <c r="M550" s="9"/>
      <c r="N550" s="9"/>
    </row>
    <row r="551">
      <c r="A551" s="21">
        <v>6.08006012E8</v>
      </c>
      <c r="B551" s="9" t="s">
        <v>1586</v>
      </c>
      <c r="C551" s="49">
        <v>35461.0</v>
      </c>
      <c r="D551" s="79">
        <f t="shared" si="1"/>
        <v>26</v>
      </c>
      <c r="E551" s="79" t="s">
        <v>2693</v>
      </c>
      <c r="F551" s="79">
        <v>103688.0</v>
      </c>
      <c r="G551" s="9"/>
      <c r="H551" s="108"/>
      <c r="I551" s="9"/>
      <c r="J551" s="9"/>
      <c r="K551" s="9"/>
      <c r="L551" s="9"/>
      <c r="M551" s="9"/>
      <c r="N551" s="9"/>
    </row>
    <row r="552">
      <c r="A552" s="21">
        <v>3.49009288E8</v>
      </c>
      <c r="B552" s="9" t="s">
        <v>1607</v>
      </c>
      <c r="C552" s="49">
        <v>38648.0</v>
      </c>
      <c r="D552" s="79">
        <f t="shared" si="1"/>
        <v>18</v>
      </c>
      <c r="E552" s="79" t="s">
        <v>2690</v>
      </c>
      <c r="F552" s="79">
        <v>37245.0</v>
      </c>
      <c r="G552" s="9"/>
      <c r="H552" s="108"/>
      <c r="I552" s="9"/>
      <c r="J552" s="9"/>
      <c r="K552" s="9"/>
      <c r="L552" s="9"/>
      <c r="M552" s="9"/>
      <c r="N552" s="9"/>
    </row>
    <row r="553">
      <c r="A553" s="21">
        <v>3.12009803E8</v>
      </c>
      <c r="B553" s="9" t="s">
        <v>1600</v>
      </c>
      <c r="C553" s="49">
        <v>38859.0</v>
      </c>
      <c r="D553" s="79">
        <f t="shared" si="1"/>
        <v>17</v>
      </c>
      <c r="E553" s="79" t="s">
        <v>2690</v>
      </c>
      <c r="F553" s="79">
        <v>32903.0</v>
      </c>
      <c r="G553" s="9"/>
      <c r="H553" s="108"/>
      <c r="I553" s="9"/>
      <c r="J553" s="9"/>
      <c r="K553" s="9"/>
      <c r="L553" s="9"/>
      <c r="M553" s="9"/>
      <c r="N553" s="9"/>
    </row>
    <row r="554">
      <c r="A554" s="21">
        <v>5.4800392E8</v>
      </c>
      <c r="B554" s="9" t="s">
        <v>1584</v>
      </c>
      <c r="C554" s="49">
        <v>37927.0</v>
      </c>
      <c r="D554" s="79">
        <f t="shared" si="1"/>
        <v>20</v>
      </c>
      <c r="E554" s="79"/>
      <c r="F554" s="79">
        <v>75387.0</v>
      </c>
      <c r="G554" s="9"/>
      <c r="H554" s="108"/>
      <c r="I554" s="9"/>
      <c r="J554" s="9"/>
      <c r="K554" s="9"/>
      <c r="L554" s="9"/>
      <c r="M554" s="9"/>
      <c r="N554" s="9"/>
    </row>
    <row r="555">
      <c r="A555" s="21">
        <v>4.52005054E8</v>
      </c>
      <c r="B555" s="9" t="s">
        <v>1584</v>
      </c>
      <c r="C555" s="49">
        <v>35208.0</v>
      </c>
      <c r="D555" s="79">
        <f t="shared" si="1"/>
        <v>27</v>
      </c>
      <c r="E555" s="79"/>
      <c r="F555" s="79">
        <v>66092.0</v>
      </c>
      <c r="G555" s="9"/>
      <c r="H555" s="108"/>
      <c r="I555" s="9"/>
      <c r="J555" s="9"/>
      <c r="K555" s="9"/>
      <c r="L555" s="9"/>
      <c r="M555" s="9"/>
      <c r="N555" s="9"/>
    </row>
    <row r="556">
      <c r="A556" s="21">
        <v>2.3900779E8</v>
      </c>
      <c r="B556" s="9" t="s">
        <v>1584</v>
      </c>
      <c r="C556" s="49">
        <v>38005.0</v>
      </c>
      <c r="D556" s="79">
        <f t="shared" si="1"/>
        <v>19</v>
      </c>
      <c r="E556" s="79"/>
      <c r="F556" s="79">
        <v>92690.0</v>
      </c>
      <c r="G556" s="9"/>
      <c r="H556" s="108"/>
      <c r="I556" s="9"/>
      <c r="J556" s="9"/>
      <c r="K556" s="9"/>
      <c r="L556" s="9"/>
      <c r="M556" s="9"/>
      <c r="N556" s="9"/>
    </row>
    <row r="557">
      <c r="A557" s="21">
        <v>1.59004851E8</v>
      </c>
      <c r="B557" s="9" t="s">
        <v>1588</v>
      </c>
      <c r="C557" s="49">
        <v>42310.0</v>
      </c>
      <c r="D557" s="79">
        <f t="shared" si="1"/>
        <v>8</v>
      </c>
      <c r="E557" s="79" t="s">
        <v>2663</v>
      </c>
      <c r="F557" s="79">
        <v>52338.0</v>
      </c>
      <c r="G557" s="9"/>
      <c r="H557" s="108"/>
      <c r="I557" s="9"/>
      <c r="J557" s="9"/>
      <c r="K557" s="9"/>
      <c r="L557" s="9"/>
      <c r="M557" s="9"/>
      <c r="N557" s="9"/>
    </row>
    <row r="558">
      <c r="A558" s="21">
        <v>5.51002018E8</v>
      </c>
      <c r="B558" s="9" t="s">
        <v>1595</v>
      </c>
      <c r="C558" s="49">
        <v>42000.0</v>
      </c>
      <c r="D558" s="79">
        <f t="shared" si="1"/>
        <v>9</v>
      </c>
      <c r="E558" s="79" t="s">
        <v>2693</v>
      </c>
      <c r="F558" s="79">
        <v>86892.0</v>
      </c>
      <c r="G558" s="9"/>
      <c r="H558" s="108"/>
      <c r="I558" s="9"/>
      <c r="J558" s="9"/>
      <c r="K558" s="9"/>
      <c r="L558" s="9"/>
      <c r="M558" s="9"/>
      <c r="N558" s="9"/>
    </row>
    <row r="559">
      <c r="A559" s="21">
        <v>9.91001095E8</v>
      </c>
      <c r="B559" s="9" t="s">
        <v>1584</v>
      </c>
      <c r="C559" s="49">
        <v>36781.0</v>
      </c>
      <c r="D559" s="79">
        <f t="shared" si="1"/>
        <v>23</v>
      </c>
      <c r="E559" s="79" t="s">
        <v>2663</v>
      </c>
      <c r="F559" s="79">
        <v>38688.0</v>
      </c>
      <c r="G559" s="9"/>
      <c r="H559" s="108"/>
      <c r="I559" s="9"/>
      <c r="J559" s="9"/>
      <c r="K559" s="9"/>
      <c r="L559" s="9"/>
      <c r="M559" s="9"/>
      <c r="N559" s="9"/>
    </row>
    <row r="560">
      <c r="A560" s="21">
        <v>8.81005933E8</v>
      </c>
      <c r="B560" s="9" t="s">
        <v>1600</v>
      </c>
      <c r="C560" s="49">
        <v>37460.0</v>
      </c>
      <c r="D560" s="79">
        <f t="shared" si="1"/>
        <v>21</v>
      </c>
      <c r="E560" s="79" t="s">
        <v>2691</v>
      </c>
      <c r="F560" s="79">
        <v>46098.0</v>
      </c>
      <c r="G560" s="9"/>
      <c r="H560" s="108"/>
      <c r="I560" s="9"/>
      <c r="J560" s="9"/>
      <c r="K560" s="9"/>
      <c r="L560" s="9"/>
      <c r="M560" s="9"/>
      <c r="N560" s="9"/>
    </row>
    <row r="561">
      <c r="A561" s="21">
        <v>3.28007467E8</v>
      </c>
      <c r="B561" s="9" t="s">
        <v>1600</v>
      </c>
      <c r="C561" s="49">
        <v>40717.0</v>
      </c>
      <c r="D561" s="79">
        <f t="shared" si="1"/>
        <v>12</v>
      </c>
      <c r="E561" s="79"/>
      <c r="F561" s="79">
        <v>37482.0</v>
      </c>
      <c r="G561" s="9"/>
      <c r="H561" s="108"/>
      <c r="I561" s="9"/>
      <c r="J561" s="9"/>
      <c r="K561" s="9"/>
      <c r="L561" s="9"/>
      <c r="M561" s="9"/>
      <c r="N561" s="9"/>
    </row>
    <row r="562">
      <c r="A562" s="21">
        <v>2.07006781E8</v>
      </c>
      <c r="B562" s="9" t="s">
        <v>1664</v>
      </c>
      <c r="C562" s="49">
        <v>41553.0</v>
      </c>
      <c r="D562" s="79">
        <f t="shared" si="1"/>
        <v>10</v>
      </c>
      <c r="E562" s="79" t="s">
        <v>2693</v>
      </c>
      <c r="F562" s="79">
        <v>99372.0</v>
      </c>
      <c r="G562" s="9"/>
      <c r="H562" s="108"/>
      <c r="I562" s="9"/>
      <c r="J562" s="9"/>
      <c r="K562" s="9"/>
      <c r="L562" s="9"/>
      <c r="M562" s="9"/>
      <c r="N562" s="9"/>
    </row>
    <row r="563">
      <c r="A563" s="21">
        <v>6.48001225E8</v>
      </c>
      <c r="B563" s="9" t="s">
        <v>1607</v>
      </c>
      <c r="C563" s="49">
        <v>35611.0</v>
      </c>
      <c r="D563" s="79">
        <f t="shared" si="1"/>
        <v>26</v>
      </c>
      <c r="E563" s="79"/>
      <c r="F563" s="79">
        <v>107926.0</v>
      </c>
      <c r="G563" s="9"/>
      <c r="H563" s="108"/>
      <c r="I563" s="9"/>
      <c r="J563" s="9"/>
      <c r="K563" s="9"/>
      <c r="L563" s="9"/>
      <c r="M563" s="9"/>
      <c r="N563" s="9"/>
    </row>
    <row r="564">
      <c r="A564" s="21">
        <v>5.64008088E8</v>
      </c>
      <c r="B564" s="9" t="s">
        <v>1600</v>
      </c>
      <c r="C564" s="49">
        <v>40007.0</v>
      </c>
      <c r="D564" s="79">
        <f t="shared" si="1"/>
        <v>14</v>
      </c>
      <c r="E564" s="79" t="s">
        <v>2693</v>
      </c>
      <c r="F564" s="79">
        <v>114088.0</v>
      </c>
      <c r="G564" s="9"/>
      <c r="H564" s="108"/>
      <c r="I564" s="9"/>
      <c r="J564" s="9"/>
      <c r="K564" s="9"/>
      <c r="L564" s="9"/>
      <c r="M564" s="9"/>
      <c r="N564" s="9"/>
    </row>
    <row r="565">
      <c r="A565" s="21">
        <v>1.67008119E8</v>
      </c>
      <c r="B565" s="9" t="s">
        <v>1600</v>
      </c>
      <c r="C565" s="49">
        <v>39360.0</v>
      </c>
      <c r="D565" s="79">
        <f t="shared" si="1"/>
        <v>16</v>
      </c>
      <c r="E565" s="79"/>
      <c r="F565" s="79">
        <v>34680.0</v>
      </c>
      <c r="G565" s="9"/>
      <c r="H565" s="108"/>
      <c r="I565" s="9"/>
      <c r="J565" s="9"/>
      <c r="K565" s="9"/>
      <c r="L565" s="9"/>
      <c r="M565" s="9"/>
      <c r="N565" s="9"/>
    </row>
    <row r="566">
      <c r="A566" s="21">
        <v>9.59000235E8</v>
      </c>
      <c r="B566" s="9" t="s">
        <v>1584</v>
      </c>
      <c r="C566" s="49">
        <v>41767.0</v>
      </c>
      <c r="D566" s="79">
        <f t="shared" si="1"/>
        <v>9</v>
      </c>
      <c r="E566" s="79" t="s">
        <v>2693</v>
      </c>
      <c r="F566" s="79">
        <v>70447.0</v>
      </c>
      <c r="G566" s="9"/>
      <c r="H566" s="108"/>
      <c r="I566" s="9"/>
      <c r="J566" s="9"/>
      <c r="K566" s="9"/>
      <c r="L566" s="9"/>
      <c r="M566" s="9"/>
      <c r="N566" s="9"/>
    </row>
    <row r="567">
      <c r="A567" s="21">
        <v>7.97001044E8</v>
      </c>
      <c r="B567" s="9" t="s">
        <v>1592</v>
      </c>
      <c r="C567" s="49">
        <v>37714.0</v>
      </c>
      <c r="D567" s="79">
        <f t="shared" si="1"/>
        <v>20</v>
      </c>
      <c r="E567" s="79"/>
      <c r="F567" s="79">
        <v>28168.0</v>
      </c>
      <c r="G567" s="9"/>
      <c r="H567" s="108"/>
      <c r="I567" s="9"/>
      <c r="J567" s="9"/>
      <c r="K567" s="9"/>
      <c r="L567" s="9"/>
      <c r="M567" s="9"/>
      <c r="N567" s="9"/>
    </row>
    <row r="568">
      <c r="A568" s="21">
        <v>7.88001186E8</v>
      </c>
      <c r="B568" s="9" t="s">
        <v>1585</v>
      </c>
      <c r="C568" s="49">
        <v>40126.0</v>
      </c>
      <c r="D568" s="79">
        <f t="shared" si="1"/>
        <v>14</v>
      </c>
      <c r="E568" s="79"/>
      <c r="F568" s="79">
        <v>74776.0</v>
      </c>
      <c r="G568" s="9"/>
      <c r="H568" s="108"/>
      <c r="I568" s="9"/>
      <c r="J568" s="9"/>
      <c r="K568" s="9"/>
      <c r="L568" s="9"/>
      <c r="M568" s="9"/>
      <c r="N568" s="9"/>
    </row>
    <row r="569">
      <c r="A569" s="21">
        <v>6.44009557E8</v>
      </c>
      <c r="B569" s="9" t="s">
        <v>1603</v>
      </c>
      <c r="C569" s="49">
        <v>37642.0</v>
      </c>
      <c r="D569" s="79">
        <f t="shared" si="1"/>
        <v>20</v>
      </c>
      <c r="E569" s="79" t="s">
        <v>2692</v>
      </c>
      <c r="F569" s="79">
        <v>102635.0</v>
      </c>
      <c r="G569" s="9"/>
      <c r="H569" s="108"/>
      <c r="I569" s="9"/>
      <c r="J569" s="9"/>
      <c r="K569" s="9"/>
      <c r="L569" s="9"/>
      <c r="M569" s="9"/>
      <c r="N569" s="9"/>
    </row>
    <row r="570">
      <c r="A570" s="21">
        <v>6.83000378E8</v>
      </c>
      <c r="B570" s="9" t="s">
        <v>1588</v>
      </c>
      <c r="C570" s="49">
        <v>39977.0</v>
      </c>
      <c r="D570" s="79">
        <f t="shared" si="1"/>
        <v>14</v>
      </c>
      <c r="E570" s="79" t="s">
        <v>2690</v>
      </c>
      <c r="F570" s="79">
        <v>105742.0</v>
      </c>
      <c r="G570" s="9"/>
      <c r="H570" s="108"/>
      <c r="I570" s="9"/>
      <c r="J570" s="9"/>
      <c r="K570" s="9"/>
      <c r="L570" s="9"/>
      <c r="M570" s="9"/>
      <c r="N570" s="9"/>
    </row>
    <row r="571">
      <c r="A571" s="21">
        <v>4.27000216E8</v>
      </c>
      <c r="B571" s="9" t="s">
        <v>1600</v>
      </c>
      <c r="C571" s="49">
        <v>35793.0</v>
      </c>
      <c r="D571" s="79">
        <f t="shared" si="1"/>
        <v>26</v>
      </c>
      <c r="E571" s="79" t="s">
        <v>2692</v>
      </c>
      <c r="F571" s="79">
        <v>24564.0</v>
      </c>
      <c r="G571" s="9"/>
      <c r="H571" s="108"/>
      <c r="I571" s="9"/>
      <c r="J571" s="9"/>
      <c r="K571" s="9"/>
      <c r="L571" s="9"/>
      <c r="M571" s="9"/>
      <c r="N571" s="9"/>
    </row>
    <row r="572">
      <c r="A572" s="21">
        <v>7.96009833E8</v>
      </c>
      <c r="B572" s="9" t="s">
        <v>1695</v>
      </c>
      <c r="C572" s="49">
        <v>37194.0</v>
      </c>
      <c r="D572" s="79">
        <f t="shared" si="1"/>
        <v>22</v>
      </c>
      <c r="E572" s="79" t="s">
        <v>2693</v>
      </c>
      <c r="F572" s="79">
        <v>42999.0</v>
      </c>
      <c r="G572" s="9"/>
      <c r="H572" s="108"/>
      <c r="I572" s="9"/>
      <c r="J572" s="9"/>
      <c r="K572" s="9"/>
      <c r="L572" s="9"/>
      <c r="M572" s="9"/>
      <c r="N572" s="9"/>
    </row>
    <row r="573">
      <c r="A573" s="21">
        <v>4.95002805E8</v>
      </c>
      <c r="B573" s="9" t="s">
        <v>1664</v>
      </c>
      <c r="C573" s="49">
        <v>41883.0</v>
      </c>
      <c r="D573" s="79">
        <f t="shared" si="1"/>
        <v>9</v>
      </c>
      <c r="E573" s="79"/>
      <c r="F573" s="79">
        <v>77155.0</v>
      </c>
      <c r="G573" s="9"/>
      <c r="H573" s="108"/>
      <c r="I573" s="9"/>
      <c r="J573" s="9"/>
      <c r="K573" s="9"/>
      <c r="L573" s="9"/>
      <c r="M573" s="9"/>
      <c r="N573" s="9"/>
    </row>
    <row r="574">
      <c r="A574" s="21">
        <v>6.51005963E8</v>
      </c>
      <c r="B574" s="9" t="s">
        <v>1613</v>
      </c>
      <c r="C574" s="49">
        <v>41943.0</v>
      </c>
      <c r="D574" s="79">
        <f t="shared" si="1"/>
        <v>9</v>
      </c>
      <c r="E574" s="79"/>
      <c r="F574" s="79">
        <v>35729.0</v>
      </c>
      <c r="G574" s="9"/>
      <c r="H574" s="108"/>
      <c r="I574" s="9"/>
      <c r="J574" s="9"/>
      <c r="K574" s="9"/>
      <c r="L574" s="9"/>
      <c r="M574" s="9"/>
      <c r="N574" s="9"/>
    </row>
    <row r="575">
      <c r="A575" s="21">
        <v>6.98002533E8</v>
      </c>
      <c r="B575" s="9" t="s">
        <v>1584</v>
      </c>
      <c r="C575" s="49">
        <v>37329.0</v>
      </c>
      <c r="D575" s="79">
        <f t="shared" si="1"/>
        <v>21</v>
      </c>
      <c r="E575" s="79"/>
      <c r="F575" s="79">
        <v>47099.0</v>
      </c>
      <c r="G575" s="9"/>
      <c r="H575" s="108"/>
      <c r="I575" s="9"/>
      <c r="J575" s="9"/>
      <c r="K575" s="9"/>
      <c r="L575" s="9"/>
      <c r="M575" s="9"/>
      <c r="N575" s="9"/>
    </row>
    <row r="576">
      <c r="A576" s="21">
        <v>7.81002289E8</v>
      </c>
      <c r="B576" s="9" t="s">
        <v>1603</v>
      </c>
      <c r="C576" s="49">
        <v>35178.0</v>
      </c>
      <c r="D576" s="79">
        <f t="shared" si="1"/>
        <v>27</v>
      </c>
      <c r="E576" s="79" t="s">
        <v>2690</v>
      </c>
      <c r="F576" s="79">
        <v>81965.0</v>
      </c>
      <c r="G576" s="9"/>
      <c r="H576" s="108"/>
      <c r="I576" s="9"/>
      <c r="J576" s="9"/>
      <c r="K576" s="9"/>
      <c r="L576" s="9"/>
      <c r="M576" s="9"/>
      <c r="N576" s="9"/>
    </row>
    <row r="577">
      <c r="A577" s="21">
        <v>4.00000342E8</v>
      </c>
      <c r="B577" s="9" t="s">
        <v>1585</v>
      </c>
      <c r="C577" s="49">
        <v>40913.0</v>
      </c>
      <c r="D577" s="79">
        <f t="shared" si="1"/>
        <v>11</v>
      </c>
      <c r="E577" s="79"/>
      <c r="F577" s="79">
        <v>96811.0</v>
      </c>
      <c r="G577" s="9"/>
      <c r="H577" s="108"/>
      <c r="I577" s="9"/>
      <c r="J577" s="9"/>
      <c r="K577" s="9"/>
      <c r="L577" s="9"/>
      <c r="M577" s="9"/>
      <c r="N577" s="9"/>
    </row>
    <row r="578">
      <c r="A578" s="21">
        <v>2.10003249E8</v>
      </c>
      <c r="B578" s="9" t="s">
        <v>1595</v>
      </c>
      <c r="C578" s="49">
        <v>35441.0</v>
      </c>
      <c r="D578" s="79">
        <f t="shared" si="1"/>
        <v>26</v>
      </c>
      <c r="E578" s="79"/>
      <c r="F578" s="79">
        <v>42445.0</v>
      </c>
      <c r="G578" s="9"/>
      <c r="H578" s="108"/>
      <c r="I578" s="9"/>
      <c r="J578" s="9"/>
      <c r="K578" s="9"/>
      <c r="L578" s="9"/>
      <c r="M578" s="9"/>
      <c r="N578" s="9"/>
    </row>
    <row r="579">
      <c r="A579" s="21">
        <v>5.02000672E8</v>
      </c>
      <c r="B579" s="9" t="s">
        <v>1584</v>
      </c>
      <c r="C579" s="49">
        <v>42040.0</v>
      </c>
      <c r="D579" s="79">
        <f t="shared" si="1"/>
        <v>8</v>
      </c>
      <c r="E579" s="79"/>
      <c r="F579" s="79">
        <v>74984.0</v>
      </c>
      <c r="G579" s="9"/>
      <c r="H579" s="108"/>
      <c r="I579" s="9"/>
      <c r="J579" s="9"/>
      <c r="K579" s="9"/>
      <c r="L579" s="9"/>
      <c r="M579" s="9"/>
      <c r="N579" s="9"/>
    </row>
    <row r="580">
      <c r="A580" s="21">
        <v>5.9500255E8</v>
      </c>
      <c r="B580" s="9" t="s">
        <v>1588</v>
      </c>
      <c r="C580" s="49">
        <v>35587.0</v>
      </c>
      <c r="D580" s="79">
        <f t="shared" si="1"/>
        <v>26</v>
      </c>
      <c r="E580" s="79" t="s">
        <v>2692</v>
      </c>
      <c r="F580" s="79">
        <v>77337.0</v>
      </c>
      <c r="G580" s="9"/>
      <c r="H580" s="108"/>
      <c r="I580" s="9"/>
      <c r="J580" s="9"/>
      <c r="K580" s="9"/>
      <c r="L580" s="9"/>
      <c r="M580" s="9"/>
      <c r="N580" s="9"/>
    </row>
    <row r="581">
      <c r="A581" s="21">
        <v>3.43007392E8</v>
      </c>
      <c r="B581" s="9" t="s">
        <v>1585</v>
      </c>
      <c r="C581" s="49">
        <v>36884.0</v>
      </c>
      <c r="D581" s="79">
        <f t="shared" si="1"/>
        <v>23</v>
      </c>
      <c r="E581" s="79" t="s">
        <v>2693</v>
      </c>
      <c r="F581" s="79">
        <v>63440.0</v>
      </c>
      <c r="G581" s="9"/>
      <c r="H581" s="108"/>
      <c r="I581" s="9"/>
      <c r="J581" s="9"/>
      <c r="K581" s="9"/>
      <c r="L581" s="9"/>
      <c r="M581" s="9"/>
      <c r="N581" s="9"/>
    </row>
    <row r="582">
      <c r="A582" s="21">
        <v>7.28007428E8</v>
      </c>
      <c r="B582" s="9" t="s">
        <v>1584</v>
      </c>
      <c r="C582" s="49">
        <v>42254.0</v>
      </c>
      <c r="D582" s="79">
        <f t="shared" si="1"/>
        <v>8</v>
      </c>
      <c r="E582" s="79" t="s">
        <v>2663</v>
      </c>
      <c r="F582" s="79">
        <v>112450.0</v>
      </c>
      <c r="G582" s="9"/>
      <c r="H582" s="108"/>
      <c r="I582" s="9"/>
      <c r="J582" s="9"/>
      <c r="K582" s="9"/>
      <c r="L582" s="9"/>
      <c r="M582" s="9"/>
      <c r="N582" s="9"/>
    </row>
    <row r="583">
      <c r="A583" s="21">
        <v>1.36000388E8</v>
      </c>
      <c r="B583" s="9" t="s">
        <v>1600</v>
      </c>
      <c r="C583" s="49">
        <v>37344.0</v>
      </c>
      <c r="D583" s="79">
        <f t="shared" si="1"/>
        <v>21</v>
      </c>
      <c r="E583" s="79" t="s">
        <v>2692</v>
      </c>
      <c r="F583" s="79">
        <v>91026.0</v>
      </c>
      <c r="G583" s="9"/>
      <c r="H583" s="108"/>
      <c r="I583" s="9"/>
      <c r="J583" s="9"/>
      <c r="K583" s="9"/>
      <c r="L583" s="9"/>
      <c r="M583" s="9"/>
      <c r="N583" s="9"/>
    </row>
    <row r="584">
      <c r="A584" s="21">
        <v>5.56007593E8</v>
      </c>
      <c r="B584" s="9" t="s">
        <v>1584</v>
      </c>
      <c r="C584" s="49">
        <v>36931.0</v>
      </c>
      <c r="D584" s="79">
        <f t="shared" si="1"/>
        <v>22</v>
      </c>
      <c r="E584" s="79"/>
      <c r="F584" s="79">
        <v>78091.0</v>
      </c>
      <c r="G584" s="9"/>
      <c r="H584" s="108"/>
      <c r="I584" s="9"/>
      <c r="J584" s="9"/>
      <c r="K584" s="9"/>
      <c r="L584" s="9"/>
      <c r="M584" s="9"/>
      <c r="N584" s="9"/>
    </row>
    <row r="585">
      <c r="A585" s="21">
        <v>8.54006695E8</v>
      </c>
      <c r="B585" s="9" t="s">
        <v>1600</v>
      </c>
      <c r="C585" s="49">
        <v>35351.0</v>
      </c>
      <c r="D585" s="79">
        <f t="shared" si="1"/>
        <v>27</v>
      </c>
      <c r="E585" s="79" t="s">
        <v>2690</v>
      </c>
      <c r="F585" s="79">
        <v>34047.0</v>
      </c>
      <c r="G585" s="9"/>
      <c r="H585" s="108"/>
      <c r="I585" s="9"/>
      <c r="J585" s="9"/>
      <c r="K585" s="9"/>
      <c r="L585" s="9"/>
      <c r="M585" s="9"/>
      <c r="N585" s="9"/>
    </row>
    <row r="586">
      <c r="A586" s="21">
        <v>6.76001149E8</v>
      </c>
      <c r="B586" s="9" t="s">
        <v>1664</v>
      </c>
      <c r="C586" s="49">
        <v>41018.0</v>
      </c>
      <c r="D586" s="79">
        <f t="shared" si="1"/>
        <v>11</v>
      </c>
      <c r="E586" s="79" t="s">
        <v>2693</v>
      </c>
      <c r="F586" s="79">
        <v>92456.0</v>
      </c>
      <c r="G586" s="9"/>
      <c r="H586" s="108"/>
      <c r="I586" s="9"/>
      <c r="J586" s="9"/>
      <c r="K586" s="9"/>
      <c r="L586" s="9"/>
      <c r="M586" s="9"/>
      <c r="N586" s="9"/>
    </row>
    <row r="587">
      <c r="A587" s="21">
        <v>5.58003229E8</v>
      </c>
      <c r="B587" s="9" t="s">
        <v>1584</v>
      </c>
      <c r="C587" s="49">
        <v>35691.0</v>
      </c>
      <c r="D587" s="79">
        <f t="shared" si="1"/>
        <v>26</v>
      </c>
      <c r="E587" s="79" t="s">
        <v>2693</v>
      </c>
      <c r="F587" s="79">
        <v>30316.0</v>
      </c>
      <c r="G587" s="9"/>
      <c r="H587" s="108"/>
      <c r="I587" s="9"/>
      <c r="J587" s="9"/>
      <c r="K587" s="9"/>
      <c r="L587" s="9"/>
      <c r="M587" s="9"/>
      <c r="N587" s="9"/>
    </row>
    <row r="588">
      <c r="A588" s="21">
        <v>9.48009231E8</v>
      </c>
      <c r="B588" s="9" t="s">
        <v>1585</v>
      </c>
      <c r="C588" s="49">
        <v>35332.0</v>
      </c>
      <c r="D588" s="79">
        <f t="shared" si="1"/>
        <v>27</v>
      </c>
      <c r="E588" s="79" t="s">
        <v>2693</v>
      </c>
      <c r="F588" s="79">
        <v>48126.0</v>
      </c>
      <c r="G588" s="9"/>
      <c r="H588" s="108"/>
      <c r="I588" s="9"/>
      <c r="J588" s="9"/>
      <c r="K588" s="9"/>
      <c r="L588" s="9"/>
      <c r="M588" s="9"/>
      <c r="N588" s="9"/>
    </row>
    <row r="589">
      <c r="A589" s="21">
        <v>9.2700336E8</v>
      </c>
      <c r="B589" s="9" t="s">
        <v>1601</v>
      </c>
      <c r="C589" s="49">
        <v>35054.0</v>
      </c>
      <c r="D589" s="79">
        <f t="shared" si="1"/>
        <v>28</v>
      </c>
      <c r="E589" s="79"/>
      <c r="F589" s="79">
        <v>29016.0</v>
      </c>
      <c r="G589" s="9"/>
      <c r="H589" s="108"/>
      <c r="I589" s="9"/>
      <c r="J589" s="9"/>
      <c r="K589" s="9"/>
      <c r="L589" s="9"/>
      <c r="M589" s="9"/>
      <c r="N589" s="9"/>
    </row>
    <row r="590">
      <c r="A590" s="21">
        <v>6.27007314E8</v>
      </c>
      <c r="B590" s="9" t="s">
        <v>1603</v>
      </c>
      <c r="C590" s="49">
        <v>35482.0</v>
      </c>
      <c r="D590" s="79">
        <f t="shared" si="1"/>
        <v>26</v>
      </c>
      <c r="E590" s="79" t="s">
        <v>2663</v>
      </c>
      <c r="F590" s="79">
        <v>112112.0</v>
      </c>
      <c r="G590" s="9"/>
      <c r="H590" s="108"/>
      <c r="I590" s="9"/>
      <c r="J590" s="9"/>
      <c r="K590" s="9"/>
      <c r="L590" s="9"/>
      <c r="M590" s="9"/>
      <c r="N590" s="9"/>
    </row>
    <row r="591">
      <c r="A591" s="21">
        <v>4.74007484E8</v>
      </c>
      <c r="B591" s="9" t="s">
        <v>1595</v>
      </c>
      <c r="C591" s="49">
        <v>35272.0</v>
      </c>
      <c r="D591" s="79">
        <f t="shared" si="1"/>
        <v>27</v>
      </c>
      <c r="E591" s="79" t="s">
        <v>2693</v>
      </c>
      <c r="F591" s="79">
        <v>103701.0</v>
      </c>
      <c r="G591" s="9"/>
      <c r="H591" s="108"/>
      <c r="I591" s="9"/>
      <c r="J591" s="9"/>
      <c r="K591" s="9"/>
      <c r="L591" s="9"/>
      <c r="M591" s="9"/>
      <c r="N591" s="9"/>
    </row>
    <row r="592">
      <c r="A592" s="21">
        <v>8.68008171E8</v>
      </c>
      <c r="B592" s="9" t="s">
        <v>1595</v>
      </c>
      <c r="C592" s="49">
        <v>35508.0</v>
      </c>
      <c r="D592" s="79">
        <f t="shared" si="1"/>
        <v>26</v>
      </c>
      <c r="E592" s="79" t="s">
        <v>2663</v>
      </c>
      <c r="F592" s="79">
        <v>97981.0</v>
      </c>
      <c r="G592" s="9"/>
      <c r="H592" s="108"/>
      <c r="I592" s="9"/>
      <c r="J592" s="9"/>
      <c r="K592" s="9"/>
      <c r="L592" s="9"/>
      <c r="M592" s="9"/>
      <c r="N592" s="9"/>
    </row>
    <row r="593">
      <c r="A593" s="21">
        <v>4.45003854E8</v>
      </c>
      <c r="B593" s="9" t="s">
        <v>1584</v>
      </c>
      <c r="C593" s="49">
        <v>36545.0</v>
      </c>
      <c r="D593" s="79">
        <f t="shared" si="1"/>
        <v>23</v>
      </c>
      <c r="E593" s="79"/>
      <c r="F593" s="79">
        <v>99931.0</v>
      </c>
      <c r="G593" s="9"/>
      <c r="H593" s="108"/>
      <c r="I593" s="9"/>
      <c r="J593" s="9"/>
      <c r="K593" s="9"/>
      <c r="L593" s="9"/>
      <c r="M593" s="9"/>
      <c r="N593" s="9"/>
    </row>
    <row r="594">
      <c r="A594" s="21">
        <v>8.40003216E8</v>
      </c>
      <c r="B594" s="9" t="s">
        <v>1586</v>
      </c>
      <c r="C594" s="49">
        <v>40699.0</v>
      </c>
      <c r="D594" s="79">
        <f t="shared" si="1"/>
        <v>12</v>
      </c>
      <c r="E594" s="79" t="s">
        <v>2691</v>
      </c>
      <c r="F594" s="79">
        <v>48971.0</v>
      </c>
      <c r="G594" s="9"/>
      <c r="H594" s="108"/>
      <c r="I594" s="9"/>
      <c r="J594" s="9"/>
      <c r="K594" s="9"/>
      <c r="L594" s="9"/>
      <c r="M594" s="9"/>
      <c r="N594" s="9"/>
    </row>
    <row r="595">
      <c r="A595" s="21">
        <v>4.0300459E8</v>
      </c>
      <c r="B595" s="9" t="s">
        <v>1607</v>
      </c>
      <c r="C595" s="49">
        <v>35308.0</v>
      </c>
      <c r="D595" s="79">
        <f t="shared" si="1"/>
        <v>27</v>
      </c>
      <c r="E595" s="79"/>
      <c r="F595" s="79">
        <v>83798.0</v>
      </c>
      <c r="G595" s="9"/>
      <c r="H595" s="108"/>
      <c r="I595" s="9"/>
      <c r="J595" s="9"/>
      <c r="K595" s="9"/>
      <c r="L595" s="9"/>
      <c r="M595" s="9"/>
      <c r="N595" s="9"/>
    </row>
    <row r="596">
      <c r="A596" s="21">
        <v>4.89003842E8</v>
      </c>
      <c r="B596" s="9" t="s">
        <v>1595</v>
      </c>
      <c r="C596" s="49">
        <v>38325.0</v>
      </c>
      <c r="D596" s="79">
        <f t="shared" si="1"/>
        <v>19</v>
      </c>
      <c r="E596" s="79" t="s">
        <v>2690</v>
      </c>
      <c r="F596" s="79">
        <v>37707.0</v>
      </c>
      <c r="G596" s="9"/>
      <c r="H596" s="108"/>
      <c r="I596" s="9"/>
      <c r="J596" s="9"/>
      <c r="K596" s="9"/>
      <c r="L596" s="9"/>
      <c r="M596" s="9"/>
      <c r="N596" s="9"/>
    </row>
    <row r="597">
      <c r="A597" s="21">
        <v>8.78002154E8</v>
      </c>
      <c r="B597" s="9" t="s">
        <v>1603</v>
      </c>
      <c r="C597" s="49">
        <v>35520.0</v>
      </c>
      <c r="D597" s="79">
        <f t="shared" si="1"/>
        <v>26</v>
      </c>
      <c r="E597" s="79" t="s">
        <v>2690</v>
      </c>
      <c r="F597" s="79">
        <v>33651.0</v>
      </c>
      <c r="G597" s="9"/>
      <c r="H597" s="108"/>
      <c r="I597" s="9"/>
      <c r="J597" s="9"/>
      <c r="K597" s="9"/>
      <c r="L597" s="9"/>
      <c r="M597" s="9"/>
      <c r="N597" s="9"/>
    </row>
    <row r="598">
      <c r="A598" s="21">
        <v>4.84002635E8</v>
      </c>
      <c r="B598" s="9" t="s">
        <v>1584</v>
      </c>
      <c r="C598" s="49">
        <v>34797.0</v>
      </c>
      <c r="D598" s="79">
        <f t="shared" si="1"/>
        <v>28</v>
      </c>
      <c r="E598" s="79"/>
      <c r="F598" s="79">
        <v>29926.0</v>
      </c>
      <c r="G598" s="9"/>
      <c r="H598" s="108"/>
      <c r="I598" s="9"/>
      <c r="J598" s="9"/>
      <c r="K598" s="9"/>
      <c r="L598" s="9"/>
      <c r="M598" s="9"/>
      <c r="N598" s="9"/>
    </row>
    <row r="599">
      <c r="A599" s="21">
        <v>6.35000617E8</v>
      </c>
      <c r="B599" s="9" t="s">
        <v>1588</v>
      </c>
      <c r="C599" s="49">
        <v>38473.0</v>
      </c>
      <c r="D599" s="79">
        <f t="shared" si="1"/>
        <v>18</v>
      </c>
      <c r="E599" s="79" t="s">
        <v>2690</v>
      </c>
      <c r="F599" s="79">
        <v>61919.0</v>
      </c>
      <c r="G599" s="9"/>
      <c r="H599" s="108"/>
      <c r="I599" s="9"/>
      <c r="J599" s="9"/>
      <c r="K599" s="9"/>
      <c r="L599" s="9"/>
      <c r="M599" s="9"/>
      <c r="N599" s="9"/>
    </row>
    <row r="600">
      <c r="A600" s="21">
        <v>6.82001418E8</v>
      </c>
      <c r="B600" s="9" t="s">
        <v>1616</v>
      </c>
      <c r="C600" s="49">
        <v>35343.0</v>
      </c>
      <c r="D600" s="79">
        <f t="shared" si="1"/>
        <v>27</v>
      </c>
      <c r="E600" s="79" t="s">
        <v>2693</v>
      </c>
      <c r="F600" s="79">
        <v>60086.0</v>
      </c>
      <c r="G600" s="9"/>
      <c r="H600" s="108"/>
      <c r="I600" s="9"/>
      <c r="J600" s="9"/>
      <c r="K600" s="9"/>
      <c r="L600" s="9"/>
      <c r="M600" s="9"/>
      <c r="N600" s="9"/>
    </row>
    <row r="601">
      <c r="A601" s="21">
        <v>4.70009383E8</v>
      </c>
      <c r="B601" s="9" t="s">
        <v>1600</v>
      </c>
      <c r="C601" s="49">
        <v>37639.0</v>
      </c>
      <c r="D601" s="79">
        <f t="shared" si="1"/>
        <v>20</v>
      </c>
      <c r="E601" s="79" t="s">
        <v>2693</v>
      </c>
      <c r="F601" s="79">
        <v>97656.0</v>
      </c>
      <c r="G601" s="9"/>
      <c r="H601" s="108"/>
      <c r="I601" s="9"/>
      <c r="J601" s="9"/>
      <c r="K601" s="9"/>
      <c r="L601" s="9"/>
      <c r="M601" s="9"/>
      <c r="N601" s="9"/>
    </row>
    <row r="602">
      <c r="A602" s="21">
        <v>9.29004686E8</v>
      </c>
      <c r="B602" s="9" t="s">
        <v>1588</v>
      </c>
      <c r="C602" s="49">
        <v>42166.0</v>
      </c>
      <c r="D602" s="79">
        <f t="shared" si="1"/>
        <v>8</v>
      </c>
      <c r="E602" s="79" t="s">
        <v>2690</v>
      </c>
      <c r="F602" s="79">
        <v>91949.0</v>
      </c>
      <c r="G602" s="9"/>
      <c r="H602" s="108"/>
      <c r="I602" s="9"/>
      <c r="J602" s="9"/>
      <c r="K602" s="9"/>
      <c r="L602" s="9"/>
      <c r="M602" s="9"/>
      <c r="N602" s="9"/>
    </row>
    <row r="603">
      <c r="A603" s="21">
        <v>5.61007107E8</v>
      </c>
      <c r="B603" s="9" t="s">
        <v>1600</v>
      </c>
      <c r="C603" s="49">
        <v>36654.0</v>
      </c>
      <c r="D603" s="79">
        <f t="shared" si="1"/>
        <v>23</v>
      </c>
      <c r="E603" s="79" t="s">
        <v>2690</v>
      </c>
      <c r="F603" s="79">
        <v>94994.0</v>
      </c>
      <c r="G603" s="9"/>
      <c r="H603" s="108"/>
      <c r="I603" s="9"/>
      <c r="J603" s="9"/>
      <c r="K603" s="9"/>
      <c r="L603" s="9"/>
      <c r="M603" s="9"/>
      <c r="N603" s="9"/>
    </row>
    <row r="604">
      <c r="A604" s="21">
        <v>7.18000584E8</v>
      </c>
      <c r="B604" s="9" t="s">
        <v>1603</v>
      </c>
      <c r="C604" s="49">
        <v>37826.0</v>
      </c>
      <c r="D604" s="79">
        <f t="shared" si="1"/>
        <v>20</v>
      </c>
      <c r="E604" s="79" t="s">
        <v>2693</v>
      </c>
      <c r="F604" s="79">
        <v>45474.0</v>
      </c>
      <c r="G604" s="9"/>
      <c r="H604" s="108"/>
      <c r="I604" s="9"/>
      <c r="J604" s="9"/>
      <c r="K604" s="9"/>
      <c r="L604" s="9"/>
      <c r="M604" s="9"/>
      <c r="N604" s="9"/>
    </row>
    <row r="605">
      <c r="A605" s="21">
        <v>8.73000939E8</v>
      </c>
      <c r="B605" s="9" t="s">
        <v>1607</v>
      </c>
      <c r="C605" s="49">
        <v>41715.0</v>
      </c>
      <c r="D605" s="79">
        <f t="shared" si="1"/>
        <v>9</v>
      </c>
      <c r="E605" s="79" t="s">
        <v>2693</v>
      </c>
      <c r="F605" s="79">
        <v>53937.0</v>
      </c>
      <c r="G605" s="9"/>
      <c r="H605" s="108"/>
      <c r="I605" s="9"/>
      <c r="J605" s="9"/>
      <c r="K605" s="9"/>
      <c r="L605" s="9"/>
      <c r="M605" s="9"/>
      <c r="N605" s="9"/>
    </row>
    <row r="606">
      <c r="A606" s="21">
        <v>4.88001244E8</v>
      </c>
      <c r="B606" s="9" t="s">
        <v>1600</v>
      </c>
      <c r="C606" s="49">
        <v>39250.0</v>
      </c>
      <c r="D606" s="79">
        <f t="shared" si="1"/>
        <v>16</v>
      </c>
      <c r="E606" s="79" t="s">
        <v>2693</v>
      </c>
      <c r="F606" s="79">
        <v>31798.0</v>
      </c>
      <c r="G606" s="9"/>
      <c r="H606" s="108"/>
      <c r="I606" s="9"/>
      <c r="J606" s="9"/>
      <c r="K606" s="9"/>
      <c r="L606" s="9"/>
      <c r="M606" s="9"/>
      <c r="N606" s="9"/>
    </row>
    <row r="607">
      <c r="A607" s="21">
        <v>2.12006062E8</v>
      </c>
      <c r="B607" s="9" t="s">
        <v>1601</v>
      </c>
      <c r="C607" s="49">
        <v>37712.0</v>
      </c>
      <c r="D607" s="79">
        <f t="shared" si="1"/>
        <v>20</v>
      </c>
      <c r="E607" s="79" t="s">
        <v>2690</v>
      </c>
      <c r="F607" s="79">
        <v>107120.0</v>
      </c>
      <c r="G607" s="9"/>
      <c r="H607" s="108"/>
      <c r="I607" s="9"/>
      <c r="J607" s="9"/>
      <c r="K607" s="9"/>
      <c r="L607" s="9"/>
      <c r="M607" s="9"/>
      <c r="N607" s="9"/>
    </row>
    <row r="608">
      <c r="A608" s="21">
        <v>7.50001894E8</v>
      </c>
      <c r="B608" s="9" t="s">
        <v>1603</v>
      </c>
      <c r="C608" s="49">
        <v>41980.0</v>
      </c>
      <c r="D608" s="79">
        <f t="shared" si="1"/>
        <v>9</v>
      </c>
      <c r="E608" s="79"/>
      <c r="F608" s="79">
        <v>28054.0</v>
      </c>
      <c r="G608" s="9"/>
      <c r="H608" s="108"/>
      <c r="I608" s="9"/>
      <c r="J608" s="9"/>
      <c r="K608" s="9"/>
      <c r="L608" s="9"/>
      <c r="M608" s="9"/>
      <c r="N608" s="9"/>
    </row>
    <row r="609">
      <c r="A609" s="21">
        <v>3.68005341E8</v>
      </c>
      <c r="B609" s="9" t="s">
        <v>1603</v>
      </c>
      <c r="C609" s="49">
        <v>38712.0</v>
      </c>
      <c r="D609" s="79">
        <f t="shared" si="1"/>
        <v>18</v>
      </c>
      <c r="E609" s="79"/>
      <c r="F609" s="79">
        <v>60814.0</v>
      </c>
      <c r="G609" s="9"/>
      <c r="H609" s="108"/>
      <c r="I609" s="9"/>
      <c r="J609" s="9"/>
      <c r="K609" s="9"/>
      <c r="L609" s="9"/>
      <c r="M609" s="9"/>
      <c r="N609" s="9"/>
    </row>
    <row r="610">
      <c r="A610" s="21">
        <v>3.83006821E8</v>
      </c>
      <c r="B610" s="9" t="s">
        <v>1619</v>
      </c>
      <c r="C610" s="49">
        <v>42014.0</v>
      </c>
      <c r="D610" s="79">
        <f t="shared" si="1"/>
        <v>8</v>
      </c>
      <c r="E610" s="79" t="s">
        <v>2693</v>
      </c>
      <c r="F610" s="79">
        <v>60684.0</v>
      </c>
      <c r="G610" s="9"/>
      <c r="H610" s="108"/>
      <c r="I610" s="9"/>
      <c r="J610" s="9"/>
      <c r="K610" s="9"/>
      <c r="L610" s="9"/>
      <c r="M610" s="9"/>
      <c r="N610" s="9"/>
    </row>
    <row r="611">
      <c r="A611" s="21">
        <v>8.70001943E8</v>
      </c>
      <c r="B611" s="9" t="s">
        <v>1601</v>
      </c>
      <c r="C611" s="49">
        <v>36391.0</v>
      </c>
      <c r="D611" s="79">
        <f t="shared" si="1"/>
        <v>24</v>
      </c>
      <c r="E611" s="79"/>
      <c r="F611" s="79">
        <v>58552.0</v>
      </c>
      <c r="G611" s="9"/>
      <c r="H611" s="108"/>
      <c r="I611" s="9"/>
      <c r="J611" s="9"/>
      <c r="K611" s="9"/>
      <c r="L611" s="9"/>
      <c r="M611" s="9"/>
      <c r="N611" s="9"/>
    </row>
    <row r="612">
      <c r="A612" s="21">
        <v>8.52000023E8</v>
      </c>
      <c r="B612" s="9" t="s">
        <v>1597</v>
      </c>
      <c r="C612" s="49">
        <v>34742.0</v>
      </c>
      <c r="D612" s="79">
        <f t="shared" si="1"/>
        <v>28</v>
      </c>
      <c r="E612" s="79" t="s">
        <v>2691</v>
      </c>
      <c r="F612" s="79">
        <v>32260.0</v>
      </c>
      <c r="G612" s="9"/>
      <c r="H612" s="108"/>
      <c r="I612" s="9"/>
      <c r="J612" s="9"/>
      <c r="K612" s="9"/>
      <c r="L612" s="9"/>
      <c r="M612" s="9"/>
      <c r="N612" s="9"/>
    </row>
    <row r="613">
      <c r="A613" s="21">
        <v>6.43002576E8</v>
      </c>
      <c r="B613" s="9" t="s">
        <v>1585</v>
      </c>
      <c r="C613" s="49">
        <v>34935.0</v>
      </c>
      <c r="D613" s="79">
        <f t="shared" si="1"/>
        <v>28</v>
      </c>
      <c r="E613" s="79"/>
      <c r="F613" s="79">
        <v>47897.0</v>
      </c>
      <c r="G613" s="9"/>
      <c r="H613" s="108"/>
      <c r="I613" s="9"/>
      <c r="J613" s="9"/>
      <c r="K613" s="9"/>
      <c r="L613" s="9"/>
      <c r="M613" s="9"/>
      <c r="N613" s="9"/>
    </row>
    <row r="614">
      <c r="A614" s="21">
        <v>7.24003735E8</v>
      </c>
      <c r="B614" s="9" t="s">
        <v>1595</v>
      </c>
      <c r="C614" s="49">
        <v>35250.0</v>
      </c>
      <c r="D614" s="79">
        <f t="shared" si="1"/>
        <v>27</v>
      </c>
      <c r="E614" s="79" t="s">
        <v>2690</v>
      </c>
      <c r="F614" s="79">
        <v>56147.0</v>
      </c>
      <c r="G614" s="9"/>
      <c r="H614" s="108"/>
      <c r="I614" s="9"/>
      <c r="J614" s="9"/>
      <c r="K614" s="9"/>
      <c r="L614" s="9"/>
      <c r="M614" s="9"/>
      <c r="N614" s="9"/>
    </row>
    <row r="615">
      <c r="A615" s="21">
        <v>7.94004501E8</v>
      </c>
      <c r="B615" s="9" t="s">
        <v>1588</v>
      </c>
      <c r="C615" s="49">
        <v>41865.0</v>
      </c>
      <c r="D615" s="79">
        <f t="shared" si="1"/>
        <v>9</v>
      </c>
      <c r="E615" s="79"/>
      <c r="F615" s="79">
        <v>104948.0</v>
      </c>
      <c r="G615" s="9"/>
      <c r="H615" s="108"/>
      <c r="I615" s="9"/>
      <c r="J615" s="9"/>
      <c r="K615" s="9"/>
      <c r="L615" s="9"/>
      <c r="M615" s="9"/>
      <c r="N615" s="9"/>
    </row>
    <row r="616">
      <c r="A616" s="21">
        <v>3.69000573E8</v>
      </c>
      <c r="B616" s="9" t="s">
        <v>1584</v>
      </c>
      <c r="C616" s="49">
        <v>37847.0</v>
      </c>
      <c r="D616" s="79">
        <f t="shared" si="1"/>
        <v>20</v>
      </c>
      <c r="E616" s="79" t="s">
        <v>2690</v>
      </c>
      <c r="F616" s="79">
        <v>29218.0</v>
      </c>
      <c r="G616" s="9"/>
      <c r="H616" s="108"/>
      <c r="I616" s="9"/>
      <c r="J616" s="9"/>
      <c r="K616" s="9"/>
      <c r="L616" s="9"/>
      <c r="M616" s="9"/>
      <c r="N616" s="9"/>
    </row>
    <row r="617">
      <c r="A617" s="21">
        <v>5.75008597E8</v>
      </c>
      <c r="B617" s="9" t="s">
        <v>1601</v>
      </c>
      <c r="C617" s="49">
        <v>39271.0</v>
      </c>
      <c r="D617" s="79">
        <f t="shared" si="1"/>
        <v>16</v>
      </c>
      <c r="E617" s="79"/>
      <c r="F617" s="79">
        <v>41561.0</v>
      </c>
      <c r="G617" s="9"/>
      <c r="H617" s="108"/>
      <c r="I617" s="9"/>
      <c r="J617" s="9"/>
      <c r="K617" s="9"/>
      <c r="L617" s="9"/>
      <c r="M617" s="9"/>
      <c r="N617" s="9"/>
    </row>
    <row r="618">
      <c r="A618" s="21">
        <v>9.72006665E8</v>
      </c>
      <c r="B618" s="9" t="s">
        <v>1595</v>
      </c>
      <c r="C618" s="49">
        <v>39857.0</v>
      </c>
      <c r="D618" s="79">
        <f t="shared" si="1"/>
        <v>14</v>
      </c>
      <c r="E618" s="79" t="s">
        <v>2690</v>
      </c>
      <c r="F618" s="79">
        <v>112060.0</v>
      </c>
      <c r="G618" s="9"/>
      <c r="H618" s="108"/>
      <c r="I618" s="9"/>
      <c r="J618" s="9"/>
      <c r="K618" s="9"/>
      <c r="L618" s="9"/>
      <c r="M618" s="9"/>
      <c r="N618" s="9"/>
    </row>
    <row r="619">
      <c r="A619" s="21">
        <v>9.10004196E8</v>
      </c>
      <c r="B619" s="9" t="s">
        <v>1600</v>
      </c>
      <c r="C619" s="49">
        <v>35449.0</v>
      </c>
      <c r="D619" s="79">
        <f t="shared" si="1"/>
        <v>26</v>
      </c>
      <c r="E619" s="79"/>
      <c r="F619" s="79">
        <v>64389.0</v>
      </c>
      <c r="G619" s="9"/>
      <c r="H619" s="108"/>
      <c r="I619" s="9"/>
      <c r="J619" s="9"/>
      <c r="K619" s="9"/>
      <c r="L619" s="9"/>
      <c r="M619" s="9"/>
      <c r="N619" s="9"/>
    </row>
    <row r="620">
      <c r="A620" s="21">
        <v>3.3400448E8</v>
      </c>
      <c r="B620" s="9" t="s">
        <v>1607</v>
      </c>
      <c r="C620" s="49">
        <v>38136.0</v>
      </c>
      <c r="D620" s="79">
        <f t="shared" si="1"/>
        <v>19</v>
      </c>
      <c r="E620" s="79" t="s">
        <v>2690</v>
      </c>
      <c r="F620" s="79">
        <v>41730.0</v>
      </c>
      <c r="G620" s="9"/>
      <c r="H620" s="108"/>
      <c r="I620" s="9"/>
      <c r="J620" s="9"/>
      <c r="K620" s="9"/>
      <c r="L620" s="9"/>
      <c r="M620" s="9"/>
      <c r="N620" s="9"/>
    </row>
    <row r="621">
      <c r="A621" s="21">
        <v>5.0300983E8</v>
      </c>
      <c r="B621" s="9" t="s">
        <v>1601</v>
      </c>
      <c r="C621" s="49">
        <v>35035.0</v>
      </c>
      <c r="D621" s="79">
        <f t="shared" si="1"/>
        <v>28</v>
      </c>
      <c r="E621" s="79" t="s">
        <v>2690</v>
      </c>
      <c r="F621" s="79">
        <v>41782.0</v>
      </c>
      <c r="G621" s="9"/>
      <c r="H621" s="108"/>
      <c r="I621" s="9"/>
      <c r="J621" s="9"/>
      <c r="K621" s="9"/>
      <c r="L621" s="9"/>
      <c r="M621" s="9"/>
      <c r="N621" s="9"/>
    </row>
    <row r="622">
      <c r="A622" s="21">
        <v>6.8700389E8</v>
      </c>
      <c r="B622" s="9" t="s">
        <v>1603</v>
      </c>
      <c r="C622" s="49">
        <v>36664.0</v>
      </c>
      <c r="D622" s="79">
        <f t="shared" si="1"/>
        <v>23</v>
      </c>
      <c r="E622" s="79"/>
      <c r="F622" s="79">
        <v>30800.0</v>
      </c>
      <c r="G622" s="9"/>
      <c r="H622" s="108"/>
      <c r="I622" s="9"/>
      <c r="J622" s="9"/>
      <c r="K622" s="9"/>
      <c r="L622" s="9"/>
      <c r="M622" s="9"/>
      <c r="N622" s="9"/>
    </row>
    <row r="623">
      <c r="A623" s="21">
        <v>4.56009622E8</v>
      </c>
      <c r="B623" s="9" t="s">
        <v>1584</v>
      </c>
      <c r="C623" s="49">
        <v>34728.0</v>
      </c>
      <c r="D623" s="79">
        <f t="shared" si="1"/>
        <v>28</v>
      </c>
      <c r="E623" s="79" t="s">
        <v>2693</v>
      </c>
      <c r="F623" s="79">
        <v>62504.0</v>
      </c>
      <c r="G623" s="9"/>
      <c r="H623" s="108"/>
      <c r="I623" s="9"/>
      <c r="J623" s="9"/>
      <c r="K623" s="9"/>
      <c r="L623" s="9"/>
      <c r="M623" s="9"/>
      <c r="N623" s="9"/>
    </row>
    <row r="624">
      <c r="A624" s="21">
        <v>6.41002645E8</v>
      </c>
      <c r="B624" s="9" t="s">
        <v>1588</v>
      </c>
      <c r="C624" s="49">
        <v>35765.0</v>
      </c>
      <c r="D624" s="79">
        <f t="shared" si="1"/>
        <v>26</v>
      </c>
      <c r="E624" s="79"/>
      <c r="F624" s="79">
        <v>102167.0</v>
      </c>
      <c r="G624" s="9"/>
      <c r="H624" s="108"/>
      <c r="I624" s="9"/>
      <c r="J624" s="9"/>
      <c r="K624" s="9"/>
      <c r="L624" s="9"/>
      <c r="M624" s="9"/>
      <c r="N624" s="9"/>
    </row>
    <row r="625">
      <c r="A625" s="21">
        <v>2.91005078E8</v>
      </c>
      <c r="B625" s="9" t="s">
        <v>1600</v>
      </c>
      <c r="C625" s="49">
        <v>35243.0</v>
      </c>
      <c r="D625" s="79">
        <f t="shared" si="1"/>
        <v>27</v>
      </c>
      <c r="E625" s="79" t="s">
        <v>2694</v>
      </c>
      <c r="F625" s="79">
        <v>73970.0</v>
      </c>
      <c r="G625" s="9"/>
      <c r="H625" s="108"/>
      <c r="I625" s="9"/>
      <c r="J625" s="9"/>
      <c r="K625" s="9"/>
      <c r="L625" s="9"/>
      <c r="M625" s="9"/>
      <c r="N625" s="9"/>
    </row>
    <row r="626">
      <c r="A626" s="21">
        <v>1.60004934E8</v>
      </c>
      <c r="B626" s="9" t="s">
        <v>1584</v>
      </c>
      <c r="C626" s="49">
        <v>36423.0</v>
      </c>
      <c r="D626" s="79">
        <f t="shared" si="1"/>
        <v>24</v>
      </c>
      <c r="E626" s="79" t="s">
        <v>2690</v>
      </c>
      <c r="F626" s="79">
        <v>41730.0</v>
      </c>
      <c r="G626" s="9"/>
      <c r="H626" s="108"/>
      <c r="I626" s="9"/>
      <c r="J626" s="9"/>
      <c r="K626" s="9"/>
      <c r="L626" s="9"/>
      <c r="M626" s="9"/>
      <c r="N626" s="9"/>
    </row>
    <row r="627">
      <c r="A627" s="21">
        <v>3.18008637E8</v>
      </c>
      <c r="B627" s="9" t="s">
        <v>1600</v>
      </c>
      <c r="C627" s="49">
        <v>41168.0</v>
      </c>
      <c r="D627" s="79">
        <f t="shared" si="1"/>
        <v>11</v>
      </c>
      <c r="E627" s="79"/>
      <c r="F627" s="79">
        <v>81614.0</v>
      </c>
      <c r="G627" s="9"/>
      <c r="H627" s="108"/>
      <c r="I627" s="9"/>
      <c r="J627" s="9"/>
      <c r="K627" s="9"/>
      <c r="L627" s="9"/>
      <c r="M627" s="9"/>
      <c r="N627" s="9"/>
    </row>
    <row r="628">
      <c r="A628" s="21">
        <v>4.05006173E8</v>
      </c>
      <c r="B628" s="9" t="s">
        <v>1600</v>
      </c>
      <c r="C628" s="49">
        <v>40363.0</v>
      </c>
      <c r="D628" s="79">
        <f t="shared" si="1"/>
        <v>13</v>
      </c>
      <c r="E628" s="79" t="s">
        <v>2663</v>
      </c>
      <c r="F628" s="79">
        <v>89323.0</v>
      </c>
      <c r="G628" s="9"/>
      <c r="H628" s="108"/>
      <c r="I628" s="9"/>
      <c r="J628" s="9"/>
      <c r="K628" s="9"/>
      <c r="L628" s="9"/>
      <c r="M628" s="9"/>
      <c r="N628" s="9"/>
    </row>
    <row r="629">
      <c r="A629" s="21">
        <v>5.70006015E8</v>
      </c>
      <c r="B629" s="9" t="s">
        <v>1584</v>
      </c>
      <c r="C629" s="49">
        <v>42051.0</v>
      </c>
      <c r="D629" s="79">
        <f t="shared" si="1"/>
        <v>8</v>
      </c>
      <c r="E629" s="79" t="s">
        <v>2692</v>
      </c>
      <c r="F629" s="79">
        <v>64162.0</v>
      </c>
      <c r="G629" s="9"/>
      <c r="H629" s="108"/>
      <c r="I629" s="9"/>
      <c r="J629" s="9"/>
      <c r="K629" s="9"/>
      <c r="L629" s="9"/>
      <c r="M629" s="9"/>
      <c r="N629" s="9"/>
    </row>
    <row r="630">
      <c r="A630" s="21">
        <v>2.61000277E8</v>
      </c>
      <c r="B630" s="9" t="s">
        <v>1585</v>
      </c>
      <c r="C630" s="49">
        <v>37486.0</v>
      </c>
      <c r="D630" s="79">
        <f t="shared" si="1"/>
        <v>21</v>
      </c>
      <c r="E630" s="79" t="s">
        <v>2663</v>
      </c>
      <c r="F630" s="79">
        <v>112879.0</v>
      </c>
      <c r="G630" s="9"/>
      <c r="H630" s="108"/>
      <c r="I630" s="9"/>
      <c r="J630" s="9"/>
      <c r="K630" s="9"/>
      <c r="L630" s="9"/>
      <c r="M630" s="9"/>
      <c r="N630" s="9"/>
    </row>
    <row r="631">
      <c r="A631" s="21">
        <v>1.43004593E8</v>
      </c>
      <c r="B631" s="9" t="s">
        <v>1600</v>
      </c>
      <c r="C631" s="49">
        <v>39450.0</v>
      </c>
      <c r="D631" s="79">
        <f t="shared" si="1"/>
        <v>16</v>
      </c>
      <c r="E631" s="79"/>
      <c r="F631" s="79">
        <v>98046.0</v>
      </c>
      <c r="G631" s="9"/>
      <c r="H631" s="108"/>
      <c r="I631" s="9"/>
      <c r="J631" s="9"/>
      <c r="K631" s="9"/>
      <c r="L631" s="9"/>
      <c r="M631" s="9"/>
      <c r="N631" s="9"/>
    </row>
    <row r="632">
      <c r="A632" s="21">
        <v>4.95002474E8</v>
      </c>
      <c r="B632" s="9" t="s">
        <v>1619</v>
      </c>
      <c r="C632" s="49">
        <v>38187.0</v>
      </c>
      <c r="D632" s="79">
        <f t="shared" si="1"/>
        <v>19</v>
      </c>
      <c r="E632" s="79" t="s">
        <v>2693</v>
      </c>
      <c r="F632" s="79">
        <v>40625.0</v>
      </c>
      <c r="G632" s="9"/>
      <c r="H632" s="108"/>
      <c r="I632" s="9"/>
      <c r="J632" s="9"/>
      <c r="K632" s="9"/>
      <c r="L632" s="9"/>
      <c r="M632" s="9"/>
      <c r="N632" s="9"/>
    </row>
    <row r="633">
      <c r="A633" s="21">
        <v>9.0700132E8</v>
      </c>
      <c r="B633" s="9" t="s">
        <v>1594</v>
      </c>
      <c r="C633" s="49">
        <v>37987.0</v>
      </c>
      <c r="D633" s="79">
        <f t="shared" si="1"/>
        <v>20</v>
      </c>
      <c r="E633" s="79" t="s">
        <v>2663</v>
      </c>
      <c r="F633" s="79">
        <v>55777.0</v>
      </c>
      <c r="G633" s="9"/>
      <c r="H633" s="108"/>
      <c r="I633" s="9"/>
      <c r="J633" s="9"/>
      <c r="K633" s="9"/>
      <c r="L633" s="9"/>
      <c r="M633" s="9"/>
      <c r="N633" s="9"/>
    </row>
    <row r="634">
      <c r="A634" s="21">
        <v>3.84004025E8</v>
      </c>
      <c r="B634" s="9" t="s">
        <v>1600</v>
      </c>
      <c r="C634" s="49">
        <v>38085.0</v>
      </c>
      <c r="D634" s="79">
        <f t="shared" si="1"/>
        <v>19</v>
      </c>
      <c r="E634" s="79"/>
      <c r="F634" s="79">
        <v>30953.0</v>
      </c>
      <c r="G634" s="9"/>
      <c r="H634" s="108"/>
      <c r="I634" s="9"/>
      <c r="J634" s="9"/>
      <c r="K634" s="9"/>
      <c r="L634" s="9"/>
      <c r="M634" s="9"/>
      <c r="N634" s="9"/>
    </row>
    <row r="635">
      <c r="A635" s="21">
        <v>2.79001317E8</v>
      </c>
      <c r="B635" s="9" t="s">
        <v>1601</v>
      </c>
      <c r="C635" s="49">
        <v>37893.0</v>
      </c>
      <c r="D635" s="79">
        <f t="shared" si="1"/>
        <v>20</v>
      </c>
      <c r="E635" s="79"/>
      <c r="F635" s="79">
        <v>50398.0</v>
      </c>
      <c r="G635" s="9"/>
      <c r="H635" s="108"/>
      <c r="I635" s="9"/>
      <c r="J635" s="9"/>
      <c r="K635" s="9"/>
      <c r="L635" s="9"/>
      <c r="M635" s="9"/>
      <c r="N635" s="9"/>
    </row>
    <row r="636">
      <c r="A636" s="21">
        <v>4.6000218E8</v>
      </c>
      <c r="B636" s="9" t="s">
        <v>1695</v>
      </c>
      <c r="C636" s="49">
        <v>41736.0</v>
      </c>
      <c r="D636" s="79">
        <f t="shared" si="1"/>
        <v>9</v>
      </c>
      <c r="E636" s="79" t="s">
        <v>2692</v>
      </c>
      <c r="F636" s="79">
        <v>66534.0</v>
      </c>
      <c r="G636" s="9"/>
      <c r="H636" s="108"/>
      <c r="I636" s="9"/>
      <c r="J636" s="9"/>
      <c r="K636" s="9"/>
      <c r="L636" s="9"/>
      <c r="M636" s="9"/>
      <c r="N636" s="9"/>
    </row>
    <row r="637">
      <c r="A637" s="21">
        <v>2.92003795E8</v>
      </c>
      <c r="B637" s="9" t="s">
        <v>1597</v>
      </c>
      <c r="C637" s="49">
        <v>34910.0</v>
      </c>
      <c r="D637" s="79">
        <f t="shared" si="1"/>
        <v>28</v>
      </c>
      <c r="E637" s="79" t="s">
        <v>2693</v>
      </c>
      <c r="F637" s="79">
        <v>114335.0</v>
      </c>
      <c r="G637" s="9"/>
      <c r="H637" s="108"/>
      <c r="I637" s="9"/>
      <c r="J637" s="9"/>
      <c r="K637" s="9"/>
      <c r="L637" s="9"/>
      <c r="M637" s="9"/>
      <c r="N637" s="9"/>
    </row>
    <row r="638">
      <c r="A638" s="21">
        <v>2.02005919E8</v>
      </c>
      <c r="B638" s="9" t="s">
        <v>1586</v>
      </c>
      <c r="C638" s="49">
        <v>35706.0</v>
      </c>
      <c r="D638" s="79">
        <f t="shared" si="1"/>
        <v>26</v>
      </c>
      <c r="E638" s="79"/>
      <c r="F638" s="79">
        <v>86554.0</v>
      </c>
      <c r="G638" s="9"/>
      <c r="H638" s="108"/>
      <c r="I638" s="9"/>
      <c r="J638" s="9"/>
      <c r="K638" s="9"/>
      <c r="L638" s="9"/>
      <c r="M638" s="9"/>
      <c r="N638" s="9"/>
    </row>
    <row r="639">
      <c r="A639" s="21">
        <v>6.76000562E8</v>
      </c>
      <c r="B639" s="9" t="s">
        <v>1600</v>
      </c>
      <c r="C639" s="49">
        <v>37325.0</v>
      </c>
      <c r="D639" s="79">
        <f t="shared" si="1"/>
        <v>21</v>
      </c>
      <c r="E639" s="79" t="s">
        <v>2693</v>
      </c>
      <c r="F639" s="79">
        <v>78130.0</v>
      </c>
      <c r="G639" s="9"/>
      <c r="H639" s="108"/>
      <c r="I639" s="9"/>
      <c r="J639" s="9"/>
      <c r="K639" s="9"/>
      <c r="L639" s="9"/>
      <c r="M639" s="9"/>
      <c r="N639" s="9"/>
    </row>
    <row r="640">
      <c r="A640" s="21">
        <v>3.580074E8</v>
      </c>
      <c r="B640" s="9" t="s">
        <v>1584</v>
      </c>
      <c r="C640" s="49">
        <v>38010.0</v>
      </c>
      <c r="D640" s="79">
        <f t="shared" si="1"/>
        <v>19</v>
      </c>
      <c r="E640" s="79"/>
      <c r="F640" s="79">
        <v>46868.0</v>
      </c>
      <c r="G640" s="9"/>
      <c r="H640" s="108"/>
      <c r="I640" s="9"/>
      <c r="J640" s="9"/>
      <c r="K640" s="9"/>
      <c r="L640" s="9"/>
      <c r="M640" s="9"/>
      <c r="N640" s="9"/>
    </row>
    <row r="641">
      <c r="A641" s="21">
        <v>2.49006723E8</v>
      </c>
      <c r="B641" s="9" t="s">
        <v>1588</v>
      </c>
      <c r="C641" s="49">
        <v>37655.0</v>
      </c>
      <c r="D641" s="79">
        <f t="shared" si="1"/>
        <v>20</v>
      </c>
      <c r="E641" s="79" t="s">
        <v>2692</v>
      </c>
      <c r="F641" s="79">
        <v>83811.0</v>
      </c>
      <c r="G641" s="9"/>
      <c r="H641" s="108"/>
      <c r="I641" s="9"/>
      <c r="J641" s="9"/>
      <c r="K641" s="9"/>
      <c r="L641" s="9"/>
      <c r="M641" s="9"/>
      <c r="N641" s="9"/>
    </row>
    <row r="642">
      <c r="A642" s="21">
        <v>2.47006371E8</v>
      </c>
      <c r="B642" s="9" t="s">
        <v>1585</v>
      </c>
      <c r="C642" s="49">
        <v>41981.0</v>
      </c>
      <c r="D642" s="79">
        <f t="shared" si="1"/>
        <v>9</v>
      </c>
      <c r="E642" s="79" t="s">
        <v>2690</v>
      </c>
      <c r="F642" s="79">
        <v>26052.0</v>
      </c>
      <c r="G642" s="9"/>
      <c r="H642" s="108"/>
      <c r="I642" s="9"/>
      <c r="J642" s="9"/>
      <c r="K642" s="9"/>
      <c r="L642" s="9"/>
      <c r="M642" s="9"/>
      <c r="N642" s="9"/>
    </row>
    <row r="643">
      <c r="A643" s="21">
        <v>6.18005364E8</v>
      </c>
      <c r="B643" s="9" t="s">
        <v>1584</v>
      </c>
      <c r="C643" s="49">
        <v>41884.0</v>
      </c>
      <c r="D643" s="79">
        <f t="shared" si="1"/>
        <v>9</v>
      </c>
      <c r="E643" s="79" t="s">
        <v>2690</v>
      </c>
      <c r="F643" s="79">
        <v>63310.0</v>
      </c>
      <c r="G643" s="9"/>
      <c r="H643" s="108"/>
      <c r="I643" s="9"/>
      <c r="J643" s="9"/>
      <c r="K643" s="9"/>
      <c r="L643" s="9"/>
      <c r="M643" s="9"/>
      <c r="N643" s="9"/>
    </row>
    <row r="644">
      <c r="A644" s="21">
        <v>7.2100966E8</v>
      </c>
      <c r="B644" s="9" t="s">
        <v>1607</v>
      </c>
      <c r="C644" s="49">
        <v>41904.0</v>
      </c>
      <c r="D644" s="79">
        <f t="shared" si="1"/>
        <v>9</v>
      </c>
      <c r="E644" s="79" t="s">
        <v>2692</v>
      </c>
      <c r="F644" s="79">
        <v>50349.0</v>
      </c>
      <c r="G644" s="9"/>
      <c r="H644" s="108"/>
      <c r="I644" s="9"/>
      <c r="J644" s="9"/>
      <c r="K644" s="9"/>
      <c r="L644" s="9"/>
      <c r="M644" s="9"/>
      <c r="N644" s="9"/>
    </row>
    <row r="645">
      <c r="A645" s="21">
        <v>2.67008084E8</v>
      </c>
      <c r="B645" s="9" t="s">
        <v>1607</v>
      </c>
      <c r="C645" s="49">
        <v>37570.0</v>
      </c>
      <c r="D645" s="79">
        <f t="shared" si="1"/>
        <v>21</v>
      </c>
      <c r="E645" s="79"/>
      <c r="F645" s="79">
        <v>114400.0</v>
      </c>
      <c r="G645" s="9"/>
      <c r="H645" s="108"/>
      <c r="I645" s="9"/>
      <c r="J645" s="9"/>
      <c r="K645" s="9"/>
      <c r="L645" s="9"/>
      <c r="M645" s="9"/>
      <c r="N645" s="9"/>
    </row>
    <row r="646">
      <c r="A646" s="21">
        <v>5.75000646E8</v>
      </c>
      <c r="B646" s="9" t="s">
        <v>1600</v>
      </c>
      <c r="C646" s="49">
        <v>40978.0</v>
      </c>
      <c r="D646" s="79">
        <f t="shared" si="1"/>
        <v>11</v>
      </c>
      <c r="E646" s="79" t="s">
        <v>2693</v>
      </c>
      <c r="F646" s="79">
        <v>60086.0</v>
      </c>
      <c r="G646" s="9"/>
      <c r="H646" s="108"/>
      <c r="I646" s="9"/>
      <c r="J646" s="9"/>
      <c r="K646" s="9"/>
      <c r="L646" s="9"/>
      <c r="M646" s="9"/>
      <c r="N646" s="9"/>
    </row>
    <row r="647">
      <c r="A647" s="21">
        <v>5.61008668E8</v>
      </c>
      <c r="B647" s="9" t="s">
        <v>1600</v>
      </c>
      <c r="C647" s="49">
        <v>40439.0</v>
      </c>
      <c r="D647" s="79">
        <f t="shared" si="1"/>
        <v>13</v>
      </c>
      <c r="E647" s="79" t="s">
        <v>2692</v>
      </c>
      <c r="F647" s="79">
        <v>99559.0</v>
      </c>
      <c r="G647" s="9"/>
      <c r="H647" s="108"/>
      <c r="I647" s="9"/>
      <c r="J647" s="9"/>
      <c r="K647" s="9"/>
      <c r="L647" s="9"/>
      <c r="M647" s="9"/>
      <c r="N647" s="9"/>
    </row>
    <row r="648">
      <c r="A648" s="21">
        <v>6.49004799E8</v>
      </c>
      <c r="B648" s="9" t="s">
        <v>1585</v>
      </c>
      <c r="C648" s="49">
        <v>41839.0</v>
      </c>
      <c r="D648" s="79">
        <f t="shared" si="1"/>
        <v>9</v>
      </c>
      <c r="E648" s="79" t="s">
        <v>2690</v>
      </c>
      <c r="F648" s="79">
        <v>58838.0</v>
      </c>
      <c r="G648" s="9"/>
      <c r="H648" s="108"/>
      <c r="I648" s="9"/>
      <c r="J648" s="9"/>
      <c r="K648" s="9"/>
      <c r="L648" s="9"/>
      <c r="M648" s="9"/>
      <c r="N648" s="9"/>
    </row>
    <row r="649">
      <c r="A649" s="21">
        <v>2.43002914E8</v>
      </c>
      <c r="B649" s="9" t="s">
        <v>1600</v>
      </c>
      <c r="C649" s="49">
        <v>36829.0</v>
      </c>
      <c r="D649" s="79">
        <f t="shared" si="1"/>
        <v>23</v>
      </c>
      <c r="E649" s="79" t="s">
        <v>2693</v>
      </c>
      <c r="F649" s="79">
        <v>95485.0</v>
      </c>
      <c r="G649" s="9"/>
      <c r="H649" s="108"/>
      <c r="I649" s="9"/>
      <c r="J649" s="9"/>
      <c r="K649" s="9"/>
      <c r="L649" s="9"/>
      <c r="M649" s="9"/>
      <c r="N649" s="9"/>
    </row>
    <row r="650">
      <c r="A650" s="21">
        <v>1.29007083E8</v>
      </c>
      <c r="B650" s="9" t="s">
        <v>1607</v>
      </c>
      <c r="C650" s="49">
        <v>42226.0</v>
      </c>
      <c r="D650" s="79">
        <f t="shared" si="1"/>
        <v>8</v>
      </c>
      <c r="E650" s="79" t="s">
        <v>2691</v>
      </c>
      <c r="F650" s="79">
        <v>89583.0</v>
      </c>
      <c r="G650" s="9"/>
      <c r="H650" s="108"/>
      <c r="I650" s="9"/>
      <c r="J650" s="9"/>
      <c r="K650" s="9"/>
      <c r="L650" s="9"/>
      <c r="M650" s="9"/>
      <c r="N650" s="9"/>
    </row>
    <row r="651">
      <c r="A651" s="21">
        <v>5.94000949E8</v>
      </c>
      <c r="B651" s="9" t="s">
        <v>1600</v>
      </c>
      <c r="C651" s="49">
        <v>38052.0</v>
      </c>
      <c r="D651" s="79">
        <f t="shared" si="1"/>
        <v>19</v>
      </c>
      <c r="E651" s="79" t="s">
        <v>2690</v>
      </c>
      <c r="F651" s="79">
        <v>22451.0</v>
      </c>
      <c r="G651" s="9"/>
      <c r="H651" s="108"/>
      <c r="I651" s="9"/>
      <c r="J651" s="9"/>
      <c r="K651" s="9"/>
      <c r="L651" s="9"/>
      <c r="M651" s="9"/>
      <c r="N651" s="9"/>
    </row>
    <row r="652">
      <c r="A652" s="21">
        <v>5.33006888E8</v>
      </c>
      <c r="B652" s="9" t="s">
        <v>1695</v>
      </c>
      <c r="C652" s="49">
        <v>37844.0</v>
      </c>
      <c r="D652" s="79">
        <f t="shared" si="1"/>
        <v>20</v>
      </c>
      <c r="E652" s="79" t="s">
        <v>2663</v>
      </c>
      <c r="F652" s="79">
        <v>62205.0</v>
      </c>
      <c r="G652" s="9"/>
      <c r="H652" s="108"/>
      <c r="I652" s="9"/>
      <c r="J652" s="9"/>
      <c r="K652" s="9"/>
      <c r="L652" s="9"/>
      <c r="M652" s="9"/>
      <c r="N652" s="9"/>
    </row>
    <row r="653">
      <c r="A653" s="21">
        <v>1.74009111E8</v>
      </c>
      <c r="B653" s="9" t="s">
        <v>1584</v>
      </c>
      <c r="C653" s="49">
        <v>36916.0</v>
      </c>
      <c r="D653" s="79">
        <f t="shared" si="1"/>
        <v>22</v>
      </c>
      <c r="E653" s="79" t="s">
        <v>2692</v>
      </c>
      <c r="F653" s="79">
        <v>94510.0</v>
      </c>
      <c r="G653" s="9"/>
      <c r="H653" s="108"/>
      <c r="I653" s="9"/>
      <c r="J653" s="9"/>
      <c r="K653" s="9"/>
      <c r="L653" s="9"/>
      <c r="M653" s="9"/>
      <c r="N653" s="9"/>
    </row>
    <row r="654">
      <c r="A654" s="21">
        <v>3.3700059E8</v>
      </c>
      <c r="B654" s="9" t="s">
        <v>1600</v>
      </c>
      <c r="C654" s="49">
        <v>39674.0</v>
      </c>
      <c r="D654" s="79">
        <f t="shared" si="1"/>
        <v>15</v>
      </c>
      <c r="E654" s="79"/>
      <c r="F654" s="79">
        <v>74633.0</v>
      </c>
      <c r="G654" s="9"/>
      <c r="H654" s="108"/>
      <c r="I654" s="9"/>
      <c r="J654" s="9"/>
      <c r="K654" s="9"/>
      <c r="L654" s="9"/>
      <c r="M654" s="9"/>
      <c r="N654" s="9"/>
    </row>
    <row r="655">
      <c r="A655" s="21">
        <v>7.71000153E8</v>
      </c>
      <c r="B655" s="9" t="s">
        <v>1588</v>
      </c>
      <c r="C655" s="49">
        <v>40913.0</v>
      </c>
      <c r="D655" s="79">
        <f t="shared" si="1"/>
        <v>11</v>
      </c>
      <c r="E655" s="79" t="s">
        <v>2693</v>
      </c>
      <c r="F655" s="79">
        <v>32474.0</v>
      </c>
      <c r="G655" s="9"/>
      <c r="H655" s="108"/>
      <c r="I655" s="9"/>
      <c r="J655" s="9"/>
      <c r="K655" s="9"/>
      <c r="L655" s="9"/>
      <c r="M655" s="9"/>
      <c r="N655" s="9"/>
    </row>
    <row r="656">
      <c r="A656" s="21">
        <v>9.18006287E8</v>
      </c>
      <c r="B656" s="9" t="s">
        <v>1588</v>
      </c>
      <c r="C656" s="49">
        <v>34823.0</v>
      </c>
      <c r="D656" s="79">
        <f t="shared" si="1"/>
        <v>28</v>
      </c>
      <c r="E656" s="79"/>
      <c r="F656" s="79">
        <v>82693.0</v>
      </c>
      <c r="G656" s="9"/>
      <c r="H656" s="108"/>
      <c r="I656" s="9"/>
      <c r="J656" s="9"/>
      <c r="K656" s="9"/>
      <c r="L656" s="9"/>
      <c r="M656" s="9"/>
      <c r="N656" s="9"/>
    </row>
    <row r="657">
      <c r="A657" s="21">
        <v>1.6400413E8</v>
      </c>
      <c r="B657" s="9" t="s">
        <v>1607</v>
      </c>
      <c r="C657" s="49">
        <v>37199.0</v>
      </c>
      <c r="D657" s="79">
        <f t="shared" si="1"/>
        <v>22</v>
      </c>
      <c r="E657" s="79"/>
      <c r="F657" s="79">
        <v>109460.0</v>
      </c>
      <c r="G657" s="9"/>
      <c r="H657" s="108"/>
      <c r="I657" s="9"/>
      <c r="J657" s="9"/>
      <c r="K657" s="9"/>
      <c r="L657" s="9"/>
      <c r="M657" s="9"/>
      <c r="N657" s="9"/>
    </row>
    <row r="658">
      <c r="A658" s="21">
        <v>4.22009693E8</v>
      </c>
      <c r="B658" s="9" t="s">
        <v>1585</v>
      </c>
      <c r="C658" s="49">
        <v>38292.0</v>
      </c>
      <c r="D658" s="79">
        <f t="shared" si="1"/>
        <v>19</v>
      </c>
      <c r="E658" s="79" t="s">
        <v>2690</v>
      </c>
      <c r="F658" s="79">
        <v>68237.0</v>
      </c>
      <c r="G658" s="9"/>
      <c r="H658" s="108"/>
      <c r="I658" s="9"/>
      <c r="J658" s="9"/>
      <c r="K658" s="9"/>
      <c r="L658" s="9"/>
      <c r="M658" s="9"/>
      <c r="N658" s="9"/>
    </row>
    <row r="659">
      <c r="A659" s="21">
        <v>5.2500732E8</v>
      </c>
      <c r="B659" s="9" t="s">
        <v>1601</v>
      </c>
      <c r="C659" s="49">
        <v>38044.0</v>
      </c>
      <c r="D659" s="79">
        <f t="shared" si="1"/>
        <v>19</v>
      </c>
      <c r="E659" s="79" t="s">
        <v>2663</v>
      </c>
      <c r="F659" s="79">
        <v>51584.0</v>
      </c>
      <c r="G659" s="9"/>
      <c r="H659" s="108"/>
      <c r="I659" s="9"/>
      <c r="J659" s="9"/>
      <c r="K659" s="9"/>
      <c r="L659" s="9"/>
      <c r="M659" s="9"/>
      <c r="N659" s="9"/>
    </row>
    <row r="660">
      <c r="A660" s="21">
        <v>5.34004571E8</v>
      </c>
      <c r="B660" s="9" t="s">
        <v>1616</v>
      </c>
      <c r="C660" s="49">
        <v>41047.0</v>
      </c>
      <c r="D660" s="79">
        <f t="shared" si="1"/>
        <v>11</v>
      </c>
      <c r="E660" s="79" t="s">
        <v>2691</v>
      </c>
      <c r="F660" s="79">
        <v>59924.0</v>
      </c>
      <c r="G660" s="9"/>
      <c r="H660" s="108"/>
      <c r="I660" s="9"/>
      <c r="J660" s="9"/>
      <c r="K660" s="9"/>
      <c r="L660" s="9"/>
      <c r="M660" s="9"/>
      <c r="N660" s="9"/>
    </row>
    <row r="661">
      <c r="A661" s="21">
        <v>5.02000266E8</v>
      </c>
      <c r="B661" s="9" t="s">
        <v>1588</v>
      </c>
      <c r="C661" s="49">
        <v>40276.0</v>
      </c>
      <c r="D661" s="79">
        <f t="shared" si="1"/>
        <v>13</v>
      </c>
      <c r="E661" s="79"/>
      <c r="F661" s="79">
        <v>48547.0</v>
      </c>
      <c r="G661" s="9"/>
      <c r="H661" s="108"/>
      <c r="I661" s="9"/>
      <c r="J661" s="9"/>
      <c r="K661" s="9"/>
      <c r="L661" s="9"/>
      <c r="M661" s="9"/>
      <c r="N661" s="9"/>
    </row>
    <row r="662">
      <c r="A662" s="21">
        <v>1.61009267E8</v>
      </c>
      <c r="B662" s="9" t="s">
        <v>1584</v>
      </c>
      <c r="C662" s="49">
        <v>40992.0</v>
      </c>
      <c r="D662" s="79">
        <f t="shared" si="1"/>
        <v>11</v>
      </c>
      <c r="E662" s="79" t="s">
        <v>2692</v>
      </c>
      <c r="F662" s="79">
        <v>54626.0</v>
      </c>
      <c r="G662" s="9"/>
      <c r="H662" s="108"/>
      <c r="I662" s="9"/>
      <c r="J662" s="9"/>
      <c r="K662" s="9"/>
      <c r="L662" s="9"/>
      <c r="M662" s="9"/>
      <c r="N662" s="9"/>
    </row>
    <row r="663">
      <c r="A663" s="21">
        <v>6.93005055E8</v>
      </c>
      <c r="B663" s="9" t="s">
        <v>1603</v>
      </c>
      <c r="C663" s="49">
        <v>35341.0</v>
      </c>
      <c r="D663" s="79">
        <f t="shared" si="1"/>
        <v>27</v>
      </c>
      <c r="E663" s="79" t="s">
        <v>2693</v>
      </c>
      <c r="F663" s="79">
        <v>89011.0</v>
      </c>
      <c r="G663" s="9"/>
      <c r="H663" s="108"/>
      <c r="I663" s="9"/>
      <c r="J663" s="9"/>
      <c r="K663" s="9"/>
      <c r="L663" s="9"/>
      <c r="M663" s="9"/>
      <c r="N663" s="9"/>
    </row>
    <row r="664">
      <c r="A664" s="21">
        <v>6.56002514E8</v>
      </c>
      <c r="B664" s="9" t="s">
        <v>1588</v>
      </c>
      <c r="C664" s="49">
        <v>35604.0</v>
      </c>
      <c r="D664" s="79">
        <f t="shared" si="1"/>
        <v>26</v>
      </c>
      <c r="E664" s="79"/>
      <c r="F664" s="79">
        <v>91195.0</v>
      </c>
      <c r="G664" s="9"/>
      <c r="H664" s="108"/>
      <c r="I664" s="9"/>
      <c r="J664" s="9"/>
      <c r="K664" s="9"/>
      <c r="L664" s="9"/>
      <c r="M664" s="9"/>
      <c r="N664" s="9"/>
    </row>
    <row r="665">
      <c r="A665" s="21">
        <v>9.16004119E8</v>
      </c>
      <c r="B665" s="9" t="s">
        <v>1588</v>
      </c>
      <c r="C665" s="49">
        <v>38729.0</v>
      </c>
      <c r="D665" s="79">
        <f t="shared" si="1"/>
        <v>17</v>
      </c>
      <c r="E665" s="79"/>
      <c r="F665" s="79">
        <v>36751.0</v>
      </c>
      <c r="G665" s="9"/>
      <c r="H665" s="108"/>
      <c r="I665" s="9"/>
      <c r="J665" s="9"/>
      <c r="K665" s="9"/>
      <c r="L665" s="9"/>
      <c r="M665" s="9"/>
      <c r="N665" s="9"/>
    </row>
    <row r="666">
      <c r="A666" s="21">
        <v>7.88002967E8</v>
      </c>
      <c r="B666" s="9" t="s">
        <v>1592</v>
      </c>
      <c r="C666" s="49">
        <v>37011.0</v>
      </c>
      <c r="D666" s="79">
        <f t="shared" si="1"/>
        <v>22</v>
      </c>
      <c r="E666" s="79"/>
      <c r="F666" s="79">
        <v>45906.0</v>
      </c>
      <c r="G666" s="9"/>
      <c r="H666" s="108"/>
      <c r="I666" s="9"/>
      <c r="J666" s="9"/>
      <c r="K666" s="9"/>
      <c r="L666" s="9"/>
      <c r="M666" s="9"/>
      <c r="N666" s="9"/>
    </row>
    <row r="667">
      <c r="A667" s="21">
        <v>8.53008713E8</v>
      </c>
      <c r="B667" s="9" t="s">
        <v>1600</v>
      </c>
      <c r="C667" s="49">
        <v>37219.0</v>
      </c>
      <c r="D667" s="79">
        <f t="shared" si="1"/>
        <v>22</v>
      </c>
      <c r="E667" s="79" t="s">
        <v>2693</v>
      </c>
      <c r="F667" s="79">
        <v>78364.0</v>
      </c>
      <c r="G667" s="9"/>
      <c r="H667" s="108"/>
      <c r="I667" s="9"/>
      <c r="J667" s="9"/>
      <c r="K667" s="9"/>
      <c r="L667" s="9"/>
      <c r="M667" s="9"/>
      <c r="N667" s="9"/>
    </row>
    <row r="668">
      <c r="A668" s="21">
        <v>2.47002007E8</v>
      </c>
      <c r="B668" s="9" t="s">
        <v>1588</v>
      </c>
      <c r="C668" s="49">
        <v>37823.0</v>
      </c>
      <c r="D668" s="79">
        <f t="shared" si="1"/>
        <v>20</v>
      </c>
      <c r="E668" s="79"/>
      <c r="F668" s="79">
        <v>75725.0</v>
      </c>
      <c r="G668" s="9"/>
      <c r="H668" s="108"/>
      <c r="I668" s="9"/>
      <c r="J668" s="9"/>
      <c r="K668" s="9"/>
      <c r="L668" s="9"/>
      <c r="M668" s="9"/>
      <c r="N668" s="9"/>
    </row>
    <row r="669">
      <c r="A669" s="21">
        <v>6.93005639E8</v>
      </c>
      <c r="B669" s="9" t="s">
        <v>1603</v>
      </c>
      <c r="C669" s="49">
        <v>34852.0</v>
      </c>
      <c r="D669" s="79">
        <f t="shared" si="1"/>
        <v>28</v>
      </c>
      <c r="E669" s="79" t="s">
        <v>2693</v>
      </c>
      <c r="F669" s="79">
        <v>70070.0</v>
      </c>
      <c r="G669" s="9"/>
      <c r="H669" s="108"/>
      <c r="I669" s="9"/>
      <c r="J669" s="9"/>
      <c r="K669" s="9"/>
      <c r="L669" s="9"/>
      <c r="M669" s="9"/>
      <c r="N669" s="9"/>
    </row>
    <row r="670">
      <c r="A670" s="21">
        <v>2.69003478E8</v>
      </c>
      <c r="B670" s="9" t="s">
        <v>1603</v>
      </c>
      <c r="C670" s="49">
        <v>37345.0</v>
      </c>
      <c r="D670" s="79">
        <f t="shared" si="1"/>
        <v>21</v>
      </c>
      <c r="E670" s="79" t="s">
        <v>2690</v>
      </c>
      <c r="F670" s="79">
        <v>41756.0</v>
      </c>
      <c r="G670" s="9"/>
      <c r="H670" s="108"/>
      <c r="I670" s="9"/>
      <c r="J670" s="9"/>
      <c r="K670" s="9"/>
      <c r="L670" s="9"/>
      <c r="M670" s="9"/>
      <c r="N670" s="9"/>
    </row>
    <row r="671">
      <c r="A671" s="21">
        <v>3.04008732E8</v>
      </c>
      <c r="B671" s="9" t="s">
        <v>1601</v>
      </c>
      <c r="C671" s="49">
        <v>35339.0</v>
      </c>
      <c r="D671" s="79">
        <f t="shared" si="1"/>
        <v>27</v>
      </c>
      <c r="E671" s="79" t="s">
        <v>2693</v>
      </c>
      <c r="F671" s="79">
        <v>44343.0</v>
      </c>
      <c r="G671" s="9"/>
      <c r="H671" s="108"/>
      <c r="I671" s="9"/>
      <c r="J671" s="9"/>
      <c r="K671" s="9"/>
      <c r="L671" s="9"/>
      <c r="M671" s="9"/>
      <c r="N671" s="9"/>
    </row>
    <row r="672">
      <c r="A672" s="21">
        <v>8.6700031E8</v>
      </c>
      <c r="B672" s="9" t="s">
        <v>1584</v>
      </c>
      <c r="C672" s="49">
        <v>38023.0</v>
      </c>
      <c r="D672" s="79">
        <f t="shared" si="1"/>
        <v>19</v>
      </c>
      <c r="E672" s="79" t="s">
        <v>2690</v>
      </c>
      <c r="F672" s="79">
        <v>85683.0</v>
      </c>
      <c r="G672" s="9"/>
      <c r="H672" s="108"/>
      <c r="I672" s="9"/>
      <c r="J672" s="9"/>
      <c r="K672" s="9"/>
      <c r="L672" s="9"/>
      <c r="M672" s="9"/>
      <c r="N672" s="9"/>
    </row>
    <row r="673">
      <c r="A673" s="21">
        <v>2.14004804E8</v>
      </c>
      <c r="B673" s="9" t="s">
        <v>1655</v>
      </c>
      <c r="C673" s="49">
        <v>39566.0</v>
      </c>
      <c r="D673" s="79">
        <f t="shared" si="1"/>
        <v>15</v>
      </c>
      <c r="E673" s="79" t="s">
        <v>2690</v>
      </c>
      <c r="F673" s="79">
        <v>70031.0</v>
      </c>
      <c r="G673" s="9"/>
      <c r="H673" s="108"/>
      <c r="I673" s="9"/>
      <c r="J673" s="9"/>
      <c r="K673" s="9"/>
      <c r="L673" s="9"/>
      <c r="M673" s="9"/>
      <c r="N673" s="9"/>
    </row>
    <row r="674">
      <c r="A674" s="21">
        <v>2.57009459E8</v>
      </c>
      <c r="B674" s="9" t="s">
        <v>1600</v>
      </c>
      <c r="C674" s="49">
        <v>38267.0</v>
      </c>
      <c r="D674" s="79">
        <f t="shared" si="1"/>
        <v>19</v>
      </c>
      <c r="E674" s="79"/>
      <c r="F674" s="79">
        <v>74880.0</v>
      </c>
      <c r="G674" s="9"/>
      <c r="H674" s="108"/>
      <c r="I674" s="9"/>
      <c r="J674" s="9"/>
      <c r="K674" s="9"/>
      <c r="L674" s="9"/>
      <c r="M674" s="9"/>
      <c r="N674" s="9"/>
    </row>
    <row r="675">
      <c r="A675" s="21">
        <v>1.59005552E8</v>
      </c>
      <c r="B675" s="9" t="s">
        <v>1585</v>
      </c>
      <c r="C675" s="49">
        <v>35395.0</v>
      </c>
      <c r="D675" s="79">
        <f t="shared" si="1"/>
        <v>27</v>
      </c>
      <c r="E675" s="79" t="s">
        <v>2692</v>
      </c>
      <c r="F675" s="79">
        <v>96109.0</v>
      </c>
      <c r="G675" s="9"/>
      <c r="H675" s="108"/>
      <c r="I675" s="9"/>
      <c r="J675" s="9"/>
      <c r="K675" s="9"/>
      <c r="L675" s="9"/>
      <c r="M675" s="9"/>
      <c r="N675" s="9"/>
    </row>
    <row r="676">
      <c r="A676" s="21">
        <v>2.12008012E8</v>
      </c>
      <c r="B676" s="9" t="s">
        <v>1588</v>
      </c>
      <c r="C676" s="49">
        <v>38597.0</v>
      </c>
      <c r="D676" s="79">
        <f t="shared" si="1"/>
        <v>18</v>
      </c>
      <c r="E676" s="79" t="s">
        <v>2693</v>
      </c>
      <c r="F676" s="79">
        <v>81978.0</v>
      </c>
      <c r="G676" s="9"/>
      <c r="H676" s="108"/>
      <c r="I676" s="9"/>
      <c r="J676" s="9"/>
      <c r="K676" s="9"/>
      <c r="L676" s="9"/>
      <c r="M676" s="9"/>
      <c r="N676" s="9"/>
    </row>
    <row r="677">
      <c r="A677" s="21"/>
      <c r="B677" s="9"/>
      <c r="C677" s="49"/>
      <c r="D677" s="79"/>
      <c r="E677" s="79"/>
      <c r="F677" s="79"/>
      <c r="G677" s="9"/>
      <c r="H677" s="108"/>
      <c r="I677" s="9"/>
      <c r="J677" s="9"/>
      <c r="K677" s="9"/>
      <c r="L677" s="9"/>
      <c r="M677" s="9"/>
      <c r="N677" s="9"/>
    </row>
    <row r="678">
      <c r="A678" s="21"/>
      <c r="B678" s="9"/>
      <c r="C678" s="49"/>
      <c r="D678" s="79"/>
      <c r="E678" s="79"/>
      <c r="F678" s="79"/>
      <c r="G678" s="9"/>
      <c r="H678" s="108"/>
      <c r="I678" s="9"/>
      <c r="J678" s="9"/>
      <c r="K678" s="9"/>
      <c r="L678" s="9"/>
      <c r="M678" s="9"/>
      <c r="N678" s="9"/>
    </row>
    <row r="679">
      <c r="A679" s="21"/>
      <c r="B679" s="9"/>
      <c r="C679" s="49"/>
      <c r="D679" s="79"/>
      <c r="E679" s="79"/>
      <c r="F679" s="79"/>
      <c r="G679" s="9"/>
      <c r="H679" s="108"/>
      <c r="I679" s="9"/>
      <c r="J679" s="9"/>
      <c r="K679" s="9"/>
      <c r="L679" s="9"/>
      <c r="M679" s="9"/>
      <c r="N679" s="9"/>
    </row>
    <row r="680">
      <c r="A680" s="21"/>
      <c r="B680" s="9"/>
      <c r="C680" s="49"/>
      <c r="D680" s="79"/>
      <c r="E680" s="79"/>
      <c r="F680" s="79"/>
      <c r="G680" s="9"/>
      <c r="H680" s="108"/>
      <c r="I680" s="9"/>
      <c r="J680" s="9"/>
      <c r="K680" s="9"/>
      <c r="L680" s="9"/>
      <c r="M680" s="9"/>
      <c r="N680" s="9"/>
    </row>
    <row r="681">
      <c r="A681" s="21"/>
      <c r="B681" s="9"/>
      <c r="C681" s="49"/>
      <c r="D681" s="79"/>
      <c r="E681" s="79"/>
      <c r="F681" s="79"/>
      <c r="G681" s="9"/>
      <c r="H681" s="108"/>
      <c r="I681" s="9"/>
      <c r="J681" s="9"/>
      <c r="K681" s="9"/>
      <c r="L681" s="9"/>
      <c r="M681" s="9"/>
      <c r="N681" s="9"/>
    </row>
    <row r="682">
      <c r="A682" s="21"/>
      <c r="B682" s="9"/>
      <c r="C682" s="49"/>
      <c r="D682" s="79"/>
      <c r="E682" s="79"/>
      <c r="F682" s="79"/>
      <c r="G682" s="9"/>
      <c r="H682" s="108"/>
      <c r="I682" s="9"/>
      <c r="J682" s="9"/>
      <c r="K682" s="9"/>
      <c r="L682" s="9"/>
      <c r="M682" s="9"/>
      <c r="N682" s="9"/>
    </row>
    <row r="683">
      <c r="A683" s="21"/>
      <c r="B683" s="9"/>
      <c r="C683" s="49"/>
      <c r="D683" s="79"/>
      <c r="E683" s="79"/>
      <c r="F683" s="79"/>
      <c r="G683" s="9"/>
      <c r="H683" s="108"/>
      <c r="I683" s="9"/>
      <c r="J683" s="9"/>
      <c r="K683" s="9"/>
      <c r="L683" s="9"/>
      <c r="M683" s="9"/>
      <c r="N683" s="9"/>
    </row>
    <row r="684">
      <c r="A684" s="21"/>
      <c r="B684" s="9"/>
      <c r="C684" s="49"/>
      <c r="D684" s="79"/>
      <c r="E684" s="79"/>
      <c r="F684" s="79"/>
      <c r="G684" s="9"/>
      <c r="H684" s="108"/>
      <c r="I684" s="9"/>
      <c r="J684" s="9"/>
      <c r="K684" s="9"/>
      <c r="L684" s="9"/>
      <c r="M684" s="9"/>
      <c r="N684" s="9"/>
    </row>
    <row r="685">
      <c r="A685" s="21"/>
      <c r="B685" s="9"/>
      <c r="C685" s="49"/>
      <c r="D685" s="79"/>
      <c r="E685" s="79"/>
      <c r="F685" s="79"/>
      <c r="G685" s="9"/>
      <c r="H685" s="108"/>
      <c r="I685" s="9"/>
      <c r="J685" s="9"/>
      <c r="K685" s="9"/>
      <c r="L685" s="9"/>
      <c r="M685" s="9"/>
      <c r="N685" s="9"/>
    </row>
    <row r="686">
      <c r="A686" s="21"/>
      <c r="B686" s="9"/>
      <c r="C686" s="49"/>
      <c r="D686" s="79"/>
      <c r="E686" s="79"/>
      <c r="F686" s="79"/>
      <c r="G686" s="9"/>
      <c r="H686" s="108"/>
      <c r="I686" s="9"/>
      <c r="J686" s="9"/>
      <c r="K686" s="9"/>
      <c r="L686" s="9"/>
      <c r="M686" s="9"/>
      <c r="N686" s="9"/>
    </row>
    <row r="687">
      <c r="A687" s="21"/>
      <c r="B687" s="9"/>
      <c r="C687" s="49"/>
      <c r="D687" s="79"/>
      <c r="E687" s="79"/>
      <c r="F687" s="79"/>
      <c r="G687" s="9"/>
      <c r="H687" s="108"/>
      <c r="I687" s="9"/>
      <c r="J687" s="9"/>
      <c r="K687" s="9"/>
      <c r="L687" s="9"/>
      <c r="M687" s="9"/>
      <c r="N687" s="9"/>
    </row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75"/>
  <cols>
    <col customWidth="1" min="1" max="1" width="4.86"/>
    <col customWidth="1" min="2" max="2" width="10.71"/>
    <col customWidth="1" min="3" max="3" width="6.0"/>
    <col customWidth="1" min="4" max="4" width="14.43"/>
    <col customWidth="1" min="5" max="5" width="16.43"/>
    <col customWidth="1" min="6" max="6" width="61.14"/>
    <col customWidth="1" min="7" max="8" width="19.86"/>
    <col customWidth="1" min="9" max="9" width="18.43"/>
    <col customWidth="1" min="10" max="10" width="9.43"/>
    <col customWidth="1" min="11" max="11" width="12.29"/>
    <col customWidth="1" min="12" max="12" width="19.86"/>
    <col customWidth="1" min="13" max="13" width="12.29"/>
    <col customWidth="1" min="14" max="14" width="19.86"/>
    <col customWidth="1" min="15" max="15" width="12.29"/>
    <col customWidth="1" min="16" max="16" width="14.29"/>
    <col customWidth="1" min="17" max="26" width="19.86"/>
  </cols>
  <sheetData>
    <row r="1">
      <c r="A1" s="144">
        <v>99.0</v>
      </c>
      <c r="B1" s="144" t="s">
        <v>1887</v>
      </c>
      <c r="D1" s="68" t="s">
        <v>903</v>
      </c>
      <c r="E1" s="68" t="s">
        <v>1589</v>
      </c>
      <c r="F1" s="68" t="s">
        <v>1886</v>
      </c>
      <c r="G1" s="9"/>
      <c r="I1" s="55" t="s">
        <v>903</v>
      </c>
      <c r="J1" s="135" t="s">
        <v>904</v>
      </c>
      <c r="K1" s="24" t="s">
        <v>176</v>
      </c>
      <c r="L1" s="9"/>
      <c r="M1" s="9"/>
      <c r="N1" s="9"/>
      <c r="O1" s="136" t="s">
        <v>176</v>
      </c>
      <c r="P1" s="137" t="s">
        <v>904</v>
      </c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44">
        <v>92.0</v>
      </c>
      <c r="B2" s="144" t="s">
        <v>1888</v>
      </c>
      <c r="D2" s="108" t="s">
        <v>1410</v>
      </c>
      <c r="E2" s="9" t="s">
        <v>1891</v>
      </c>
      <c r="F2" s="62">
        <f t="shared" ref="F2:F4" si="1">XLOOKUP(E2,B:B,A:A)</f>
        <v>71</v>
      </c>
      <c r="G2" s="9"/>
      <c r="I2" s="9" t="s">
        <v>200</v>
      </c>
      <c r="J2" s="79">
        <v>78703.0</v>
      </c>
      <c r="K2" s="22">
        <v>4.47006117E8</v>
      </c>
      <c r="L2" s="9"/>
      <c r="M2" s="22"/>
      <c r="N2" s="59"/>
      <c r="O2" s="22">
        <v>6.06004453E8</v>
      </c>
      <c r="P2" s="79">
        <f t="shared" ref="P2:P31" si="2">XLOOKUP(O2,K:K,J:J)</f>
        <v>125775</v>
      </c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144">
        <v>85.0</v>
      </c>
      <c r="B3" s="144" t="s">
        <v>1889</v>
      </c>
      <c r="D3" s="108" t="s">
        <v>1411</v>
      </c>
      <c r="E3" s="9" t="s">
        <v>1888</v>
      </c>
      <c r="F3" s="62">
        <f t="shared" si="1"/>
        <v>92</v>
      </c>
      <c r="G3" s="9"/>
      <c r="I3" s="9" t="s">
        <v>201</v>
      </c>
      <c r="J3" s="79">
        <v>126951.0</v>
      </c>
      <c r="K3" s="22">
        <v>9.3700991E8</v>
      </c>
      <c r="L3" s="59"/>
      <c r="M3" s="9"/>
      <c r="N3" s="59"/>
      <c r="O3" s="22">
        <v>1.56001792E8</v>
      </c>
      <c r="P3" s="79">
        <f t="shared" si="2"/>
        <v>117388</v>
      </c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144">
        <v>78.0</v>
      </c>
      <c r="B4" s="144" t="s">
        <v>1890</v>
      </c>
      <c r="D4" s="108" t="s">
        <v>1895</v>
      </c>
      <c r="E4" s="9" t="s">
        <v>1890</v>
      </c>
      <c r="F4" s="62">
        <f t="shared" si="1"/>
        <v>78</v>
      </c>
      <c r="G4" s="9"/>
      <c r="I4" s="9" t="s">
        <v>1561</v>
      </c>
      <c r="J4" s="79">
        <v>67565.0</v>
      </c>
      <c r="K4" s="22">
        <v>7.25000913E8</v>
      </c>
      <c r="L4" s="59"/>
      <c r="M4" s="59"/>
      <c r="N4" s="59"/>
      <c r="O4" s="22">
        <v>8.57003556E8</v>
      </c>
      <c r="P4" s="79">
        <f t="shared" si="2"/>
        <v>99339</v>
      </c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44">
        <v>71.0</v>
      </c>
      <c r="B5" s="144" t="s">
        <v>1891</v>
      </c>
      <c r="D5" s="108" t="s">
        <v>1896</v>
      </c>
      <c r="E5" s="9" t="s">
        <v>2695</v>
      </c>
      <c r="F5" s="62" t="str">
        <f t="shared" ref="F5:F6" si="3">XLOOKUP(E5,B:B,A:A,"Doesn't exist")</f>
        <v>Doesn't exist</v>
      </c>
      <c r="G5" s="9"/>
      <c r="I5" s="9" t="s">
        <v>214</v>
      </c>
      <c r="J5" s="79">
        <v>106544.0</v>
      </c>
      <c r="K5" s="22">
        <v>7.440052E8</v>
      </c>
      <c r="L5" s="59"/>
      <c r="M5" s="59"/>
      <c r="N5" s="59"/>
      <c r="O5" s="22">
        <v>4.90001782E8</v>
      </c>
      <c r="P5" s="79">
        <f t="shared" si="2"/>
        <v>65855</v>
      </c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144">
        <v>65.0</v>
      </c>
      <c r="B6" s="144" t="s">
        <v>1892</v>
      </c>
      <c r="D6" s="108" t="s">
        <v>1461</v>
      </c>
      <c r="E6" s="9" t="s">
        <v>2696</v>
      </c>
      <c r="F6" s="62" t="str">
        <f t="shared" si="3"/>
        <v>Doesn't exist</v>
      </c>
      <c r="G6" s="9"/>
      <c r="I6" s="9" t="s">
        <v>220</v>
      </c>
      <c r="J6" s="79">
        <v>89381.0</v>
      </c>
      <c r="K6" s="22">
        <v>4.60005559E8</v>
      </c>
      <c r="L6" s="59"/>
      <c r="M6" s="59"/>
      <c r="N6" s="59"/>
      <c r="O6" s="22">
        <v>1.45006388E8</v>
      </c>
      <c r="P6" s="79">
        <f t="shared" si="2"/>
        <v>125391</v>
      </c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44">
        <v>50.0</v>
      </c>
      <c r="B7" s="144" t="s">
        <v>1893</v>
      </c>
      <c r="D7" s="108" t="s">
        <v>1899</v>
      </c>
      <c r="E7" s="9" t="s">
        <v>1887</v>
      </c>
      <c r="F7" s="62">
        <f t="shared" ref="F7:F47" si="4">XLOOKUP(E7,B:B,A:A)</f>
        <v>99</v>
      </c>
      <c r="G7" s="9"/>
      <c r="I7" s="9" t="s">
        <v>1566</v>
      </c>
      <c r="J7" s="79">
        <v>86909.0</v>
      </c>
      <c r="K7" s="22">
        <v>5.60005255E8</v>
      </c>
      <c r="L7" s="59"/>
      <c r="M7" s="59"/>
      <c r="N7" s="59"/>
      <c r="O7" s="22">
        <v>2.90006381E8</v>
      </c>
      <c r="P7" s="79">
        <f t="shared" si="2"/>
        <v>70161</v>
      </c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B8" s="9"/>
      <c r="D8" s="9" t="s">
        <v>1267</v>
      </c>
      <c r="E8" s="9" t="s">
        <v>1889</v>
      </c>
      <c r="F8" s="62">
        <f t="shared" si="4"/>
        <v>85</v>
      </c>
      <c r="G8" s="9"/>
      <c r="I8" s="9" t="s">
        <v>248</v>
      </c>
      <c r="J8" s="79">
        <v>94597.0</v>
      </c>
      <c r="K8" s="22">
        <v>2.95006686E8</v>
      </c>
      <c r="L8" s="59"/>
      <c r="M8" s="59"/>
      <c r="N8" s="59"/>
      <c r="O8" s="22">
        <v>9.41007602E8</v>
      </c>
      <c r="P8" s="79">
        <f t="shared" si="2"/>
        <v>109797</v>
      </c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B9" s="9"/>
      <c r="D9" s="108" t="s">
        <v>1897</v>
      </c>
      <c r="E9" s="9" t="s">
        <v>1888</v>
      </c>
      <c r="F9" s="62">
        <f t="shared" si="4"/>
        <v>92</v>
      </c>
      <c r="G9" s="9"/>
      <c r="I9" s="9" t="s">
        <v>263</v>
      </c>
      <c r="J9" s="79">
        <v>65335.0</v>
      </c>
      <c r="K9" s="22">
        <v>2.5900682E8</v>
      </c>
      <c r="L9" s="59"/>
      <c r="M9" s="59"/>
      <c r="N9" s="59"/>
      <c r="O9" s="22">
        <v>5.60005255E8</v>
      </c>
      <c r="P9" s="79">
        <f t="shared" si="2"/>
        <v>86909</v>
      </c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B10" s="9"/>
      <c r="D10" s="9" t="s">
        <v>1054</v>
      </c>
      <c r="E10" s="9" t="s">
        <v>1892</v>
      </c>
      <c r="F10" s="62">
        <f t="shared" si="4"/>
        <v>65</v>
      </c>
      <c r="G10" s="9"/>
      <c r="I10" s="9" t="s">
        <v>265</v>
      </c>
      <c r="J10" s="79">
        <v>125775.0</v>
      </c>
      <c r="K10" s="22">
        <v>6.06004453E8</v>
      </c>
      <c r="L10" s="59"/>
      <c r="M10" s="59"/>
      <c r="N10" s="59"/>
      <c r="O10" s="22">
        <v>8.71009771E8</v>
      </c>
      <c r="P10" s="79">
        <f t="shared" si="2"/>
        <v>65738</v>
      </c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B11" s="9"/>
      <c r="D11" s="9" t="s">
        <v>2697</v>
      </c>
      <c r="E11" s="9" t="s">
        <v>1888</v>
      </c>
      <c r="F11" s="62">
        <f t="shared" si="4"/>
        <v>92</v>
      </c>
      <c r="G11" s="9"/>
      <c r="I11" s="9" t="s">
        <v>277</v>
      </c>
      <c r="J11" s="79">
        <v>67398.0</v>
      </c>
      <c r="K11" s="22">
        <v>8.8200164E8</v>
      </c>
      <c r="L11" s="59"/>
      <c r="M11" s="59"/>
      <c r="N11" s="59"/>
      <c r="O11" s="22">
        <v>7.44005201E8</v>
      </c>
      <c r="P11" s="9" t="str">
        <f t="shared" si="2"/>
        <v>#N/A</v>
      </c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B12" s="9"/>
      <c r="D12" s="108" t="s">
        <v>1416</v>
      </c>
      <c r="E12" s="9" t="s">
        <v>1888</v>
      </c>
      <c r="F12" s="62">
        <f t="shared" si="4"/>
        <v>92</v>
      </c>
      <c r="G12" s="9"/>
      <c r="I12" s="9" t="s">
        <v>278</v>
      </c>
      <c r="J12" s="79">
        <v>123312.0</v>
      </c>
      <c r="K12" s="22">
        <v>8.99007108E8</v>
      </c>
      <c r="L12" s="59"/>
      <c r="M12" s="59"/>
      <c r="N12" s="59"/>
      <c r="O12" s="22">
        <v>1.17004232E8</v>
      </c>
      <c r="P12" s="79">
        <f t="shared" si="2"/>
        <v>78656</v>
      </c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B13" s="9"/>
      <c r="D13" s="108" t="s">
        <v>1894</v>
      </c>
      <c r="E13" s="9" t="s">
        <v>1890</v>
      </c>
      <c r="F13" s="62">
        <f t="shared" si="4"/>
        <v>78</v>
      </c>
      <c r="G13" s="9"/>
      <c r="I13" s="9" t="s">
        <v>279</v>
      </c>
      <c r="J13" s="79">
        <v>78656.0</v>
      </c>
      <c r="K13" s="22">
        <v>1.17004232E8</v>
      </c>
      <c r="L13" s="59"/>
      <c r="M13" s="59"/>
      <c r="N13" s="59"/>
      <c r="O13" s="22">
        <v>8.99007108E8</v>
      </c>
      <c r="P13" s="79">
        <f t="shared" si="2"/>
        <v>123312</v>
      </c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B14" s="9"/>
      <c r="D14" s="9" t="s">
        <v>219</v>
      </c>
      <c r="E14" s="9" t="s">
        <v>1893</v>
      </c>
      <c r="F14" s="62">
        <f t="shared" si="4"/>
        <v>50</v>
      </c>
      <c r="G14" s="9"/>
      <c r="I14" s="9" t="s">
        <v>280</v>
      </c>
      <c r="J14" s="79">
        <v>87833.0</v>
      </c>
      <c r="K14" s="22">
        <v>3.99000824E8</v>
      </c>
      <c r="L14" s="59"/>
      <c r="M14" s="59"/>
      <c r="N14" s="59"/>
      <c r="O14" s="22">
        <v>4.47006117E8</v>
      </c>
      <c r="P14" s="79">
        <f t="shared" si="2"/>
        <v>78703</v>
      </c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B15" s="9"/>
      <c r="D15" s="9" t="s">
        <v>221</v>
      </c>
      <c r="E15" s="9" t="s">
        <v>1890</v>
      </c>
      <c r="F15" s="62">
        <f t="shared" si="4"/>
        <v>78</v>
      </c>
      <c r="G15" s="9"/>
      <c r="I15" s="9" t="s">
        <v>282</v>
      </c>
      <c r="J15" s="79">
        <v>70542.0</v>
      </c>
      <c r="K15" s="22">
        <v>8.74007394E8</v>
      </c>
      <c r="L15" s="9"/>
      <c r="M15" s="9"/>
      <c r="N15" s="59"/>
      <c r="O15" s="22">
        <v>7.25000913E8</v>
      </c>
      <c r="P15" s="79">
        <f t="shared" si="2"/>
        <v>67565</v>
      </c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B16" s="9"/>
      <c r="D16" s="108" t="s">
        <v>1900</v>
      </c>
      <c r="E16" s="9" t="s">
        <v>1892</v>
      </c>
      <c r="F16" s="62">
        <f t="shared" si="4"/>
        <v>65</v>
      </c>
      <c r="G16" s="9"/>
      <c r="I16" s="9" t="s">
        <v>285</v>
      </c>
      <c r="J16" s="79">
        <v>104771.0</v>
      </c>
      <c r="K16" s="22">
        <v>2.09008868E8</v>
      </c>
      <c r="L16" s="9"/>
      <c r="M16" s="9"/>
      <c r="N16" s="59"/>
      <c r="O16" s="22">
        <v>9.3700991E8</v>
      </c>
      <c r="P16" s="79">
        <f t="shared" si="2"/>
        <v>126951</v>
      </c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B17" s="9"/>
      <c r="D17" s="9" t="s">
        <v>229</v>
      </c>
      <c r="E17" s="9" t="s">
        <v>1887</v>
      </c>
      <c r="F17" s="62">
        <f t="shared" si="4"/>
        <v>99</v>
      </c>
      <c r="G17" s="9"/>
      <c r="I17" s="9" t="s">
        <v>289</v>
      </c>
      <c r="J17" s="79">
        <v>78864.0</v>
      </c>
      <c r="K17" s="22">
        <v>5.54008817E8</v>
      </c>
      <c r="L17" s="9"/>
      <c r="M17" s="9"/>
      <c r="N17" s="59"/>
      <c r="O17" s="22">
        <v>8.74007394E8</v>
      </c>
      <c r="P17" s="79">
        <f t="shared" si="2"/>
        <v>70542</v>
      </c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B18" s="9"/>
      <c r="D18" s="108" t="s">
        <v>1898</v>
      </c>
      <c r="E18" s="9" t="s">
        <v>1893</v>
      </c>
      <c r="F18" s="62">
        <f t="shared" si="4"/>
        <v>50</v>
      </c>
      <c r="G18" s="9"/>
      <c r="I18" s="9" t="s">
        <v>296</v>
      </c>
      <c r="J18" s="79">
        <v>99339.0</v>
      </c>
      <c r="K18" s="22">
        <v>8.57003556E8</v>
      </c>
      <c r="L18" s="9"/>
      <c r="M18" s="9"/>
      <c r="N18" s="59"/>
      <c r="O18" s="22">
        <v>7.70009459E8</v>
      </c>
      <c r="P18" s="79">
        <f t="shared" si="2"/>
        <v>117101</v>
      </c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B19" s="9"/>
      <c r="D19" s="9" t="s">
        <v>1021</v>
      </c>
      <c r="E19" s="9" t="s">
        <v>1890</v>
      </c>
      <c r="F19" s="62">
        <f t="shared" si="4"/>
        <v>78</v>
      </c>
      <c r="G19" s="9"/>
      <c r="I19" s="9" t="s">
        <v>299</v>
      </c>
      <c r="J19" s="79">
        <v>70161.0</v>
      </c>
      <c r="K19" s="22">
        <v>2.90006381E8</v>
      </c>
      <c r="L19" s="9"/>
      <c r="M19" s="9"/>
      <c r="N19" s="59"/>
      <c r="O19" s="22">
        <v>5.53008817E8</v>
      </c>
      <c r="P19" s="9" t="str">
        <f t="shared" si="2"/>
        <v>#N/A</v>
      </c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B20" s="9"/>
      <c r="D20" s="9" t="s">
        <v>1052</v>
      </c>
      <c r="E20" s="9" t="s">
        <v>1888</v>
      </c>
      <c r="F20" s="62">
        <f t="shared" si="4"/>
        <v>92</v>
      </c>
      <c r="G20" s="9"/>
      <c r="I20" s="9" t="s">
        <v>301</v>
      </c>
      <c r="J20" s="79">
        <v>117101.0</v>
      </c>
      <c r="K20" s="22">
        <v>7.70009459E8</v>
      </c>
      <c r="L20" s="9"/>
      <c r="M20" s="9"/>
      <c r="N20" s="59"/>
      <c r="O20" s="22">
        <v>2.98004217E8</v>
      </c>
      <c r="P20" s="79">
        <f t="shared" si="2"/>
        <v>68327</v>
      </c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B21" s="9"/>
      <c r="D21" s="9" t="s">
        <v>238</v>
      </c>
      <c r="E21" s="9" t="s">
        <v>1891</v>
      </c>
      <c r="F21" s="62">
        <f t="shared" si="4"/>
        <v>71</v>
      </c>
      <c r="G21" s="9"/>
      <c r="I21" s="9" t="s">
        <v>303</v>
      </c>
      <c r="J21" s="79">
        <v>65738.0</v>
      </c>
      <c r="K21" s="22">
        <v>8.71009771E8</v>
      </c>
      <c r="L21" s="9"/>
      <c r="M21" s="9"/>
      <c r="N21" s="59"/>
      <c r="O21" s="22">
        <v>2.09008868E8</v>
      </c>
      <c r="P21" s="79">
        <f t="shared" si="2"/>
        <v>104771</v>
      </c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B22" s="9"/>
      <c r="D22" s="9" t="s">
        <v>247</v>
      </c>
      <c r="E22" s="9" t="s">
        <v>1890</v>
      </c>
      <c r="F22" s="62">
        <f t="shared" si="4"/>
        <v>78</v>
      </c>
      <c r="G22" s="9"/>
      <c r="I22" s="9" t="s">
        <v>304</v>
      </c>
      <c r="J22" s="79">
        <v>117388.0</v>
      </c>
      <c r="K22" s="22">
        <v>1.56001792E8</v>
      </c>
      <c r="L22" s="9"/>
      <c r="M22" s="9"/>
      <c r="N22" s="59"/>
      <c r="O22" s="22">
        <v>1.84002397E8</v>
      </c>
      <c r="P22" s="79">
        <f t="shared" si="2"/>
        <v>76434</v>
      </c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B23" s="9"/>
      <c r="D23" s="9" t="s">
        <v>1015</v>
      </c>
      <c r="E23" s="9" t="s">
        <v>1889</v>
      </c>
      <c r="F23" s="62">
        <f t="shared" si="4"/>
        <v>85</v>
      </c>
      <c r="G23" s="9"/>
      <c r="I23" s="9" t="s">
        <v>316</v>
      </c>
      <c r="J23" s="79">
        <v>65190.0</v>
      </c>
      <c r="K23" s="22">
        <v>2.21009436E8</v>
      </c>
      <c r="L23" s="9"/>
      <c r="M23" s="9"/>
      <c r="N23" s="59"/>
      <c r="O23" s="22">
        <v>2.5900682E8</v>
      </c>
      <c r="P23" s="79">
        <f t="shared" si="2"/>
        <v>65335</v>
      </c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B24" s="9"/>
      <c r="D24" s="9" t="s">
        <v>1474</v>
      </c>
      <c r="E24" s="9" t="s">
        <v>1891</v>
      </c>
      <c r="F24" s="62">
        <f t="shared" si="4"/>
        <v>71</v>
      </c>
      <c r="G24" s="9"/>
      <c r="I24" s="9" t="s">
        <v>320</v>
      </c>
      <c r="J24" s="79">
        <v>125391.0</v>
      </c>
      <c r="K24" s="22">
        <v>1.45006388E8</v>
      </c>
      <c r="L24" s="9"/>
      <c r="M24" s="9"/>
      <c r="N24" s="59"/>
      <c r="O24" s="22">
        <v>4.00004726E8</v>
      </c>
      <c r="P24" s="79">
        <f t="shared" si="2"/>
        <v>62450</v>
      </c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B25" s="9"/>
      <c r="D25" s="9" t="s">
        <v>1190</v>
      </c>
      <c r="E25" s="9" t="s">
        <v>1889</v>
      </c>
      <c r="F25" s="62">
        <f t="shared" si="4"/>
        <v>85</v>
      </c>
      <c r="G25" s="9"/>
      <c r="I25" s="9" t="s">
        <v>327</v>
      </c>
      <c r="J25" s="79">
        <v>65855.0</v>
      </c>
      <c r="K25" s="22">
        <v>4.90001782E8</v>
      </c>
      <c r="L25" s="9"/>
      <c r="M25" s="9"/>
      <c r="N25" s="59"/>
      <c r="O25" s="22">
        <v>2.81006554E8</v>
      </c>
      <c r="P25" s="79">
        <f t="shared" si="2"/>
        <v>116810</v>
      </c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B26" s="9"/>
      <c r="D26" s="9" t="s">
        <v>1137</v>
      </c>
      <c r="E26" s="9" t="s">
        <v>1890</v>
      </c>
      <c r="F26" s="62">
        <f t="shared" si="4"/>
        <v>78</v>
      </c>
      <c r="G26" s="9"/>
      <c r="I26" s="9" t="s">
        <v>347</v>
      </c>
      <c r="J26" s="79">
        <v>85843.0</v>
      </c>
      <c r="K26" s="22">
        <v>5.89005031E8</v>
      </c>
      <c r="L26" s="9"/>
      <c r="M26" s="9"/>
      <c r="N26" s="59"/>
      <c r="O26" s="22">
        <v>8.8200164E8</v>
      </c>
      <c r="P26" s="79">
        <f t="shared" si="2"/>
        <v>67398</v>
      </c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B27" s="9"/>
      <c r="D27" s="9" t="s">
        <v>1171</v>
      </c>
      <c r="E27" s="9" t="s">
        <v>1888</v>
      </c>
      <c r="F27" s="62">
        <f t="shared" si="4"/>
        <v>92</v>
      </c>
      <c r="G27" s="9"/>
      <c r="I27" s="9" t="s">
        <v>349</v>
      </c>
      <c r="J27" s="79">
        <v>76434.0</v>
      </c>
      <c r="K27" s="22">
        <v>1.84002397E8</v>
      </c>
      <c r="L27" s="9"/>
      <c r="M27" s="9"/>
      <c r="N27" s="59"/>
      <c r="O27" s="22">
        <v>5.89005031E8</v>
      </c>
      <c r="P27" s="79">
        <f t="shared" si="2"/>
        <v>85843</v>
      </c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B28" s="9"/>
      <c r="D28" s="108" t="s">
        <v>1540</v>
      </c>
      <c r="E28" s="9" t="s">
        <v>1890</v>
      </c>
      <c r="F28" s="62">
        <f t="shared" si="4"/>
        <v>78</v>
      </c>
      <c r="G28" s="9"/>
      <c r="I28" s="9" t="s">
        <v>353</v>
      </c>
      <c r="J28" s="79">
        <v>62450.0</v>
      </c>
      <c r="K28" s="22">
        <v>4.00004726E8</v>
      </c>
      <c r="L28" s="9"/>
      <c r="M28" s="9"/>
      <c r="N28" s="59"/>
      <c r="O28" s="22">
        <v>3.99000824E8</v>
      </c>
      <c r="P28" s="79">
        <f t="shared" si="2"/>
        <v>87833</v>
      </c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B29" s="9"/>
      <c r="D29" s="9" t="s">
        <v>1011</v>
      </c>
      <c r="E29" s="9" t="s">
        <v>1893</v>
      </c>
      <c r="F29" s="62">
        <f t="shared" si="4"/>
        <v>50</v>
      </c>
      <c r="G29" s="9"/>
      <c r="I29" s="9" t="s">
        <v>360</v>
      </c>
      <c r="J29" s="79">
        <v>109797.0</v>
      </c>
      <c r="K29" s="22">
        <v>9.41007602E8</v>
      </c>
      <c r="L29" s="9"/>
      <c r="M29" s="9"/>
      <c r="N29" s="59"/>
      <c r="O29" s="22">
        <v>2.21009436E8</v>
      </c>
      <c r="P29" s="79">
        <f t="shared" si="2"/>
        <v>65190</v>
      </c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B30" s="9"/>
      <c r="D30" s="9" t="s">
        <v>1066</v>
      </c>
      <c r="E30" s="9" t="s">
        <v>1891</v>
      </c>
      <c r="F30" s="62">
        <f t="shared" si="4"/>
        <v>71</v>
      </c>
      <c r="G30" s="9"/>
      <c r="I30" s="9" t="s">
        <v>361</v>
      </c>
      <c r="J30" s="79">
        <v>116810.0</v>
      </c>
      <c r="K30" s="22">
        <v>2.81006554E8</v>
      </c>
      <c r="L30" s="9"/>
      <c r="M30" s="9"/>
      <c r="N30" s="59"/>
      <c r="O30" s="22">
        <v>4.60005559E8</v>
      </c>
      <c r="P30" s="79">
        <f t="shared" si="2"/>
        <v>89381</v>
      </c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B31" s="9"/>
      <c r="D31" s="9" t="s">
        <v>1369</v>
      </c>
      <c r="E31" s="9" t="s">
        <v>1889</v>
      </c>
      <c r="F31" s="62">
        <f t="shared" si="4"/>
        <v>85</v>
      </c>
      <c r="G31" s="9"/>
      <c r="I31" s="9" t="s">
        <v>362</v>
      </c>
      <c r="J31" s="79">
        <v>68327.0</v>
      </c>
      <c r="K31" s="22">
        <v>2.98004217E8</v>
      </c>
      <c r="L31" s="9"/>
      <c r="M31" s="9"/>
      <c r="N31" s="59"/>
      <c r="O31" s="22">
        <v>2.95006686E8</v>
      </c>
      <c r="P31" s="79">
        <f t="shared" si="2"/>
        <v>94597</v>
      </c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B32" s="9"/>
      <c r="D32" s="9" t="s">
        <v>1230</v>
      </c>
      <c r="E32" s="9" t="s">
        <v>1887</v>
      </c>
      <c r="F32" s="62">
        <f t="shared" si="4"/>
        <v>99</v>
      </c>
      <c r="G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B33" s="9"/>
      <c r="D33" s="9" t="s">
        <v>1309</v>
      </c>
      <c r="E33" s="9" t="s">
        <v>1893</v>
      </c>
      <c r="F33" s="62">
        <f t="shared" si="4"/>
        <v>50</v>
      </c>
      <c r="G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B34" s="9"/>
      <c r="D34" s="9" t="s">
        <v>932</v>
      </c>
      <c r="E34" s="9" t="s">
        <v>1890</v>
      </c>
      <c r="F34" s="62">
        <f t="shared" si="4"/>
        <v>78</v>
      </c>
      <c r="G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B35" s="9"/>
      <c r="D35" s="9" t="s">
        <v>1183</v>
      </c>
      <c r="E35" s="9" t="s">
        <v>1888</v>
      </c>
      <c r="F35" s="62">
        <f t="shared" si="4"/>
        <v>92</v>
      </c>
      <c r="G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B36" s="9"/>
      <c r="D36" s="9" t="s">
        <v>1327</v>
      </c>
      <c r="E36" s="9" t="s">
        <v>1892</v>
      </c>
      <c r="F36" s="62">
        <f t="shared" si="4"/>
        <v>65</v>
      </c>
      <c r="G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B37" s="9"/>
      <c r="D37" s="9" t="s">
        <v>343</v>
      </c>
      <c r="E37" s="9" t="s">
        <v>1891</v>
      </c>
      <c r="F37" s="62">
        <f t="shared" si="4"/>
        <v>71</v>
      </c>
      <c r="G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B38" s="9"/>
      <c r="D38" s="9" t="s">
        <v>1048</v>
      </c>
      <c r="E38" s="9" t="s">
        <v>1890</v>
      </c>
      <c r="F38" s="62">
        <f t="shared" si="4"/>
        <v>78</v>
      </c>
      <c r="G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B39" s="9"/>
      <c r="D39" s="9" t="s">
        <v>345</v>
      </c>
      <c r="E39" s="9" t="s">
        <v>1887</v>
      </c>
      <c r="F39" s="62">
        <f t="shared" si="4"/>
        <v>99</v>
      </c>
      <c r="G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B40" s="9"/>
      <c r="D40" s="9" t="s">
        <v>948</v>
      </c>
      <c r="E40" s="9" t="s">
        <v>1893</v>
      </c>
      <c r="F40" s="62">
        <f t="shared" si="4"/>
        <v>50</v>
      </c>
      <c r="G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B41" s="9"/>
      <c r="D41" s="9" t="s">
        <v>1119</v>
      </c>
      <c r="E41" s="9" t="s">
        <v>1889</v>
      </c>
      <c r="F41" s="62">
        <f t="shared" si="4"/>
        <v>85</v>
      </c>
      <c r="G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B42" s="9"/>
      <c r="D42" s="9" t="s">
        <v>1127</v>
      </c>
      <c r="E42" s="9" t="s">
        <v>1892</v>
      </c>
      <c r="F42" s="62">
        <f t="shared" si="4"/>
        <v>65</v>
      </c>
      <c r="G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B43" s="9"/>
      <c r="D43" s="9" t="s">
        <v>1115</v>
      </c>
      <c r="E43" s="9" t="s">
        <v>1887</v>
      </c>
      <c r="F43" s="62">
        <f t="shared" si="4"/>
        <v>99</v>
      </c>
      <c r="G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B44" s="9"/>
      <c r="D44" s="9" t="s">
        <v>370</v>
      </c>
      <c r="E44" s="9" t="s">
        <v>1889</v>
      </c>
      <c r="F44" s="62">
        <f t="shared" si="4"/>
        <v>85</v>
      </c>
      <c r="G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B45" s="9"/>
      <c r="D45" s="9" t="s">
        <v>371</v>
      </c>
      <c r="E45" s="9" t="s">
        <v>1888</v>
      </c>
      <c r="F45" s="62">
        <f t="shared" si="4"/>
        <v>92</v>
      </c>
      <c r="G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B46" s="9"/>
      <c r="D46" s="9" t="s">
        <v>375</v>
      </c>
      <c r="E46" s="9" t="s">
        <v>1891</v>
      </c>
      <c r="F46" s="62">
        <f t="shared" si="4"/>
        <v>71</v>
      </c>
      <c r="G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B47" s="9"/>
      <c r="D47" s="9" t="s">
        <v>990</v>
      </c>
      <c r="E47" s="9" t="s">
        <v>1893</v>
      </c>
      <c r="F47" s="62">
        <f t="shared" si="4"/>
        <v>50</v>
      </c>
      <c r="G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B48" s="9"/>
      <c r="D48" s="9"/>
      <c r="E48" s="9"/>
      <c r="F48" s="62"/>
      <c r="G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B49" s="9"/>
      <c r="D49" s="9"/>
      <c r="E49" s="9"/>
      <c r="F49" s="62"/>
      <c r="G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B50" s="9"/>
      <c r="D50" s="9"/>
      <c r="E50" s="9"/>
      <c r="F50" s="62"/>
      <c r="G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B51" s="9"/>
      <c r="D51" s="9"/>
      <c r="E51" s="9"/>
      <c r="F51" s="62"/>
      <c r="G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B52" s="9"/>
      <c r="D52" s="9"/>
      <c r="E52" s="9"/>
      <c r="F52" s="62"/>
      <c r="G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B53" s="9"/>
      <c r="D53" s="9"/>
      <c r="E53" s="9"/>
      <c r="F53" s="62"/>
      <c r="G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B54" s="9"/>
      <c r="D54" s="9"/>
      <c r="E54" s="9"/>
      <c r="F54" s="62"/>
      <c r="G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B55" s="9"/>
      <c r="D55" s="9"/>
      <c r="E55" s="9"/>
      <c r="F55" s="62"/>
      <c r="G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B56" s="9"/>
      <c r="D56" s="9"/>
      <c r="E56" s="9"/>
      <c r="F56" s="62"/>
      <c r="G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B57" s="9"/>
      <c r="D57" s="9"/>
      <c r="E57" s="9"/>
      <c r="F57" s="62"/>
      <c r="G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B58" s="9"/>
      <c r="D58" s="9"/>
      <c r="E58" s="9"/>
      <c r="F58" s="62"/>
      <c r="G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B59" s="9"/>
      <c r="D59" s="9"/>
      <c r="E59" s="9"/>
      <c r="F59" s="62"/>
      <c r="G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B60" s="9"/>
      <c r="D60" s="9"/>
      <c r="E60" s="9"/>
      <c r="F60" s="62"/>
      <c r="G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B61" s="9"/>
      <c r="D61" s="9"/>
      <c r="E61" s="9"/>
      <c r="F61" s="62"/>
      <c r="G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B62" s="9"/>
      <c r="D62" s="9"/>
      <c r="E62" s="9"/>
      <c r="F62" s="62"/>
      <c r="G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B63" s="9"/>
      <c r="D63" s="9"/>
      <c r="E63" s="9"/>
      <c r="F63" s="62"/>
      <c r="G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B64" s="9"/>
      <c r="D64" s="9"/>
      <c r="E64" s="9"/>
      <c r="F64" s="62"/>
      <c r="G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B65" s="9"/>
      <c r="D65" s="9"/>
      <c r="E65" s="9"/>
      <c r="F65" s="62"/>
      <c r="G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B66" s="9"/>
      <c r="D66" s="9"/>
      <c r="E66" s="9"/>
      <c r="F66" s="62"/>
      <c r="G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B67" s="9"/>
      <c r="D67" s="9"/>
      <c r="E67" s="9"/>
      <c r="F67" s="62"/>
      <c r="G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B68" s="9"/>
      <c r="D68" s="9"/>
      <c r="E68" s="9"/>
      <c r="F68" s="62"/>
      <c r="G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B69" s="9"/>
      <c r="D69" s="9"/>
      <c r="E69" s="9"/>
      <c r="F69" s="62"/>
      <c r="G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B70" s="9"/>
      <c r="D70" s="9"/>
      <c r="E70" s="9"/>
      <c r="F70" s="62"/>
      <c r="G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B71" s="9"/>
      <c r="D71" s="9"/>
      <c r="E71" s="9"/>
      <c r="F71" s="62"/>
      <c r="G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B72" s="9"/>
      <c r="D72" s="9"/>
      <c r="E72" s="9"/>
      <c r="F72" s="62"/>
      <c r="G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B73" s="9"/>
      <c r="D73" s="9"/>
      <c r="E73" s="9"/>
      <c r="F73" s="62"/>
      <c r="G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B74" s="9"/>
      <c r="D74" s="9"/>
      <c r="E74" s="9"/>
      <c r="F74" s="62"/>
      <c r="G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B75" s="9"/>
      <c r="D75" s="9"/>
      <c r="E75" s="9"/>
      <c r="F75" s="62"/>
      <c r="G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B76" s="9"/>
      <c r="D76" s="9"/>
      <c r="E76" s="9"/>
      <c r="F76" s="62"/>
      <c r="G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B77" s="9"/>
      <c r="D77" s="9"/>
      <c r="E77" s="9"/>
      <c r="F77" s="62"/>
      <c r="G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B78" s="9"/>
      <c r="D78" s="9"/>
      <c r="E78" s="9"/>
      <c r="F78" s="62"/>
      <c r="G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B79" s="9"/>
      <c r="D79" s="9"/>
      <c r="E79" s="9"/>
      <c r="F79" s="62"/>
      <c r="G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B80" s="9"/>
      <c r="D80" s="9"/>
      <c r="E80" s="9"/>
      <c r="F80" s="62"/>
      <c r="G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B81" s="9"/>
      <c r="D81" s="9"/>
      <c r="E81" s="9"/>
      <c r="F81" s="62"/>
      <c r="G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B82" s="9"/>
      <c r="D82" s="9"/>
      <c r="E82" s="9"/>
      <c r="F82" s="62"/>
      <c r="G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B83" s="9"/>
      <c r="D83" s="9"/>
      <c r="E83" s="9"/>
      <c r="F83" s="62"/>
      <c r="G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B84" s="9"/>
      <c r="D84" s="9"/>
      <c r="E84" s="9"/>
      <c r="F84" s="62"/>
      <c r="G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B85" s="9"/>
      <c r="D85" s="9"/>
      <c r="E85" s="9"/>
      <c r="F85" s="62"/>
      <c r="G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B86" s="9"/>
      <c r="D86" s="9"/>
      <c r="E86" s="9"/>
      <c r="F86" s="62"/>
      <c r="G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B87" s="9"/>
      <c r="D87" s="9"/>
      <c r="E87" s="9"/>
      <c r="F87" s="62"/>
      <c r="G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B88" s="9"/>
      <c r="D88" s="9"/>
      <c r="E88" s="9"/>
      <c r="F88" s="62"/>
      <c r="G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B89" s="9"/>
      <c r="D89" s="9"/>
      <c r="E89" s="9"/>
      <c r="F89" s="62"/>
      <c r="G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B90" s="9"/>
      <c r="D90" s="9"/>
      <c r="E90" s="9"/>
      <c r="F90" s="62"/>
      <c r="G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B91" s="9"/>
      <c r="D91" s="9"/>
      <c r="E91" s="9"/>
      <c r="F91" s="62"/>
      <c r="G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B92" s="9"/>
      <c r="D92" s="9"/>
      <c r="E92" s="9"/>
      <c r="F92" s="62"/>
      <c r="G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B93" s="9"/>
      <c r="D93" s="9"/>
      <c r="E93" s="9"/>
      <c r="F93" s="62"/>
      <c r="G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B94" s="9"/>
      <c r="D94" s="9"/>
      <c r="E94" s="9"/>
      <c r="F94" s="62"/>
      <c r="G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B95" s="9"/>
      <c r="D95" s="9"/>
      <c r="E95" s="9"/>
      <c r="F95" s="62"/>
      <c r="G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B96" s="9"/>
      <c r="D96" s="9"/>
      <c r="E96" s="9"/>
      <c r="F96" s="62"/>
      <c r="G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B97" s="9"/>
      <c r="D97" s="9"/>
      <c r="E97" s="9"/>
      <c r="F97" s="62"/>
      <c r="G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B98" s="9"/>
      <c r="D98" s="9"/>
      <c r="E98" s="9"/>
      <c r="F98" s="62"/>
      <c r="G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B99" s="9"/>
      <c r="D99" s="9"/>
      <c r="E99" s="9"/>
      <c r="F99" s="62"/>
      <c r="G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B100" s="9"/>
      <c r="D100" s="9"/>
      <c r="E100" s="9"/>
      <c r="F100" s="62"/>
      <c r="G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B101" s="9"/>
      <c r="D101" s="9"/>
      <c r="E101" s="9"/>
      <c r="F101" s="62"/>
      <c r="G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B102" s="9"/>
      <c r="D102" s="9"/>
      <c r="E102" s="9"/>
      <c r="F102" s="62"/>
      <c r="G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B103" s="9"/>
      <c r="D103" s="9"/>
      <c r="E103" s="9"/>
      <c r="F103" s="62"/>
      <c r="G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B104" s="9"/>
      <c r="D104" s="9"/>
      <c r="E104" s="9"/>
      <c r="F104" s="62"/>
      <c r="G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B105" s="9"/>
      <c r="D105" s="9"/>
      <c r="E105" s="9"/>
      <c r="F105" s="62"/>
      <c r="G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B106" s="9"/>
      <c r="D106" s="9"/>
      <c r="E106" s="9"/>
      <c r="F106" s="62"/>
      <c r="G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B107" s="9"/>
      <c r="D107" s="9"/>
      <c r="E107" s="9"/>
      <c r="F107" s="62"/>
      <c r="G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B108" s="9"/>
      <c r="D108" s="9"/>
      <c r="E108" s="9"/>
      <c r="F108" s="62"/>
      <c r="G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B109" s="9"/>
      <c r="D109" s="9"/>
      <c r="E109" s="9"/>
      <c r="F109" s="62"/>
      <c r="G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B110" s="9"/>
      <c r="D110" s="9"/>
      <c r="E110" s="9"/>
      <c r="F110" s="62"/>
      <c r="G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B111" s="9"/>
      <c r="D111" s="9"/>
      <c r="E111" s="9"/>
      <c r="F111" s="62"/>
      <c r="G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B112" s="9"/>
      <c r="D112" s="9"/>
      <c r="E112" s="9"/>
      <c r="F112" s="62"/>
      <c r="G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B113" s="9"/>
      <c r="D113" s="9"/>
      <c r="E113" s="9"/>
      <c r="F113" s="62"/>
      <c r="G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B114" s="9"/>
      <c r="D114" s="9"/>
      <c r="E114" s="9"/>
      <c r="F114" s="62"/>
      <c r="G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B115" s="9"/>
      <c r="D115" s="9"/>
      <c r="E115" s="9"/>
      <c r="F115" s="62"/>
      <c r="G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B116" s="9"/>
      <c r="D116" s="9"/>
      <c r="E116" s="9"/>
      <c r="F116" s="62"/>
      <c r="G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B117" s="9"/>
      <c r="D117" s="9"/>
      <c r="E117" s="9"/>
      <c r="F117" s="62"/>
      <c r="G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B118" s="9"/>
      <c r="D118" s="9"/>
      <c r="E118" s="9"/>
      <c r="F118" s="62"/>
      <c r="G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B119" s="9"/>
      <c r="D119" s="9"/>
      <c r="E119" s="9"/>
      <c r="F119" s="62"/>
      <c r="G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B120" s="9"/>
      <c r="D120" s="9"/>
      <c r="E120" s="9"/>
      <c r="F120" s="62"/>
      <c r="G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B121" s="9"/>
      <c r="D121" s="9"/>
      <c r="E121" s="9"/>
      <c r="F121" s="62"/>
      <c r="G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B122" s="9"/>
      <c r="D122" s="9"/>
      <c r="E122" s="9"/>
      <c r="F122" s="62"/>
      <c r="G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B123" s="9"/>
      <c r="D123" s="9"/>
      <c r="E123" s="9"/>
      <c r="F123" s="62"/>
      <c r="G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B124" s="9"/>
      <c r="D124" s="9"/>
      <c r="E124" s="9"/>
      <c r="F124" s="62"/>
      <c r="G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B125" s="9"/>
      <c r="D125" s="9"/>
      <c r="E125" s="9"/>
      <c r="F125" s="62"/>
      <c r="G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B126" s="9"/>
      <c r="D126" s="9"/>
      <c r="E126" s="9"/>
      <c r="F126" s="62"/>
      <c r="G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B127" s="9"/>
      <c r="D127" s="9"/>
      <c r="E127" s="9"/>
      <c r="F127" s="62"/>
      <c r="G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B128" s="9"/>
      <c r="D128" s="9"/>
      <c r="E128" s="9"/>
      <c r="F128" s="62"/>
      <c r="G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B129" s="9"/>
      <c r="D129" s="9"/>
      <c r="E129" s="9"/>
      <c r="F129" s="62"/>
      <c r="G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B130" s="9"/>
      <c r="D130" s="9"/>
      <c r="E130" s="9"/>
      <c r="F130" s="62"/>
      <c r="G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B131" s="9"/>
      <c r="D131" s="9"/>
      <c r="E131" s="9"/>
      <c r="F131" s="62"/>
      <c r="G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B132" s="9"/>
      <c r="D132" s="9"/>
      <c r="E132" s="9"/>
      <c r="F132" s="62"/>
      <c r="G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B133" s="9"/>
      <c r="D133" s="9"/>
      <c r="E133" s="9"/>
      <c r="F133" s="62"/>
      <c r="G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B134" s="9"/>
      <c r="D134" s="9"/>
      <c r="E134" s="9"/>
      <c r="F134" s="62"/>
      <c r="G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B135" s="9"/>
      <c r="D135" s="9"/>
      <c r="E135" s="9"/>
      <c r="F135" s="62"/>
      <c r="G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B136" s="9"/>
      <c r="D136" s="9"/>
      <c r="E136" s="9"/>
      <c r="F136" s="62"/>
      <c r="G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B137" s="9"/>
      <c r="D137" s="9"/>
      <c r="E137" s="9"/>
      <c r="F137" s="62"/>
      <c r="G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B138" s="9"/>
      <c r="D138" s="9"/>
      <c r="E138" s="9"/>
      <c r="F138" s="62"/>
      <c r="G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B139" s="9"/>
      <c r="D139" s="9"/>
      <c r="E139" s="9"/>
      <c r="F139" s="62"/>
      <c r="G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B140" s="9"/>
      <c r="D140" s="9"/>
      <c r="E140" s="9"/>
      <c r="F140" s="62"/>
      <c r="G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B141" s="9"/>
      <c r="D141" s="9"/>
      <c r="E141" s="9"/>
      <c r="F141" s="62"/>
      <c r="G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B142" s="9"/>
      <c r="D142" s="9"/>
      <c r="E142" s="9"/>
      <c r="F142" s="62"/>
      <c r="G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B143" s="9"/>
      <c r="D143" s="9"/>
      <c r="E143" s="9"/>
      <c r="F143" s="62"/>
      <c r="G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B144" s="9"/>
      <c r="D144" s="9"/>
      <c r="E144" s="9"/>
      <c r="F144" s="62"/>
      <c r="G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B145" s="9"/>
      <c r="D145" s="9"/>
      <c r="E145" s="9"/>
      <c r="F145" s="62"/>
      <c r="G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B146" s="9"/>
      <c r="D146" s="9"/>
      <c r="E146" s="9"/>
      <c r="F146" s="62"/>
      <c r="G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B147" s="9"/>
      <c r="D147" s="9"/>
      <c r="E147" s="9"/>
      <c r="F147" s="62"/>
      <c r="G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B148" s="9"/>
      <c r="D148" s="9"/>
      <c r="E148" s="9"/>
      <c r="F148" s="62"/>
      <c r="G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B149" s="9"/>
      <c r="D149" s="9"/>
      <c r="E149" s="9"/>
      <c r="F149" s="62"/>
      <c r="G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B150" s="9"/>
      <c r="D150" s="9"/>
      <c r="E150" s="9"/>
      <c r="F150" s="62"/>
      <c r="G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B151" s="9"/>
      <c r="D151" s="9"/>
      <c r="E151" s="9"/>
      <c r="F151" s="62"/>
      <c r="G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B152" s="9"/>
      <c r="D152" s="9"/>
      <c r="E152" s="9"/>
      <c r="F152" s="62"/>
      <c r="G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B153" s="9"/>
      <c r="D153" s="9"/>
      <c r="E153" s="9"/>
      <c r="F153" s="62"/>
      <c r="G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B154" s="9"/>
      <c r="D154" s="9"/>
      <c r="E154" s="9"/>
      <c r="F154" s="62"/>
      <c r="G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B155" s="9"/>
      <c r="D155" s="9"/>
      <c r="E155" s="9"/>
      <c r="F155" s="62"/>
      <c r="G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B156" s="9"/>
      <c r="D156" s="9"/>
      <c r="E156" s="9"/>
      <c r="F156" s="62"/>
      <c r="G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B157" s="84"/>
      <c r="D157" s="9"/>
      <c r="E157" s="9"/>
      <c r="F157" s="62"/>
      <c r="G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B158" s="84"/>
      <c r="D158" s="9"/>
      <c r="E158" s="9"/>
      <c r="F158" s="62"/>
      <c r="G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B159" s="84"/>
      <c r="D159" s="9"/>
      <c r="E159" s="9"/>
      <c r="F159" s="62"/>
      <c r="G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84"/>
      <c r="B160" s="84"/>
      <c r="D160" s="9"/>
      <c r="E160" s="9"/>
      <c r="F160" s="62"/>
      <c r="G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84"/>
      <c r="B161" s="84"/>
      <c r="C161" s="84"/>
      <c r="D161" s="84"/>
      <c r="E161" s="84"/>
      <c r="F161" s="9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>
      <c r="A162" s="84"/>
      <c r="B162" s="84"/>
      <c r="C162" s="84"/>
      <c r="D162" s="84"/>
      <c r="E162" s="84"/>
      <c r="F162" s="9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>
      <c r="A163" s="84"/>
      <c r="B163" s="84"/>
      <c r="C163" s="84"/>
      <c r="D163" s="84"/>
      <c r="E163" s="84"/>
      <c r="F163" s="9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>
      <c r="A164" s="84"/>
      <c r="B164" s="84"/>
      <c r="C164" s="84"/>
      <c r="D164" s="84"/>
      <c r="E164" s="84"/>
      <c r="F164" s="9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>
      <c r="A165" s="84"/>
      <c r="B165" s="84"/>
      <c r="C165" s="84"/>
      <c r="D165" s="84"/>
      <c r="E165" s="84"/>
      <c r="F165" s="9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>
      <c r="A166" s="84"/>
      <c r="B166" s="84"/>
      <c r="C166" s="84"/>
      <c r="D166" s="84"/>
      <c r="E166" s="84"/>
      <c r="F166" s="9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>
      <c r="A167" s="84"/>
      <c r="B167" s="84"/>
      <c r="C167" s="84"/>
      <c r="D167" s="84"/>
      <c r="E167" s="84"/>
      <c r="F167" s="9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>
      <c r="A168" s="84"/>
      <c r="B168" s="84"/>
      <c r="C168" s="84"/>
      <c r="D168" s="84"/>
      <c r="E168" s="84"/>
      <c r="F168" s="9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>
      <c r="A169" s="84"/>
      <c r="B169" s="84"/>
      <c r="C169" s="84"/>
      <c r="D169" s="84"/>
      <c r="E169" s="84"/>
      <c r="F169" s="9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>
      <c r="A170" s="84"/>
      <c r="B170" s="84"/>
      <c r="C170" s="84"/>
      <c r="D170" s="84"/>
      <c r="E170" s="84"/>
      <c r="F170" s="9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>
      <c r="A171" s="84"/>
      <c r="B171" s="84"/>
      <c r="C171" s="84"/>
      <c r="D171" s="84"/>
      <c r="E171" s="84"/>
      <c r="F171" s="9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>
      <c r="A172" s="84"/>
      <c r="B172" s="84"/>
      <c r="C172" s="84"/>
      <c r="D172" s="84"/>
      <c r="E172" s="84"/>
      <c r="F172" s="9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>
      <c r="A173" s="84"/>
      <c r="B173" s="84"/>
      <c r="C173" s="84"/>
      <c r="D173" s="84"/>
      <c r="E173" s="84"/>
      <c r="F173" s="9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>
      <c r="A174" s="84"/>
      <c r="B174" s="84"/>
      <c r="C174" s="84"/>
      <c r="D174" s="84"/>
      <c r="E174" s="84"/>
      <c r="F174" s="9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>
      <c r="A175" s="84"/>
      <c r="B175" s="84"/>
      <c r="C175" s="84"/>
      <c r="D175" s="84"/>
      <c r="E175" s="84"/>
      <c r="F175" s="9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>
      <c r="A176" s="84"/>
      <c r="B176" s="84"/>
      <c r="C176" s="84"/>
      <c r="D176" s="84"/>
      <c r="E176" s="84"/>
      <c r="F176" s="9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>
      <c r="A177" s="84"/>
      <c r="B177" s="84"/>
      <c r="C177" s="84"/>
      <c r="D177" s="84"/>
      <c r="E177" s="84"/>
      <c r="F177" s="9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>
      <c r="A178" s="84"/>
      <c r="B178" s="84"/>
      <c r="C178" s="84"/>
      <c r="D178" s="84"/>
      <c r="E178" s="84"/>
      <c r="F178" s="9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>
      <c r="A179" s="84"/>
      <c r="B179" s="84"/>
      <c r="C179" s="84"/>
      <c r="D179" s="84"/>
      <c r="E179" s="84"/>
      <c r="F179" s="9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>
      <c r="A180" s="84"/>
      <c r="B180" s="84"/>
      <c r="C180" s="84"/>
      <c r="D180" s="84"/>
      <c r="E180" s="84"/>
      <c r="F180" s="9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>
      <c r="A181" s="84"/>
      <c r="B181" s="84"/>
      <c r="C181" s="84"/>
      <c r="D181" s="84"/>
      <c r="E181" s="84"/>
      <c r="F181" s="9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>
      <c r="A182" s="84"/>
      <c r="B182" s="84"/>
      <c r="C182" s="84"/>
      <c r="D182" s="84"/>
      <c r="E182" s="84"/>
      <c r="F182" s="9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>
      <c r="A183" s="84"/>
      <c r="B183" s="84"/>
      <c r="C183" s="84"/>
      <c r="D183" s="84"/>
      <c r="E183" s="84"/>
      <c r="F183" s="9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>
      <c r="A184" s="84"/>
      <c r="B184" s="84"/>
      <c r="C184" s="84"/>
      <c r="D184" s="84"/>
      <c r="E184" s="84"/>
      <c r="F184" s="9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>
      <c r="A185" s="84"/>
      <c r="B185" s="84"/>
      <c r="C185" s="84"/>
      <c r="D185" s="84"/>
      <c r="E185" s="84"/>
      <c r="F185" s="9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>
      <c r="A186" s="84"/>
      <c r="B186" s="84"/>
      <c r="C186" s="84"/>
      <c r="D186" s="84"/>
      <c r="E186" s="84"/>
      <c r="F186" s="9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>
      <c r="A187" s="84"/>
      <c r="B187" s="84"/>
      <c r="C187" s="84"/>
      <c r="D187" s="84"/>
      <c r="E187" s="84"/>
      <c r="F187" s="9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>
      <c r="A188" s="84"/>
      <c r="B188" s="84"/>
      <c r="C188" s="84"/>
      <c r="D188" s="84"/>
      <c r="E188" s="84"/>
      <c r="F188" s="9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>
      <c r="A189" s="84"/>
      <c r="B189" s="84"/>
      <c r="C189" s="84"/>
      <c r="D189" s="84"/>
      <c r="E189" s="84"/>
      <c r="F189" s="9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>
      <c r="A190" s="84"/>
      <c r="B190" s="84"/>
      <c r="C190" s="84"/>
      <c r="D190" s="84"/>
      <c r="E190" s="84"/>
      <c r="F190" s="9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>
      <c r="A191" s="84"/>
      <c r="B191" s="84"/>
      <c r="C191" s="84"/>
      <c r="D191" s="84"/>
      <c r="E191" s="84"/>
      <c r="F191" s="9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>
      <c r="A192" s="84"/>
      <c r="B192" s="84"/>
      <c r="C192" s="84"/>
      <c r="D192" s="84"/>
      <c r="E192" s="84"/>
      <c r="F192" s="9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>
      <c r="A193" s="84"/>
      <c r="B193" s="84"/>
      <c r="C193" s="84"/>
      <c r="D193" s="84"/>
      <c r="E193" s="84"/>
      <c r="F193" s="9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>
      <c r="A194" s="84"/>
      <c r="B194" s="84"/>
      <c r="C194" s="84"/>
      <c r="D194" s="84"/>
      <c r="E194" s="84"/>
      <c r="F194" s="9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>
      <c r="A195" s="84"/>
      <c r="B195" s="84"/>
      <c r="C195" s="84"/>
      <c r="D195" s="84"/>
      <c r="E195" s="84"/>
      <c r="F195" s="9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>
      <c r="A196" s="84"/>
      <c r="B196" s="84"/>
      <c r="C196" s="84"/>
      <c r="D196" s="84"/>
      <c r="E196" s="84"/>
      <c r="F196" s="9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>
      <c r="A197" s="84"/>
      <c r="B197" s="84"/>
      <c r="C197" s="84"/>
      <c r="D197" s="84"/>
      <c r="E197" s="84"/>
      <c r="F197" s="9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>
      <c r="A198" s="84"/>
      <c r="B198" s="84"/>
      <c r="C198" s="84"/>
      <c r="D198" s="84"/>
      <c r="E198" s="84"/>
      <c r="F198" s="9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>
      <c r="A199" s="84"/>
      <c r="B199" s="84"/>
      <c r="C199" s="84"/>
      <c r="D199" s="84"/>
      <c r="E199" s="84"/>
      <c r="F199" s="9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>
      <c r="A200" s="84"/>
      <c r="B200" s="84"/>
      <c r="C200" s="84"/>
      <c r="D200" s="84"/>
      <c r="E200" s="84"/>
      <c r="F200" s="9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>
      <c r="A201" s="84"/>
      <c r="B201" s="84"/>
      <c r="C201" s="84"/>
      <c r="D201" s="84"/>
      <c r="E201" s="84"/>
      <c r="F201" s="9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>
      <c r="A202" s="84"/>
      <c r="B202" s="84"/>
      <c r="C202" s="84"/>
      <c r="D202" s="84"/>
      <c r="E202" s="84"/>
      <c r="F202" s="9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>
      <c r="A203" s="84"/>
      <c r="B203" s="84"/>
      <c r="C203" s="84"/>
      <c r="D203" s="84"/>
      <c r="E203" s="84"/>
      <c r="F203" s="9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>
      <c r="A204" s="84"/>
      <c r="B204" s="84"/>
      <c r="C204" s="84"/>
      <c r="D204" s="84"/>
      <c r="E204" s="84"/>
      <c r="F204" s="9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>
      <c r="A205" s="84"/>
      <c r="B205" s="84"/>
      <c r="C205" s="84"/>
      <c r="D205" s="84"/>
      <c r="E205" s="84"/>
      <c r="F205" s="9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>
      <c r="A206" s="84"/>
      <c r="B206" s="84"/>
      <c r="C206" s="84"/>
      <c r="D206" s="84"/>
      <c r="E206" s="84"/>
      <c r="F206" s="9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>
      <c r="A207" s="84"/>
      <c r="B207" s="84"/>
      <c r="C207" s="84"/>
      <c r="D207" s="84"/>
      <c r="E207" s="84"/>
      <c r="F207" s="9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>
      <c r="A208" s="84"/>
      <c r="B208" s="84"/>
      <c r="C208" s="84"/>
      <c r="D208" s="84"/>
      <c r="E208" s="84"/>
      <c r="F208" s="9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>
      <c r="A209" s="84"/>
      <c r="B209" s="84"/>
      <c r="C209" s="84"/>
      <c r="D209" s="84"/>
      <c r="E209" s="84"/>
      <c r="F209" s="9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>
      <c r="A210" s="84"/>
      <c r="B210" s="84"/>
      <c r="C210" s="84"/>
      <c r="D210" s="84"/>
      <c r="E210" s="84"/>
      <c r="F210" s="9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>
      <c r="A211" s="84"/>
      <c r="B211" s="84"/>
      <c r="C211" s="84"/>
      <c r="D211" s="84"/>
      <c r="E211" s="84"/>
      <c r="F211" s="9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>
      <c r="A212" s="84"/>
      <c r="B212" s="84"/>
      <c r="C212" s="84"/>
      <c r="D212" s="84"/>
      <c r="E212" s="84"/>
      <c r="F212" s="9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>
      <c r="A213" s="84"/>
      <c r="B213" s="84"/>
      <c r="C213" s="84"/>
      <c r="D213" s="84"/>
      <c r="E213" s="84"/>
      <c r="F213" s="9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>
      <c r="A214" s="84"/>
      <c r="B214" s="84"/>
      <c r="C214" s="84"/>
      <c r="D214" s="84"/>
      <c r="E214" s="84"/>
      <c r="F214" s="9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>
      <c r="A215" s="84"/>
      <c r="B215" s="84"/>
      <c r="C215" s="84"/>
      <c r="D215" s="84"/>
      <c r="E215" s="84"/>
      <c r="F215" s="9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>
      <c r="A216" s="84"/>
      <c r="B216" s="84"/>
      <c r="C216" s="84"/>
      <c r="D216" s="84"/>
      <c r="E216" s="84"/>
      <c r="F216" s="9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>
      <c r="A217" s="84"/>
      <c r="B217" s="84"/>
      <c r="C217" s="84"/>
      <c r="D217" s="84"/>
      <c r="E217" s="84"/>
      <c r="F217" s="9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>
      <c r="A218" s="84"/>
      <c r="B218" s="84"/>
      <c r="C218" s="84"/>
      <c r="D218" s="84"/>
      <c r="E218" s="84"/>
      <c r="F218" s="9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>
      <c r="A219" s="84"/>
      <c r="B219" s="84"/>
      <c r="C219" s="84"/>
      <c r="D219" s="84"/>
      <c r="E219" s="84"/>
      <c r="F219" s="9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>
      <c r="A220" s="84"/>
      <c r="B220" s="84"/>
      <c r="C220" s="84"/>
      <c r="D220" s="84"/>
      <c r="E220" s="84"/>
      <c r="F220" s="9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>
      <c r="A221" s="84"/>
      <c r="B221" s="84"/>
      <c r="C221" s="84"/>
      <c r="D221" s="84"/>
      <c r="E221" s="84"/>
      <c r="F221" s="9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>
      <c r="A222" s="84"/>
      <c r="B222" s="84"/>
      <c r="C222" s="84"/>
      <c r="D222" s="84"/>
      <c r="E222" s="84"/>
      <c r="F222" s="9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>
      <c r="A223" s="84"/>
      <c r="B223" s="84"/>
      <c r="C223" s="84"/>
      <c r="D223" s="84"/>
      <c r="E223" s="84"/>
      <c r="F223" s="9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>
      <c r="A224" s="84"/>
      <c r="B224" s="84"/>
      <c r="C224" s="84"/>
      <c r="D224" s="84"/>
      <c r="E224" s="84"/>
      <c r="F224" s="9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>
      <c r="A225" s="84"/>
      <c r="B225" s="84"/>
      <c r="C225" s="84"/>
      <c r="D225" s="84"/>
      <c r="E225" s="84"/>
      <c r="F225" s="9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>
      <c r="A226" s="84"/>
      <c r="B226" s="84"/>
      <c r="C226" s="84"/>
      <c r="D226" s="84"/>
      <c r="E226" s="84"/>
      <c r="F226" s="9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>
      <c r="A227" s="84"/>
      <c r="B227" s="84"/>
      <c r="C227" s="84"/>
      <c r="D227" s="84"/>
      <c r="E227" s="84"/>
      <c r="F227" s="9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>
      <c r="A228" s="84"/>
      <c r="B228" s="84"/>
      <c r="C228" s="84"/>
      <c r="D228" s="84"/>
      <c r="E228" s="84"/>
      <c r="F228" s="9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>
      <c r="A229" s="84"/>
      <c r="B229" s="84"/>
      <c r="C229" s="84"/>
      <c r="D229" s="84"/>
      <c r="E229" s="84"/>
      <c r="F229" s="9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>
      <c r="A230" s="84"/>
      <c r="B230" s="84"/>
      <c r="C230" s="84"/>
      <c r="D230" s="84"/>
      <c r="E230" s="84"/>
      <c r="F230" s="9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>
      <c r="A231" s="84"/>
      <c r="B231" s="84"/>
      <c r="C231" s="84"/>
      <c r="D231" s="84"/>
      <c r="E231" s="84"/>
      <c r="F231" s="9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>
      <c r="A232" s="84"/>
      <c r="B232" s="84"/>
      <c r="C232" s="84"/>
      <c r="D232" s="84"/>
      <c r="E232" s="84"/>
      <c r="F232" s="9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>
      <c r="A233" s="84"/>
      <c r="B233" s="84"/>
      <c r="C233" s="84"/>
      <c r="D233" s="84"/>
      <c r="E233" s="84"/>
      <c r="F233" s="9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>
      <c r="A234" s="84"/>
      <c r="B234" s="84"/>
      <c r="C234" s="84"/>
      <c r="D234" s="84"/>
      <c r="E234" s="84"/>
      <c r="F234" s="9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>
      <c r="A235" s="84"/>
      <c r="B235" s="84"/>
      <c r="C235" s="84"/>
      <c r="D235" s="84"/>
      <c r="E235" s="84"/>
      <c r="F235" s="9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>
      <c r="A236" s="84"/>
      <c r="B236" s="84"/>
      <c r="C236" s="84"/>
      <c r="D236" s="84"/>
      <c r="E236" s="84"/>
      <c r="F236" s="9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>
      <c r="A237" s="84"/>
      <c r="B237" s="84"/>
      <c r="C237" s="84"/>
      <c r="D237" s="84"/>
      <c r="E237" s="84"/>
      <c r="F237" s="9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>
      <c r="A238" s="84"/>
      <c r="B238" s="84"/>
      <c r="C238" s="84"/>
      <c r="D238" s="84"/>
      <c r="E238" s="84"/>
      <c r="F238" s="9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>
      <c r="A239" s="84"/>
      <c r="B239" s="84"/>
      <c r="C239" s="84"/>
      <c r="D239" s="84"/>
      <c r="E239" s="84"/>
      <c r="F239" s="9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>
      <c r="A240" s="84"/>
      <c r="B240" s="84"/>
      <c r="C240" s="84"/>
      <c r="D240" s="84"/>
      <c r="E240" s="84"/>
      <c r="F240" s="9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>
      <c r="A241" s="84"/>
      <c r="B241" s="84"/>
      <c r="C241" s="84"/>
      <c r="D241" s="84"/>
      <c r="E241" s="84"/>
      <c r="F241" s="9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>
      <c r="A242" s="84"/>
      <c r="B242" s="84"/>
      <c r="C242" s="84"/>
      <c r="D242" s="84"/>
      <c r="E242" s="84"/>
      <c r="F242" s="9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>
      <c r="A243" s="84"/>
      <c r="B243" s="84"/>
      <c r="C243" s="84"/>
      <c r="D243" s="84"/>
      <c r="E243" s="84"/>
      <c r="F243" s="9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>
      <c r="A244" s="84"/>
      <c r="B244" s="84"/>
      <c r="C244" s="84"/>
      <c r="D244" s="84"/>
      <c r="E244" s="84"/>
      <c r="F244" s="9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>
      <c r="A245" s="84"/>
      <c r="B245" s="84"/>
      <c r="C245" s="84"/>
      <c r="D245" s="84"/>
      <c r="E245" s="84"/>
      <c r="F245" s="9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>
      <c r="A246" s="84"/>
      <c r="B246" s="84"/>
      <c r="C246" s="84"/>
      <c r="D246" s="84"/>
      <c r="E246" s="84"/>
      <c r="F246" s="9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>
      <c r="A247" s="84"/>
      <c r="B247" s="84"/>
      <c r="C247" s="84"/>
      <c r="D247" s="84"/>
      <c r="E247" s="84"/>
      <c r="F247" s="9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>
      <c r="A248" s="84"/>
      <c r="B248" s="84"/>
      <c r="C248" s="84"/>
      <c r="D248" s="84"/>
      <c r="E248" s="84"/>
      <c r="F248" s="9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>
      <c r="A249" s="84"/>
      <c r="B249" s="84"/>
      <c r="C249" s="84"/>
      <c r="D249" s="84"/>
      <c r="E249" s="84"/>
      <c r="F249" s="9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>
      <c r="A250" s="84"/>
      <c r="B250" s="84"/>
      <c r="C250" s="84"/>
      <c r="D250" s="84"/>
      <c r="E250" s="84"/>
      <c r="F250" s="9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>
      <c r="A251" s="84"/>
      <c r="B251" s="84"/>
      <c r="C251" s="84"/>
      <c r="D251" s="84"/>
      <c r="E251" s="84"/>
      <c r="F251" s="9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>
      <c r="A252" s="84"/>
      <c r="B252" s="84"/>
      <c r="C252" s="84"/>
      <c r="D252" s="84"/>
      <c r="E252" s="84"/>
      <c r="F252" s="9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>
      <c r="A253" s="84"/>
      <c r="B253" s="84"/>
      <c r="C253" s="84"/>
      <c r="D253" s="84"/>
      <c r="E253" s="84"/>
      <c r="F253" s="9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>
      <c r="A254" s="84"/>
      <c r="B254" s="84"/>
      <c r="C254" s="84"/>
      <c r="D254" s="84"/>
      <c r="E254" s="84"/>
      <c r="F254" s="9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>
      <c r="A255" s="84"/>
      <c r="B255" s="84"/>
      <c r="C255" s="84"/>
      <c r="D255" s="84"/>
      <c r="E255" s="84"/>
      <c r="F255" s="9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>
      <c r="A256" s="84"/>
      <c r="B256" s="84"/>
      <c r="C256" s="84"/>
      <c r="D256" s="84"/>
      <c r="E256" s="84"/>
      <c r="F256" s="9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>
      <c r="A257" s="84"/>
      <c r="B257" s="84"/>
      <c r="C257" s="84"/>
      <c r="D257" s="84"/>
      <c r="E257" s="84"/>
      <c r="F257" s="9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>
      <c r="A258" s="84"/>
      <c r="B258" s="84"/>
      <c r="C258" s="84"/>
      <c r="D258" s="84"/>
      <c r="E258" s="84"/>
      <c r="F258" s="9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>
      <c r="A259" s="84"/>
      <c r="B259" s="84"/>
      <c r="C259" s="84"/>
      <c r="D259" s="84"/>
      <c r="E259" s="84"/>
      <c r="F259" s="9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>
      <c r="A260" s="84"/>
      <c r="B260" s="84"/>
      <c r="C260" s="84"/>
      <c r="D260" s="84"/>
      <c r="E260" s="84"/>
      <c r="F260" s="9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>
      <c r="A261" s="84"/>
      <c r="B261" s="84"/>
      <c r="C261" s="84"/>
      <c r="D261" s="84"/>
      <c r="E261" s="84"/>
      <c r="F261" s="9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>
      <c r="A262" s="84"/>
      <c r="B262" s="84"/>
      <c r="C262" s="84"/>
      <c r="D262" s="84"/>
      <c r="E262" s="84"/>
      <c r="F262" s="9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>
      <c r="A263" s="84"/>
      <c r="B263" s="84"/>
      <c r="C263" s="84"/>
      <c r="D263" s="84"/>
      <c r="E263" s="84"/>
      <c r="F263" s="9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>
      <c r="A264" s="84"/>
      <c r="B264" s="84"/>
      <c r="C264" s="84"/>
      <c r="D264" s="84"/>
      <c r="E264" s="84"/>
      <c r="F264" s="9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>
      <c r="A265" s="84"/>
      <c r="B265" s="84"/>
      <c r="C265" s="84"/>
      <c r="D265" s="84"/>
      <c r="E265" s="84"/>
      <c r="F265" s="9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>
      <c r="A266" s="84"/>
      <c r="B266" s="84"/>
      <c r="C266" s="84"/>
      <c r="D266" s="84"/>
      <c r="E266" s="84"/>
      <c r="F266" s="9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>
      <c r="A267" s="84"/>
      <c r="B267" s="84"/>
      <c r="C267" s="84"/>
      <c r="D267" s="84"/>
      <c r="E267" s="84"/>
      <c r="F267" s="9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>
      <c r="A268" s="84"/>
      <c r="B268" s="84"/>
      <c r="C268" s="84"/>
      <c r="D268" s="84"/>
      <c r="E268" s="84"/>
      <c r="F268" s="9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>
      <c r="A269" s="84"/>
      <c r="B269" s="84"/>
      <c r="C269" s="84"/>
      <c r="D269" s="84"/>
      <c r="E269" s="84"/>
      <c r="F269" s="9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>
      <c r="A270" s="84"/>
      <c r="B270" s="84"/>
      <c r="C270" s="84"/>
      <c r="D270" s="84"/>
      <c r="E270" s="84"/>
      <c r="F270" s="9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>
      <c r="A271" s="84"/>
      <c r="B271" s="84"/>
      <c r="C271" s="84"/>
      <c r="D271" s="84"/>
      <c r="E271" s="84"/>
      <c r="F271" s="9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>
      <c r="A272" s="84"/>
      <c r="B272" s="84"/>
      <c r="C272" s="84"/>
      <c r="D272" s="84"/>
      <c r="E272" s="84"/>
      <c r="F272" s="9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>
      <c r="B273" s="9"/>
      <c r="D273" s="9"/>
      <c r="E273" s="9"/>
      <c r="F273" s="62"/>
      <c r="G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B274" s="9"/>
      <c r="D274" s="9"/>
      <c r="E274" s="9"/>
      <c r="F274" s="62"/>
      <c r="G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B275" s="9"/>
      <c r="D275" s="9"/>
      <c r="E275" s="9"/>
      <c r="F275" s="62"/>
      <c r="G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B276" s="9"/>
      <c r="D276" s="9"/>
      <c r="E276" s="9"/>
      <c r="F276" s="62"/>
      <c r="G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B277" s="9"/>
      <c r="D277" s="9"/>
      <c r="E277" s="9"/>
      <c r="F277" s="62"/>
      <c r="G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B278" s="9"/>
      <c r="D278" s="9"/>
      <c r="E278" s="9"/>
      <c r="F278" s="62"/>
      <c r="G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B279" s="9"/>
      <c r="D279" s="9"/>
      <c r="E279" s="9"/>
      <c r="F279" s="62"/>
      <c r="G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B280" s="9"/>
      <c r="D280" s="9"/>
      <c r="E280" s="9"/>
      <c r="F280" s="62"/>
      <c r="G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B281" s="9"/>
      <c r="D281" s="9"/>
      <c r="E281" s="9"/>
      <c r="F281" s="62"/>
      <c r="G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B282" s="9"/>
      <c r="D282" s="9"/>
      <c r="E282" s="9"/>
      <c r="F282" s="62"/>
      <c r="G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B283" s="9"/>
      <c r="D283" s="9"/>
      <c r="E283" s="9"/>
      <c r="F283" s="62"/>
      <c r="G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B284" s="9"/>
      <c r="D284" s="9"/>
      <c r="E284" s="9"/>
      <c r="F284" s="62"/>
      <c r="G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B285" s="9"/>
      <c r="D285" s="9"/>
      <c r="E285" s="9"/>
      <c r="F285" s="62"/>
      <c r="G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B286" s="9"/>
      <c r="D286" s="9"/>
      <c r="E286" s="9"/>
      <c r="F286" s="62"/>
      <c r="G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B287" s="9"/>
      <c r="D287" s="9"/>
      <c r="E287" s="9"/>
      <c r="F287" s="62"/>
      <c r="G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B288" s="9"/>
      <c r="D288" s="9"/>
      <c r="E288" s="9"/>
      <c r="F288" s="62"/>
      <c r="G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84"/>
      <c r="B289" s="84"/>
      <c r="C289" s="84"/>
      <c r="D289" s="84"/>
      <c r="E289" s="84"/>
      <c r="F289" s="9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>
      <c r="A290" s="84"/>
      <c r="B290" s="84"/>
      <c r="C290" s="84"/>
      <c r="D290" s="84"/>
      <c r="E290" s="84"/>
      <c r="F290" s="9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>
      <c r="A291" s="84"/>
      <c r="B291" s="84"/>
      <c r="C291" s="84"/>
      <c r="D291" s="84"/>
      <c r="E291" s="84"/>
      <c r="F291" s="9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>
      <c r="A292" s="84"/>
      <c r="B292" s="84"/>
      <c r="C292" s="84"/>
      <c r="D292" s="84"/>
      <c r="E292" s="84"/>
      <c r="F292" s="9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>
      <c r="A293" s="84"/>
      <c r="B293" s="84"/>
      <c r="C293" s="84"/>
      <c r="D293" s="84"/>
      <c r="E293" s="84"/>
      <c r="F293" s="9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>
      <c r="A294" s="84"/>
      <c r="B294" s="84"/>
      <c r="C294" s="84"/>
      <c r="D294" s="84"/>
      <c r="E294" s="84"/>
      <c r="F294" s="9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>
      <c r="A295" s="84"/>
      <c r="B295" s="84"/>
      <c r="C295" s="84"/>
      <c r="D295" s="84"/>
      <c r="E295" s="84"/>
      <c r="F295" s="9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>
      <c r="A296" s="84"/>
      <c r="B296" s="84"/>
      <c r="C296" s="84"/>
      <c r="D296" s="84"/>
      <c r="E296" s="84"/>
      <c r="F296" s="9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>
      <c r="A297" s="84"/>
      <c r="B297" s="84"/>
      <c r="C297" s="84"/>
      <c r="D297" s="84"/>
      <c r="E297" s="84"/>
      <c r="F297" s="9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>
      <c r="A298" s="84"/>
      <c r="B298" s="84"/>
      <c r="C298" s="84"/>
      <c r="D298" s="84"/>
      <c r="E298" s="84"/>
      <c r="F298" s="9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>
      <c r="A299" s="84"/>
      <c r="B299" s="84"/>
      <c r="C299" s="84"/>
      <c r="D299" s="84"/>
      <c r="E299" s="84"/>
      <c r="F299" s="9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>
      <c r="A300" s="84"/>
      <c r="B300" s="84"/>
      <c r="C300" s="84"/>
      <c r="D300" s="84"/>
      <c r="E300" s="84"/>
      <c r="F300" s="9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>
      <c r="A301" s="84"/>
      <c r="B301" s="84"/>
      <c r="C301" s="84"/>
      <c r="D301" s="84"/>
      <c r="E301" s="84"/>
      <c r="F301" s="9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>
      <c r="A302" s="84"/>
      <c r="B302" s="84"/>
      <c r="C302" s="84"/>
      <c r="D302" s="84"/>
      <c r="E302" s="84"/>
      <c r="F302" s="9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>
      <c r="A303" s="84"/>
      <c r="B303" s="84"/>
      <c r="C303" s="84"/>
      <c r="D303" s="84"/>
      <c r="E303" s="84"/>
      <c r="F303" s="9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>
      <c r="A304" s="84"/>
      <c r="B304" s="84"/>
      <c r="C304" s="84"/>
      <c r="D304" s="84"/>
      <c r="E304" s="84"/>
      <c r="F304" s="9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>
      <c r="A305" s="84"/>
      <c r="B305" s="84"/>
      <c r="C305" s="84"/>
      <c r="D305" s="84"/>
      <c r="E305" s="84"/>
      <c r="F305" s="9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>
      <c r="A306" s="84"/>
      <c r="B306" s="84"/>
      <c r="C306" s="84"/>
      <c r="D306" s="84"/>
      <c r="E306" s="84"/>
      <c r="F306" s="9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>
      <c r="A307" s="84"/>
      <c r="B307" s="84"/>
      <c r="C307" s="84"/>
      <c r="D307" s="84"/>
      <c r="E307" s="84"/>
      <c r="F307" s="9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>
      <c r="A308" s="84"/>
      <c r="B308" s="84"/>
      <c r="C308" s="84"/>
      <c r="D308" s="84"/>
      <c r="E308" s="84"/>
      <c r="F308" s="9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>
      <c r="A309" s="84"/>
      <c r="B309" s="84"/>
      <c r="C309" s="84"/>
      <c r="D309" s="84"/>
      <c r="E309" s="84"/>
      <c r="F309" s="9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>
      <c r="A310" s="84"/>
      <c r="B310" s="84"/>
      <c r="C310" s="84"/>
      <c r="D310" s="84"/>
      <c r="E310" s="84"/>
      <c r="F310" s="9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>
      <c r="A311" s="84"/>
      <c r="B311" s="84"/>
      <c r="C311" s="84"/>
      <c r="D311" s="84"/>
      <c r="E311" s="84"/>
      <c r="F311" s="9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>
      <c r="A312" s="84"/>
      <c r="B312" s="84"/>
      <c r="C312" s="84"/>
      <c r="D312" s="84"/>
      <c r="E312" s="84"/>
      <c r="F312" s="9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>
      <c r="A313" s="84"/>
      <c r="B313" s="84"/>
      <c r="C313" s="84"/>
      <c r="D313" s="84"/>
      <c r="E313" s="84"/>
      <c r="F313" s="9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>
      <c r="A314" s="84"/>
      <c r="B314" s="84"/>
      <c r="C314" s="84"/>
      <c r="D314" s="84"/>
      <c r="E314" s="84"/>
      <c r="F314" s="9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>
      <c r="A315" s="84"/>
      <c r="B315" s="84"/>
      <c r="C315" s="84"/>
      <c r="D315" s="84"/>
      <c r="E315" s="84"/>
      <c r="F315" s="9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>
      <c r="A316" s="84"/>
      <c r="B316" s="84"/>
      <c r="C316" s="84"/>
      <c r="D316" s="84"/>
      <c r="E316" s="84"/>
      <c r="F316" s="9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>
      <c r="A317" s="84"/>
      <c r="B317" s="84"/>
      <c r="C317" s="84"/>
      <c r="D317" s="84"/>
      <c r="E317" s="84"/>
      <c r="F317" s="9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>
      <c r="A318" s="84"/>
      <c r="B318" s="84"/>
      <c r="C318" s="84"/>
      <c r="D318" s="84"/>
      <c r="E318" s="84"/>
      <c r="F318" s="9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>
      <c r="A319" s="84"/>
      <c r="B319" s="84"/>
      <c r="C319" s="84"/>
      <c r="D319" s="84"/>
      <c r="E319" s="84"/>
      <c r="F319" s="9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>
      <c r="A320" s="84"/>
      <c r="B320" s="84"/>
      <c r="C320" s="84"/>
      <c r="D320" s="84"/>
      <c r="E320" s="84"/>
      <c r="F320" s="9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>
      <c r="A321" s="84"/>
      <c r="B321" s="84"/>
      <c r="C321" s="84"/>
      <c r="D321" s="84"/>
      <c r="E321" s="84"/>
      <c r="F321" s="9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>
      <c r="A322" s="84"/>
      <c r="B322" s="84"/>
      <c r="C322" s="84"/>
      <c r="D322" s="84"/>
      <c r="E322" s="84"/>
      <c r="F322" s="9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>
      <c r="A323" s="84"/>
      <c r="B323" s="84"/>
      <c r="C323" s="84"/>
      <c r="D323" s="84"/>
      <c r="E323" s="84"/>
      <c r="F323" s="9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>
      <c r="A324" s="84"/>
      <c r="B324" s="84"/>
      <c r="C324" s="84"/>
      <c r="D324" s="84"/>
      <c r="E324" s="84"/>
      <c r="F324" s="9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>
      <c r="A325" s="84"/>
      <c r="B325" s="84"/>
      <c r="C325" s="84"/>
      <c r="D325" s="84"/>
      <c r="E325" s="84"/>
      <c r="F325" s="9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>
      <c r="A326" s="84"/>
      <c r="B326" s="84"/>
      <c r="C326" s="84"/>
      <c r="D326" s="84"/>
      <c r="E326" s="84"/>
      <c r="F326" s="9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>
      <c r="A327" s="84"/>
      <c r="B327" s="84"/>
      <c r="C327" s="84"/>
      <c r="D327" s="84"/>
      <c r="E327" s="84"/>
      <c r="F327" s="9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>
      <c r="A328" s="84"/>
      <c r="B328" s="84"/>
      <c r="C328" s="84"/>
      <c r="D328" s="84"/>
      <c r="E328" s="84"/>
      <c r="F328" s="9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>
      <c r="A329" s="84"/>
      <c r="B329" s="84"/>
      <c r="C329" s="84"/>
      <c r="D329" s="84"/>
      <c r="E329" s="84"/>
      <c r="F329" s="9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>
      <c r="A330" s="84"/>
      <c r="B330" s="84"/>
      <c r="C330" s="84"/>
      <c r="D330" s="84"/>
      <c r="E330" s="84"/>
      <c r="F330" s="9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>
      <c r="A331" s="84"/>
      <c r="B331" s="84"/>
      <c r="C331" s="84"/>
      <c r="D331" s="84"/>
      <c r="E331" s="84"/>
      <c r="F331" s="9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>
      <c r="A332" s="84"/>
      <c r="B332" s="84"/>
      <c r="C332" s="84"/>
      <c r="D332" s="84"/>
      <c r="E332" s="84"/>
      <c r="F332" s="9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>
      <c r="A333" s="84"/>
      <c r="B333" s="84"/>
      <c r="C333" s="84"/>
      <c r="D333" s="84"/>
      <c r="E333" s="84"/>
      <c r="F333" s="9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>
      <c r="A334" s="84"/>
      <c r="B334" s="84"/>
      <c r="C334" s="84"/>
      <c r="D334" s="84"/>
      <c r="E334" s="84"/>
      <c r="F334" s="9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>
      <c r="A335" s="84"/>
      <c r="B335" s="84"/>
      <c r="C335" s="84"/>
      <c r="D335" s="84"/>
      <c r="E335" s="84"/>
      <c r="F335" s="9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>
      <c r="A336" s="84"/>
      <c r="B336" s="84"/>
      <c r="C336" s="84"/>
      <c r="D336" s="84"/>
      <c r="E336" s="84"/>
      <c r="F336" s="9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>
      <c r="A337" s="84"/>
      <c r="B337" s="84"/>
      <c r="C337" s="84"/>
      <c r="D337" s="84"/>
      <c r="E337" s="84"/>
      <c r="F337" s="9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>
      <c r="A338" s="84"/>
      <c r="B338" s="84"/>
      <c r="C338" s="84"/>
      <c r="D338" s="84"/>
      <c r="E338" s="84"/>
      <c r="F338" s="9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>
      <c r="A339" s="84"/>
      <c r="B339" s="84"/>
      <c r="C339" s="84"/>
      <c r="D339" s="84"/>
      <c r="E339" s="84"/>
      <c r="F339" s="9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>
      <c r="A340" s="84"/>
      <c r="B340" s="84"/>
      <c r="C340" s="84"/>
      <c r="D340" s="84"/>
      <c r="E340" s="84"/>
      <c r="F340" s="9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>
      <c r="A341" s="84"/>
      <c r="B341" s="84"/>
      <c r="C341" s="84"/>
      <c r="D341" s="84"/>
      <c r="E341" s="84"/>
      <c r="F341" s="9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>
      <c r="A342" s="84"/>
      <c r="B342" s="84"/>
      <c r="C342" s="84"/>
      <c r="D342" s="84"/>
      <c r="E342" s="84"/>
      <c r="F342" s="9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>
      <c r="A343" s="84"/>
      <c r="B343" s="84"/>
      <c r="C343" s="84"/>
      <c r="D343" s="84"/>
      <c r="E343" s="84"/>
      <c r="F343" s="9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>
      <c r="A344" s="84"/>
      <c r="B344" s="84"/>
      <c r="C344" s="84"/>
      <c r="D344" s="84"/>
      <c r="E344" s="84"/>
      <c r="F344" s="9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>
      <c r="A345" s="84"/>
      <c r="B345" s="84"/>
      <c r="C345" s="84"/>
      <c r="D345" s="84"/>
      <c r="E345" s="84"/>
      <c r="F345" s="9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>
      <c r="A346" s="84"/>
      <c r="B346" s="84"/>
      <c r="C346" s="84"/>
      <c r="D346" s="84"/>
      <c r="E346" s="84"/>
      <c r="F346" s="9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>
      <c r="A347" s="84"/>
      <c r="B347" s="84"/>
      <c r="C347" s="84"/>
      <c r="D347" s="84"/>
      <c r="E347" s="84"/>
      <c r="F347" s="9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>
      <c r="A348" s="84"/>
      <c r="B348" s="84"/>
      <c r="C348" s="84"/>
      <c r="D348" s="84"/>
      <c r="E348" s="84"/>
      <c r="F348" s="9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>
      <c r="A349" s="84"/>
      <c r="B349" s="84"/>
      <c r="C349" s="84"/>
      <c r="D349" s="84"/>
      <c r="E349" s="84"/>
      <c r="F349" s="9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>
      <c r="A350" s="84"/>
      <c r="B350" s="84"/>
      <c r="C350" s="84"/>
      <c r="D350" s="84"/>
      <c r="E350" s="84"/>
      <c r="F350" s="9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>
      <c r="A351" s="84"/>
      <c r="B351" s="84"/>
      <c r="C351" s="84"/>
      <c r="D351" s="84"/>
      <c r="E351" s="84"/>
      <c r="F351" s="9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>
      <c r="A352" s="84"/>
      <c r="B352" s="84"/>
      <c r="C352" s="84"/>
      <c r="D352" s="84"/>
      <c r="E352" s="84"/>
      <c r="F352" s="9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>
      <c r="A353" s="84"/>
      <c r="B353" s="84"/>
      <c r="C353" s="84"/>
      <c r="D353" s="84"/>
      <c r="E353" s="84"/>
      <c r="F353" s="9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>
      <c r="A354" s="84"/>
      <c r="B354" s="84"/>
      <c r="C354" s="84"/>
      <c r="D354" s="84"/>
      <c r="E354" s="84"/>
      <c r="F354" s="9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>
      <c r="A355" s="84"/>
      <c r="B355" s="84"/>
      <c r="C355" s="84"/>
      <c r="D355" s="84"/>
      <c r="E355" s="84"/>
      <c r="F355" s="9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>
      <c r="A356" s="84"/>
      <c r="B356" s="84"/>
      <c r="C356" s="84"/>
      <c r="D356" s="84"/>
      <c r="E356" s="84"/>
      <c r="F356" s="9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>
      <c r="A357" s="84"/>
      <c r="B357" s="84"/>
      <c r="C357" s="84"/>
      <c r="D357" s="84"/>
      <c r="E357" s="84"/>
      <c r="F357" s="9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>
      <c r="A358" s="84"/>
      <c r="B358" s="84"/>
      <c r="C358" s="84"/>
      <c r="D358" s="84"/>
      <c r="E358" s="84"/>
      <c r="F358" s="9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>
      <c r="A359" s="84"/>
      <c r="B359" s="84"/>
      <c r="C359" s="84"/>
      <c r="D359" s="84"/>
      <c r="E359" s="84"/>
      <c r="F359" s="9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>
      <c r="A360" s="84"/>
      <c r="B360" s="84"/>
      <c r="C360" s="84"/>
      <c r="D360" s="84"/>
      <c r="E360" s="84"/>
      <c r="F360" s="9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>
      <c r="A361" s="84"/>
      <c r="B361" s="84"/>
      <c r="C361" s="84"/>
      <c r="D361" s="84"/>
      <c r="E361" s="84"/>
      <c r="F361" s="9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>
      <c r="A362" s="84"/>
      <c r="B362" s="84"/>
      <c r="C362" s="84"/>
      <c r="D362" s="84"/>
      <c r="E362" s="84"/>
      <c r="F362" s="9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>
      <c r="A363" s="84"/>
      <c r="B363" s="84"/>
      <c r="C363" s="84"/>
      <c r="D363" s="84"/>
      <c r="E363" s="84"/>
      <c r="F363" s="9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>
      <c r="A364" s="84"/>
      <c r="B364" s="84"/>
      <c r="C364" s="84"/>
      <c r="D364" s="84"/>
      <c r="E364" s="84"/>
      <c r="F364" s="9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>
      <c r="A365" s="84"/>
      <c r="B365" s="84"/>
      <c r="C365" s="84"/>
      <c r="D365" s="84"/>
      <c r="E365" s="84"/>
      <c r="F365" s="9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>
      <c r="A366" s="84"/>
      <c r="B366" s="84"/>
      <c r="C366" s="84"/>
      <c r="D366" s="84"/>
      <c r="E366" s="84"/>
      <c r="F366" s="9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>
      <c r="A367" s="84"/>
      <c r="B367" s="84"/>
      <c r="C367" s="84"/>
      <c r="D367" s="84"/>
      <c r="E367" s="84"/>
      <c r="F367" s="9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>
      <c r="A368" s="84"/>
      <c r="B368" s="84"/>
      <c r="C368" s="84"/>
      <c r="D368" s="84"/>
      <c r="E368" s="84"/>
      <c r="F368" s="9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>
      <c r="A369" s="84"/>
      <c r="B369" s="84"/>
      <c r="C369" s="84"/>
      <c r="D369" s="84"/>
      <c r="E369" s="84"/>
      <c r="F369" s="9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>
      <c r="A370" s="84"/>
      <c r="B370" s="84"/>
      <c r="C370" s="84"/>
      <c r="D370" s="84"/>
      <c r="E370" s="84"/>
      <c r="F370" s="9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>
      <c r="A371" s="84"/>
      <c r="B371" s="84"/>
      <c r="C371" s="84"/>
      <c r="D371" s="84"/>
      <c r="E371" s="84"/>
      <c r="F371" s="9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>
      <c r="A372" s="84"/>
      <c r="B372" s="84"/>
      <c r="C372" s="84"/>
      <c r="D372" s="84"/>
      <c r="E372" s="84"/>
      <c r="F372" s="9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>
      <c r="A373" s="84"/>
      <c r="B373" s="84"/>
      <c r="C373" s="84"/>
      <c r="D373" s="84"/>
      <c r="E373" s="84"/>
      <c r="F373" s="9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>
      <c r="A374" s="84"/>
      <c r="B374" s="84"/>
      <c r="C374" s="84"/>
      <c r="D374" s="84"/>
      <c r="E374" s="84"/>
      <c r="F374" s="9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>
      <c r="A375" s="84"/>
      <c r="B375" s="84"/>
      <c r="C375" s="84"/>
      <c r="D375" s="84"/>
      <c r="E375" s="84"/>
      <c r="F375" s="9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>
      <c r="A376" s="84"/>
      <c r="B376" s="84"/>
      <c r="C376" s="84"/>
      <c r="D376" s="84"/>
      <c r="E376" s="84"/>
      <c r="F376" s="9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>
      <c r="A377" s="84"/>
      <c r="B377" s="84"/>
      <c r="C377" s="84"/>
      <c r="D377" s="84"/>
      <c r="E377" s="84"/>
      <c r="F377" s="9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>
      <c r="A378" s="84"/>
      <c r="B378" s="84"/>
      <c r="C378" s="84"/>
      <c r="D378" s="84"/>
      <c r="E378" s="84"/>
      <c r="F378" s="9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>
      <c r="A379" s="84"/>
      <c r="B379" s="84"/>
      <c r="C379" s="84"/>
      <c r="D379" s="84"/>
      <c r="E379" s="84"/>
      <c r="F379" s="9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>
      <c r="A380" s="84"/>
      <c r="B380" s="84"/>
      <c r="C380" s="84"/>
      <c r="D380" s="84"/>
      <c r="E380" s="84"/>
      <c r="F380" s="9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>
      <c r="A381" s="84"/>
      <c r="B381" s="84"/>
      <c r="C381" s="84"/>
      <c r="D381" s="84"/>
      <c r="E381" s="84"/>
      <c r="F381" s="9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>
      <c r="A382" s="84"/>
      <c r="B382" s="84"/>
      <c r="C382" s="84"/>
      <c r="D382" s="84"/>
      <c r="E382" s="84"/>
      <c r="F382" s="9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>
      <c r="A383" s="84"/>
      <c r="B383" s="84"/>
      <c r="C383" s="84"/>
      <c r="D383" s="84"/>
      <c r="E383" s="84"/>
      <c r="F383" s="9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>
      <c r="A384" s="84"/>
      <c r="B384" s="84"/>
      <c r="C384" s="84"/>
      <c r="D384" s="84"/>
      <c r="E384" s="84"/>
      <c r="F384" s="9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>
      <c r="B385" s="9"/>
      <c r="D385" s="9"/>
      <c r="E385" s="9"/>
      <c r="F385" s="62"/>
      <c r="G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B386" s="9"/>
      <c r="D386" s="9"/>
      <c r="E386" s="9"/>
      <c r="F386" s="62"/>
      <c r="G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B387" s="9"/>
      <c r="D387" s="9"/>
      <c r="E387" s="9"/>
      <c r="F387" s="62"/>
      <c r="G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B388" s="9"/>
      <c r="D388" s="9"/>
      <c r="E388" s="9"/>
      <c r="F388" s="62"/>
      <c r="G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B389" s="9"/>
      <c r="D389" s="9"/>
      <c r="E389" s="9"/>
      <c r="F389" s="62"/>
      <c r="G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B390" s="9"/>
      <c r="D390" s="9"/>
      <c r="E390" s="9"/>
      <c r="F390" s="62"/>
      <c r="G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B391" s="9"/>
      <c r="D391" s="9"/>
      <c r="E391" s="9"/>
      <c r="F391" s="62"/>
      <c r="G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B392" s="9"/>
      <c r="D392" s="9"/>
      <c r="E392" s="9"/>
      <c r="F392" s="62"/>
      <c r="G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B393" s="9"/>
      <c r="D393" s="9"/>
      <c r="E393" s="9"/>
      <c r="F393" s="62"/>
      <c r="G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B394" s="9"/>
      <c r="D394" s="9"/>
      <c r="E394" s="9"/>
      <c r="F394" s="62"/>
      <c r="G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B395" s="9"/>
      <c r="D395" s="9"/>
      <c r="E395" s="9"/>
      <c r="F395" s="62"/>
      <c r="G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B396" s="9"/>
      <c r="D396" s="9"/>
      <c r="E396" s="9"/>
      <c r="F396" s="62"/>
      <c r="G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B397" s="9"/>
      <c r="D397" s="9"/>
      <c r="E397" s="9"/>
      <c r="F397" s="62"/>
      <c r="G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B398" s="9"/>
      <c r="D398" s="9"/>
      <c r="E398" s="9"/>
      <c r="F398" s="62"/>
      <c r="G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B399" s="9"/>
      <c r="D399" s="9"/>
      <c r="E399" s="9"/>
      <c r="F399" s="62"/>
      <c r="G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B400" s="9"/>
      <c r="D400" s="9"/>
      <c r="E400" s="9"/>
      <c r="F400" s="62"/>
      <c r="G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84"/>
      <c r="B401" s="84"/>
      <c r="C401" s="84"/>
      <c r="D401" s="84"/>
      <c r="E401" s="84"/>
      <c r="F401" s="9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>
      <c r="A402" s="84"/>
      <c r="B402" s="84"/>
      <c r="C402" s="84"/>
      <c r="D402" s="84"/>
      <c r="E402" s="84"/>
      <c r="F402" s="9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>
      <c r="A403" s="84"/>
      <c r="B403" s="84"/>
      <c r="C403" s="84"/>
      <c r="D403" s="84"/>
      <c r="E403" s="84"/>
      <c r="F403" s="9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>
      <c r="A404" s="84"/>
      <c r="B404" s="84"/>
      <c r="C404" s="84"/>
      <c r="D404" s="84"/>
      <c r="E404" s="84"/>
      <c r="F404" s="9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>
      <c r="A405" s="84"/>
      <c r="B405" s="84"/>
      <c r="C405" s="84"/>
      <c r="D405" s="84"/>
      <c r="E405" s="84"/>
      <c r="F405" s="9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>
      <c r="A406" s="84"/>
      <c r="B406" s="84"/>
      <c r="C406" s="84"/>
      <c r="D406" s="84"/>
      <c r="E406" s="84"/>
      <c r="F406" s="9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>
      <c r="A407" s="84"/>
      <c r="B407" s="84"/>
      <c r="C407" s="84"/>
      <c r="D407" s="84"/>
      <c r="E407" s="84"/>
      <c r="F407" s="9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>
      <c r="A408" s="84"/>
      <c r="B408" s="84"/>
      <c r="C408" s="84"/>
      <c r="D408" s="84"/>
      <c r="E408" s="84"/>
      <c r="F408" s="9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>
      <c r="A409" s="84"/>
      <c r="B409" s="84"/>
      <c r="C409" s="84"/>
      <c r="D409" s="84"/>
      <c r="E409" s="84"/>
      <c r="F409" s="9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>
      <c r="A410" s="84"/>
      <c r="B410" s="84"/>
      <c r="C410" s="84"/>
      <c r="D410" s="84"/>
      <c r="E410" s="84"/>
      <c r="F410" s="9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>
      <c r="A411" s="84"/>
      <c r="B411" s="84"/>
      <c r="C411" s="84"/>
      <c r="D411" s="84"/>
      <c r="E411" s="84"/>
      <c r="F411" s="9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>
      <c r="A412" s="84"/>
      <c r="B412" s="84"/>
      <c r="C412" s="84"/>
      <c r="D412" s="84"/>
      <c r="E412" s="84"/>
      <c r="F412" s="9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>
      <c r="A413" s="84"/>
      <c r="B413" s="84"/>
      <c r="C413" s="84"/>
      <c r="D413" s="84"/>
      <c r="E413" s="84"/>
      <c r="F413" s="9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>
      <c r="A414" s="84"/>
      <c r="B414" s="84"/>
      <c r="C414" s="84"/>
      <c r="D414" s="84"/>
      <c r="E414" s="84"/>
      <c r="F414" s="9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>
      <c r="A415" s="84"/>
      <c r="B415" s="84"/>
      <c r="C415" s="84"/>
      <c r="D415" s="84"/>
      <c r="E415" s="84"/>
      <c r="F415" s="9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>
      <c r="A416" s="84"/>
      <c r="B416" s="84"/>
      <c r="C416" s="84"/>
      <c r="D416" s="84"/>
      <c r="E416" s="84"/>
      <c r="F416" s="9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>
      <c r="A417" s="84"/>
      <c r="B417" s="84"/>
      <c r="C417" s="84"/>
      <c r="D417" s="84"/>
      <c r="E417" s="84"/>
      <c r="F417" s="9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>
      <c r="A418" s="84"/>
      <c r="B418" s="84"/>
      <c r="C418" s="84"/>
      <c r="D418" s="84"/>
      <c r="E418" s="84"/>
      <c r="F418" s="9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>
      <c r="A419" s="84"/>
      <c r="B419" s="84"/>
      <c r="C419" s="84"/>
      <c r="D419" s="84"/>
      <c r="E419" s="84"/>
      <c r="F419" s="9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>
      <c r="A420" s="84"/>
      <c r="B420" s="84"/>
      <c r="C420" s="84"/>
      <c r="D420" s="84"/>
      <c r="E420" s="84"/>
      <c r="F420" s="9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>
      <c r="A421" s="84"/>
      <c r="B421" s="84"/>
      <c r="C421" s="84"/>
      <c r="D421" s="84"/>
      <c r="E421" s="84"/>
      <c r="F421" s="9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>
      <c r="A422" s="84"/>
      <c r="B422" s="84"/>
      <c r="C422" s="84"/>
      <c r="D422" s="84"/>
      <c r="E422" s="84"/>
      <c r="F422" s="9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>
      <c r="A423" s="84"/>
      <c r="B423" s="84"/>
      <c r="C423" s="84"/>
      <c r="D423" s="84"/>
      <c r="E423" s="84"/>
      <c r="F423" s="9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>
      <c r="A424" s="84"/>
      <c r="B424" s="84"/>
      <c r="C424" s="84"/>
      <c r="D424" s="84"/>
      <c r="E424" s="84"/>
      <c r="F424" s="9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>
      <c r="A425" s="84"/>
      <c r="B425" s="84"/>
      <c r="C425" s="84"/>
      <c r="D425" s="84"/>
      <c r="E425" s="84"/>
      <c r="F425" s="9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>
      <c r="A426" s="84"/>
      <c r="B426" s="84"/>
      <c r="C426" s="84"/>
      <c r="D426" s="84"/>
      <c r="E426" s="84"/>
      <c r="F426" s="9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>
      <c r="A427" s="84"/>
      <c r="B427" s="84"/>
      <c r="C427" s="84"/>
      <c r="D427" s="84"/>
      <c r="E427" s="84"/>
      <c r="F427" s="9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>
      <c r="A428" s="84"/>
      <c r="B428" s="84"/>
      <c r="C428" s="84"/>
      <c r="D428" s="84"/>
      <c r="E428" s="84"/>
      <c r="F428" s="9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>
      <c r="A429" s="84"/>
      <c r="B429" s="84"/>
      <c r="C429" s="84"/>
      <c r="D429" s="84"/>
      <c r="E429" s="84"/>
      <c r="F429" s="9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>
      <c r="A430" s="84"/>
      <c r="B430" s="84"/>
      <c r="C430" s="84"/>
      <c r="D430" s="84"/>
      <c r="E430" s="84"/>
      <c r="F430" s="9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>
      <c r="A431" s="84"/>
      <c r="B431" s="84"/>
      <c r="C431" s="84"/>
      <c r="D431" s="84"/>
      <c r="E431" s="84"/>
      <c r="F431" s="9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>
      <c r="A432" s="84"/>
      <c r="B432" s="84"/>
      <c r="C432" s="84"/>
      <c r="D432" s="84"/>
      <c r="E432" s="84"/>
      <c r="F432" s="9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>
      <c r="A433" s="84"/>
      <c r="B433" s="84"/>
      <c r="C433" s="84"/>
      <c r="D433" s="84"/>
      <c r="E433" s="84"/>
      <c r="F433" s="9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>
      <c r="A434" s="84"/>
      <c r="B434" s="84"/>
      <c r="C434" s="84"/>
      <c r="D434" s="84"/>
      <c r="E434" s="84"/>
      <c r="F434" s="9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>
      <c r="A435" s="84"/>
      <c r="B435" s="84"/>
      <c r="C435" s="84"/>
      <c r="D435" s="84"/>
      <c r="E435" s="84"/>
      <c r="F435" s="9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>
      <c r="A436" s="84"/>
      <c r="B436" s="84"/>
      <c r="C436" s="84"/>
      <c r="D436" s="84"/>
      <c r="E436" s="84"/>
      <c r="F436" s="9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>
      <c r="A437" s="84"/>
      <c r="B437" s="84"/>
      <c r="C437" s="84"/>
      <c r="D437" s="84"/>
      <c r="E437" s="84"/>
      <c r="F437" s="9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>
      <c r="A438" s="84"/>
      <c r="B438" s="84"/>
      <c r="C438" s="84"/>
      <c r="D438" s="84"/>
      <c r="E438" s="84"/>
      <c r="F438" s="9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>
      <c r="A439" s="84"/>
      <c r="B439" s="84"/>
      <c r="C439" s="84"/>
      <c r="D439" s="84"/>
      <c r="E439" s="84"/>
      <c r="F439" s="9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>
      <c r="A440" s="84"/>
      <c r="B440" s="84"/>
      <c r="C440" s="84"/>
      <c r="D440" s="84"/>
      <c r="E440" s="84"/>
      <c r="F440" s="9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>
      <c r="A441" s="84"/>
      <c r="B441" s="84"/>
      <c r="C441" s="84"/>
      <c r="D441" s="84"/>
      <c r="E441" s="84"/>
      <c r="F441" s="9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>
      <c r="A442" s="84"/>
      <c r="B442" s="84"/>
      <c r="C442" s="84"/>
      <c r="D442" s="84"/>
      <c r="E442" s="84"/>
      <c r="F442" s="9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>
      <c r="A443" s="84"/>
      <c r="B443" s="84"/>
      <c r="C443" s="84"/>
      <c r="D443" s="84"/>
      <c r="E443" s="84"/>
      <c r="F443" s="9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>
      <c r="A444" s="84"/>
      <c r="B444" s="84"/>
      <c r="C444" s="84"/>
      <c r="D444" s="84"/>
      <c r="E444" s="84"/>
      <c r="F444" s="9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>
      <c r="A445" s="84"/>
      <c r="B445" s="84"/>
      <c r="C445" s="84"/>
      <c r="D445" s="84"/>
      <c r="E445" s="84"/>
      <c r="F445" s="9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>
      <c r="A446" s="84"/>
      <c r="B446" s="84"/>
      <c r="C446" s="84"/>
      <c r="D446" s="84"/>
      <c r="E446" s="84"/>
      <c r="F446" s="9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>
      <c r="A447" s="84"/>
      <c r="B447" s="84"/>
      <c r="C447" s="84"/>
      <c r="D447" s="84"/>
      <c r="E447" s="84"/>
      <c r="F447" s="9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>
      <c r="A448" s="84"/>
      <c r="B448" s="84"/>
      <c r="C448" s="84"/>
      <c r="D448" s="84"/>
      <c r="E448" s="84"/>
      <c r="F448" s="9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>
      <c r="A449" s="84"/>
      <c r="B449" s="84"/>
      <c r="C449" s="84"/>
      <c r="D449" s="84"/>
      <c r="E449" s="84"/>
      <c r="F449" s="9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>
      <c r="A450" s="84"/>
      <c r="B450" s="84"/>
      <c r="C450" s="84"/>
      <c r="D450" s="84"/>
      <c r="E450" s="84"/>
      <c r="F450" s="9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>
      <c r="A451" s="84"/>
      <c r="B451" s="84"/>
      <c r="C451" s="84"/>
      <c r="D451" s="84"/>
      <c r="E451" s="84"/>
      <c r="F451" s="9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>
      <c r="A452" s="84"/>
      <c r="B452" s="84"/>
      <c r="C452" s="84"/>
      <c r="D452" s="84"/>
      <c r="E452" s="84"/>
      <c r="F452" s="9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>
      <c r="A453" s="84"/>
      <c r="B453" s="84"/>
      <c r="C453" s="84"/>
      <c r="D453" s="84"/>
      <c r="E453" s="84"/>
      <c r="F453" s="9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>
      <c r="A454" s="84"/>
      <c r="B454" s="84"/>
      <c r="C454" s="84"/>
      <c r="D454" s="84"/>
      <c r="E454" s="84"/>
      <c r="F454" s="9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>
      <c r="A455" s="84"/>
      <c r="B455" s="84"/>
      <c r="C455" s="84"/>
      <c r="D455" s="84"/>
      <c r="E455" s="84"/>
      <c r="F455" s="9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>
      <c r="A456" s="84"/>
      <c r="B456" s="84"/>
      <c r="C456" s="84"/>
      <c r="D456" s="84"/>
      <c r="E456" s="84"/>
      <c r="F456" s="9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>
      <c r="A457" s="84"/>
      <c r="B457" s="84"/>
      <c r="C457" s="84"/>
      <c r="D457" s="84"/>
      <c r="E457" s="84"/>
      <c r="F457" s="9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>
      <c r="A458" s="84"/>
      <c r="B458" s="84"/>
      <c r="C458" s="84"/>
      <c r="D458" s="84"/>
      <c r="E458" s="84"/>
      <c r="F458" s="9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>
      <c r="A459" s="84"/>
      <c r="B459" s="84"/>
      <c r="C459" s="84"/>
      <c r="D459" s="84"/>
      <c r="E459" s="84"/>
      <c r="F459" s="9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>
      <c r="A460" s="84"/>
      <c r="B460" s="84"/>
      <c r="C460" s="84"/>
      <c r="D460" s="84"/>
      <c r="E460" s="84"/>
      <c r="F460" s="9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>
      <c r="A461" s="84"/>
      <c r="B461" s="84"/>
      <c r="C461" s="84"/>
      <c r="D461" s="84"/>
      <c r="E461" s="84"/>
      <c r="F461" s="9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>
      <c r="A462" s="84"/>
      <c r="B462" s="84"/>
      <c r="C462" s="84"/>
      <c r="D462" s="84"/>
      <c r="E462" s="84"/>
      <c r="F462" s="9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>
      <c r="A463" s="84"/>
      <c r="B463" s="84"/>
      <c r="C463" s="84"/>
      <c r="D463" s="84"/>
      <c r="E463" s="84"/>
      <c r="F463" s="9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>
      <c r="A464" s="84"/>
      <c r="B464" s="84"/>
      <c r="C464" s="84"/>
      <c r="D464" s="84"/>
      <c r="E464" s="84"/>
      <c r="F464" s="9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>
      <c r="A465" s="84"/>
      <c r="B465" s="84"/>
      <c r="C465" s="84"/>
      <c r="D465" s="84"/>
      <c r="E465" s="84"/>
      <c r="F465" s="9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>
      <c r="A466" s="84"/>
      <c r="B466" s="84"/>
      <c r="C466" s="84"/>
      <c r="D466" s="84"/>
      <c r="E466" s="84"/>
      <c r="F466" s="9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>
      <c r="A467" s="84"/>
      <c r="B467" s="84"/>
      <c r="C467" s="84"/>
      <c r="D467" s="84"/>
      <c r="E467" s="84"/>
      <c r="F467" s="9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>
      <c r="A468" s="84"/>
      <c r="B468" s="84"/>
      <c r="C468" s="84"/>
      <c r="D468" s="84"/>
      <c r="E468" s="84"/>
      <c r="F468" s="9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>
      <c r="A469" s="84"/>
      <c r="B469" s="84"/>
      <c r="C469" s="84"/>
      <c r="D469" s="84"/>
      <c r="E469" s="84"/>
      <c r="F469" s="9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>
      <c r="A470" s="84"/>
      <c r="B470" s="84"/>
      <c r="C470" s="84"/>
      <c r="D470" s="84"/>
      <c r="E470" s="84"/>
      <c r="F470" s="9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>
      <c r="A471" s="84"/>
      <c r="B471" s="84"/>
      <c r="C471" s="84"/>
      <c r="D471" s="84"/>
      <c r="E471" s="84"/>
      <c r="F471" s="9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>
      <c r="A472" s="84"/>
      <c r="B472" s="84"/>
      <c r="C472" s="84"/>
      <c r="D472" s="84"/>
      <c r="E472" s="84"/>
      <c r="F472" s="9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>
      <c r="A473" s="84"/>
      <c r="B473" s="84"/>
      <c r="C473" s="84"/>
      <c r="D473" s="84"/>
      <c r="E473" s="84"/>
      <c r="F473" s="9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>
      <c r="A474" s="84"/>
      <c r="B474" s="84"/>
      <c r="C474" s="84"/>
      <c r="D474" s="84"/>
      <c r="E474" s="84"/>
      <c r="F474" s="9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>
      <c r="A475" s="84"/>
      <c r="B475" s="84"/>
      <c r="C475" s="84"/>
      <c r="D475" s="84"/>
      <c r="E475" s="84"/>
      <c r="F475" s="9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>
      <c r="A476" s="84"/>
      <c r="B476" s="84"/>
      <c r="C476" s="84"/>
      <c r="D476" s="84"/>
      <c r="E476" s="84"/>
      <c r="F476" s="9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>
      <c r="A477" s="84"/>
      <c r="B477" s="84"/>
      <c r="C477" s="84"/>
      <c r="D477" s="84"/>
      <c r="E477" s="84"/>
      <c r="F477" s="9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>
      <c r="A478" s="84"/>
      <c r="B478" s="84"/>
      <c r="C478" s="84"/>
      <c r="D478" s="84"/>
      <c r="E478" s="84"/>
      <c r="F478" s="9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>
      <c r="A479" s="84"/>
      <c r="B479" s="84"/>
      <c r="C479" s="84"/>
      <c r="D479" s="84"/>
      <c r="E479" s="84"/>
      <c r="F479" s="9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>
      <c r="A480" s="84"/>
      <c r="B480" s="84"/>
      <c r="C480" s="84"/>
      <c r="D480" s="84"/>
      <c r="E480" s="84"/>
      <c r="F480" s="9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>
      <c r="B481" s="9"/>
      <c r="D481" s="9"/>
      <c r="E481" s="9"/>
      <c r="F481" s="62"/>
      <c r="G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B482" s="9"/>
      <c r="D482" s="9"/>
      <c r="E482" s="9"/>
      <c r="F482" s="62"/>
      <c r="G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B483" s="9"/>
      <c r="D483" s="9"/>
      <c r="E483" s="9"/>
      <c r="F483" s="62"/>
      <c r="G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B484" s="9"/>
      <c r="D484" s="9"/>
      <c r="E484" s="9"/>
      <c r="F484" s="62"/>
      <c r="G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B485" s="9"/>
      <c r="D485" s="9"/>
      <c r="E485" s="9"/>
      <c r="F485" s="62"/>
      <c r="G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B486" s="9"/>
      <c r="D486" s="9"/>
      <c r="E486" s="9"/>
      <c r="F486" s="62"/>
      <c r="G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B487" s="9"/>
      <c r="D487" s="9"/>
      <c r="E487" s="9"/>
      <c r="F487" s="62"/>
      <c r="G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B488" s="9"/>
      <c r="D488" s="9"/>
      <c r="E488" s="9"/>
      <c r="F488" s="62"/>
      <c r="G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B489" s="9"/>
      <c r="D489" s="9"/>
      <c r="E489" s="9"/>
      <c r="F489" s="62"/>
      <c r="G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B490" s="9"/>
      <c r="D490" s="9"/>
      <c r="E490" s="9"/>
      <c r="F490" s="62"/>
      <c r="G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B491" s="9"/>
      <c r="D491" s="9"/>
      <c r="E491" s="9"/>
      <c r="F491" s="62"/>
      <c r="G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B492" s="9"/>
      <c r="D492" s="9"/>
      <c r="E492" s="9"/>
      <c r="F492" s="62"/>
      <c r="G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B493" s="9"/>
      <c r="D493" s="9"/>
      <c r="E493" s="9"/>
      <c r="F493" s="62"/>
      <c r="G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B494" s="9"/>
      <c r="D494" s="9"/>
      <c r="E494" s="9"/>
      <c r="F494" s="62"/>
      <c r="G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B495" s="9"/>
      <c r="D495" s="9"/>
      <c r="E495" s="9"/>
      <c r="F495" s="62"/>
      <c r="G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B496" s="9"/>
      <c r="D496" s="9"/>
      <c r="E496" s="9"/>
      <c r="F496" s="62"/>
      <c r="G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B497" s="9"/>
      <c r="D497" s="9"/>
      <c r="E497" s="9"/>
      <c r="F497" s="62"/>
      <c r="G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B498" s="9"/>
      <c r="D498" s="9"/>
      <c r="E498" s="9"/>
      <c r="F498" s="62"/>
      <c r="G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B499" s="9"/>
      <c r="D499" s="9"/>
      <c r="E499" s="9"/>
      <c r="F499" s="62"/>
      <c r="G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B500" s="9"/>
      <c r="D500" s="9"/>
      <c r="E500" s="9"/>
      <c r="F500" s="62"/>
      <c r="G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B501" s="9"/>
      <c r="D501" s="9"/>
      <c r="E501" s="9"/>
      <c r="F501" s="62"/>
      <c r="G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B502" s="9"/>
      <c r="D502" s="9"/>
      <c r="E502" s="9"/>
      <c r="F502" s="62"/>
      <c r="G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B503" s="9"/>
      <c r="D503" s="9"/>
      <c r="E503" s="9"/>
      <c r="F503" s="62"/>
      <c r="G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B504" s="9"/>
      <c r="D504" s="9"/>
      <c r="E504" s="9"/>
      <c r="F504" s="62"/>
      <c r="G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B505" s="9"/>
      <c r="D505" s="9"/>
      <c r="E505" s="9"/>
      <c r="F505" s="62"/>
      <c r="G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B506" s="9"/>
      <c r="D506" s="9"/>
      <c r="E506" s="9"/>
      <c r="F506" s="62"/>
      <c r="G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B507" s="9"/>
      <c r="D507" s="9"/>
      <c r="E507" s="9"/>
      <c r="F507" s="62"/>
      <c r="G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B508" s="9"/>
      <c r="D508" s="9"/>
      <c r="E508" s="9"/>
      <c r="F508" s="62"/>
      <c r="G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B509" s="9"/>
      <c r="D509" s="9"/>
      <c r="E509" s="9"/>
      <c r="F509" s="62"/>
      <c r="G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B510" s="9"/>
      <c r="D510" s="9"/>
      <c r="E510" s="9"/>
      <c r="F510" s="62"/>
      <c r="G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B511" s="9"/>
      <c r="D511" s="9"/>
      <c r="E511" s="9"/>
      <c r="F511" s="62"/>
      <c r="G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B512" s="9"/>
      <c r="D512" s="9"/>
      <c r="E512" s="9"/>
      <c r="F512" s="62"/>
      <c r="G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84"/>
      <c r="B513" s="84"/>
      <c r="C513" s="84"/>
      <c r="D513" s="84"/>
      <c r="E513" s="84"/>
      <c r="F513" s="9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>
      <c r="A514" s="84"/>
      <c r="B514" s="84"/>
      <c r="C514" s="84"/>
      <c r="D514" s="84"/>
      <c r="E514" s="84"/>
      <c r="F514" s="9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>
      <c r="A515" s="84"/>
      <c r="B515" s="84"/>
      <c r="C515" s="84"/>
      <c r="D515" s="84"/>
      <c r="E515" s="84"/>
      <c r="F515" s="9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>
      <c r="A516" s="84"/>
      <c r="B516" s="84"/>
      <c r="C516" s="84"/>
      <c r="D516" s="84"/>
      <c r="E516" s="84"/>
      <c r="F516" s="9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>
      <c r="A517" s="84"/>
      <c r="B517" s="84"/>
      <c r="C517" s="84"/>
      <c r="D517" s="84"/>
      <c r="E517" s="84"/>
      <c r="F517" s="9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>
      <c r="A518" s="84"/>
      <c r="B518" s="84"/>
      <c r="C518" s="84"/>
      <c r="D518" s="84"/>
      <c r="E518" s="84"/>
      <c r="F518" s="9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>
      <c r="A519" s="84"/>
      <c r="B519" s="84"/>
      <c r="C519" s="84"/>
      <c r="D519" s="84"/>
      <c r="E519" s="84"/>
      <c r="F519" s="9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>
      <c r="A520" s="84"/>
      <c r="B520" s="84"/>
      <c r="C520" s="84"/>
      <c r="D520" s="84"/>
      <c r="E520" s="84"/>
      <c r="F520" s="9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>
      <c r="A521" s="84"/>
      <c r="B521" s="84"/>
      <c r="C521" s="84"/>
      <c r="D521" s="84"/>
      <c r="E521" s="84"/>
      <c r="F521" s="9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>
      <c r="A522" s="84"/>
      <c r="B522" s="84"/>
      <c r="C522" s="84"/>
      <c r="D522" s="84"/>
      <c r="E522" s="84"/>
      <c r="F522" s="9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>
      <c r="A523" s="84"/>
      <c r="B523" s="84"/>
      <c r="C523" s="84"/>
      <c r="D523" s="84"/>
      <c r="E523" s="84"/>
      <c r="F523" s="9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>
      <c r="A524" s="84"/>
      <c r="B524" s="84"/>
      <c r="C524" s="84"/>
      <c r="D524" s="84"/>
      <c r="E524" s="84"/>
      <c r="F524" s="9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>
      <c r="A525" s="84"/>
      <c r="B525" s="84"/>
      <c r="C525" s="84"/>
      <c r="D525" s="84"/>
      <c r="E525" s="84"/>
      <c r="F525" s="9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>
      <c r="A526" s="84"/>
      <c r="B526" s="84"/>
      <c r="C526" s="84"/>
      <c r="D526" s="84"/>
      <c r="E526" s="84"/>
      <c r="F526" s="9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>
      <c r="A527" s="84"/>
      <c r="B527" s="84"/>
      <c r="C527" s="84"/>
      <c r="D527" s="84"/>
      <c r="E527" s="84"/>
      <c r="F527" s="9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>
      <c r="A528" s="84"/>
      <c r="B528" s="84"/>
      <c r="C528" s="84"/>
      <c r="D528" s="84"/>
      <c r="E528" s="84"/>
      <c r="F528" s="9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>
      <c r="A529" s="84"/>
      <c r="B529" s="84"/>
      <c r="C529" s="84"/>
      <c r="D529" s="84"/>
      <c r="E529" s="84"/>
      <c r="F529" s="9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>
      <c r="A530" s="84"/>
      <c r="B530" s="84"/>
      <c r="C530" s="84"/>
      <c r="D530" s="84"/>
      <c r="E530" s="84"/>
      <c r="F530" s="9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>
      <c r="A531" s="84"/>
      <c r="B531" s="84"/>
      <c r="C531" s="84"/>
      <c r="D531" s="84"/>
      <c r="E531" s="84"/>
      <c r="F531" s="9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>
      <c r="A532" s="84"/>
      <c r="B532" s="84"/>
      <c r="C532" s="84"/>
      <c r="D532" s="84"/>
      <c r="E532" s="84"/>
      <c r="F532" s="9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>
      <c r="A533" s="84"/>
      <c r="B533" s="84"/>
      <c r="C533" s="84"/>
      <c r="D533" s="84"/>
      <c r="E533" s="84"/>
      <c r="F533" s="9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>
      <c r="A534" s="84"/>
      <c r="B534" s="84"/>
      <c r="C534" s="84"/>
      <c r="D534" s="84"/>
      <c r="E534" s="84"/>
      <c r="F534" s="9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>
      <c r="A535" s="84"/>
      <c r="B535" s="84"/>
      <c r="C535" s="84"/>
      <c r="D535" s="84"/>
      <c r="E535" s="84"/>
      <c r="F535" s="9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>
      <c r="A536" s="84"/>
      <c r="B536" s="84"/>
      <c r="C536" s="84"/>
      <c r="D536" s="84"/>
      <c r="E536" s="84"/>
      <c r="F536" s="9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>
      <c r="A537" s="84"/>
      <c r="B537" s="84"/>
      <c r="C537" s="84"/>
      <c r="D537" s="84"/>
      <c r="E537" s="84"/>
      <c r="F537" s="9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>
      <c r="A538" s="84"/>
      <c r="B538" s="84"/>
      <c r="C538" s="84"/>
      <c r="D538" s="84"/>
      <c r="E538" s="84"/>
      <c r="F538" s="9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>
      <c r="A539" s="84"/>
      <c r="B539" s="84"/>
      <c r="C539" s="84"/>
      <c r="D539" s="84"/>
      <c r="E539" s="84"/>
      <c r="F539" s="9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>
      <c r="A540" s="84"/>
      <c r="B540" s="84"/>
      <c r="C540" s="84"/>
      <c r="D540" s="84"/>
      <c r="E540" s="84"/>
      <c r="F540" s="9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>
      <c r="A541" s="84"/>
      <c r="B541" s="84"/>
      <c r="C541" s="84"/>
      <c r="D541" s="84"/>
      <c r="E541" s="84"/>
      <c r="F541" s="9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>
      <c r="A542" s="84"/>
      <c r="B542" s="84"/>
      <c r="C542" s="84"/>
      <c r="D542" s="84"/>
      <c r="E542" s="84"/>
      <c r="F542" s="9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>
      <c r="A543" s="84"/>
      <c r="B543" s="84"/>
      <c r="C543" s="84"/>
      <c r="D543" s="84"/>
      <c r="E543" s="84"/>
      <c r="F543" s="9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>
      <c r="A544" s="84"/>
      <c r="B544" s="84"/>
      <c r="C544" s="84"/>
      <c r="D544" s="84"/>
      <c r="E544" s="84"/>
      <c r="F544" s="9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>
      <c r="B545" s="9"/>
      <c r="D545" s="9"/>
      <c r="E545" s="9"/>
      <c r="F545" s="62"/>
      <c r="G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B546" s="9"/>
      <c r="D546" s="9"/>
      <c r="E546" s="9"/>
      <c r="F546" s="62"/>
      <c r="G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B547" s="9"/>
      <c r="D547" s="9"/>
      <c r="E547" s="9"/>
      <c r="F547" s="62"/>
      <c r="G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B548" s="9"/>
      <c r="D548" s="9"/>
      <c r="E548" s="9"/>
      <c r="F548" s="62"/>
      <c r="G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B549" s="9"/>
      <c r="D549" s="9"/>
      <c r="E549" s="9"/>
      <c r="F549" s="62"/>
      <c r="G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B550" s="9"/>
      <c r="D550" s="9"/>
      <c r="E550" s="9"/>
      <c r="F550" s="62"/>
      <c r="G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B551" s="9"/>
      <c r="D551" s="9"/>
      <c r="E551" s="9"/>
      <c r="F551" s="62"/>
      <c r="G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B552" s="9"/>
      <c r="D552" s="9"/>
      <c r="E552" s="9"/>
      <c r="F552" s="62"/>
      <c r="G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B553" s="9"/>
      <c r="D553" s="9"/>
      <c r="E553" s="9"/>
      <c r="F553" s="62"/>
      <c r="G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B554" s="9"/>
      <c r="D554" s="9"/>
      <c r="E554" s="9"/>
      <c r="F554" s="62"/>
      <c r="G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B555" s="9"/>
      <c r="D555" s="9"/>
      <c r="E555" s="9"/>
      <c r="F555" s="62"/>
      <c r="G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B556" s="9"/>
      <c r="D556" s="9"/>
      <c r="E556" s="9"/>
      <c r="F556" s="62"/>
      <c r="G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B557" s="9"/>
      <c r="D557" s="9"/>
      <c r="E557" s="9"/>
      <c r="F557" s="62"/>
      <c r="G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B558" s="9"/>
      <c r="D558" s="9"/>
      <c r="E558" s="9"/>
      <c r="F558" s="62"/>
      <c r="G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B559" s="9"/>
      <c r="D559" s="9"/>
      <c r="E559" s="9"/>
      <c r="F559" s="62"/>
      <c r="G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B560" s="9"/>
      <c r="D560" s="9"/>
      <c r="E560" s="9"/>
      <c r="F560" s="62"/>
      <c r="G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B561" s="9"/>
      <c r="D561" s="9"/>
      <c r="E561" s="9"/>
      <c r="F561" s="62"/>
      <c r="G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B562" s="9"/>
      <c r="D562" s="9"/>
      <c r="E562" s="9"/>
      <c r="F562" s="62"/>
      <c r="G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B563" s="9"/>
      <c r="D563" s="9"/>
      <c r="E563" s="9"/>
      <c r="F563" s="62"/>
      <c r="G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B564" s="9"/>
      <c r="D564" s="9"/>
      <c r="E564" s="9"/>
      <c r="F564" s="62"/>
      <c r="G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B565" s="9"/>
      <c r="D565" s="9"/>
      <c r="E565" s="9"/>
      <c r="F565" s="62"/>
      <c r="G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B566" s="9"/>
      <c r="D566" s="9"/>
      <c r="E566" s="9"/>
      <c r="F566" s="62"/>
      <c r="G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B567" s="9"/>
      <c r="D567" s="9"/>
      <c r="E567" s="9"/>
      <c r="F567" s="62"/>
      <c r="G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B568" s="9"/>
      <c r="D568" s="9"/>
      <c r="E568" s="9"/>
      <c r="F568" s="62"/>
      <c r="G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B569" s="9"/>
      <c r="D569" s="9"/>
      <c r="E569" s="9"/>
      <c r="F569" s="62"/>
      <c r="G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B570" s="9"/>
      <c r="D570" s="9"/>
      <c r="E570" s="9"/>
      <c r="F570" s="62"/>
      <c r="G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B571" s="9"/>
      <c r="D571" s="9"/>
      <c r="E571" s="9"/>
      <c r="F571" s="62"/>
      <c r="G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B572" s="9"/>
      <c r="D572" s="9"/>
      <c r="E572" s="9"/>
      <c r="F572" s="62"/>
      <c r="G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B573" s="9"/>
      <c r="D573" s="9"/>
      <c r="E573" s="9"/>
      <c r="F573" s="62"/>
      <c r="G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B574" s="9"/>
      <c r="D574" s="9"/>
      <c r="E574" s="9"/>
      <c r="F574" s="62"/>
      <c r="G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B575" s="9"/>
      <c r="D575" s="9"/>
      <c r="E575" s="9"/>
      <c r="F575" s="62"/>
      <c r="G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B576" s="9"/>
      <c r="D576" s="9"/>
      <c r="E576" s="9"/>
      <c r="F576" s="62"/>
      <c r="G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84"/>
      <c r="B577" s="84"/>
      <c r="C577" s="84"/>
      <c r="D577" s="84"/>
      <c r="E577" s="84"/>
      <c r="F577" s="9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>
      <c r="A578" s="84"/>
      <c r="B578" s="84"/>
      <c r="C578" s="84"/>
      <c r="D578" s="84"/>
      <c r="E578" s="84"/>
      <c r="F578" s="9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>
      <c r="A579" s="84"/>
      <c r="B579" s="84"/>
      <c r="C579" s="84"/>
      <c r="D579" s="84"/>
      <c r="E579" s="84"/>
      <c r="F579" s="9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>
      <c r="A580" s="84"/>
      <c r="B580" s="84"/>
      <c r="C580" s="84"/>
      <c r="D580" s="84"/>
      <c r="E580" s="84"/>
      <c r="F580" s="9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>
      <c r="A581" s="84"/>
      <c r="B581" s="84"/>
      <c r="C581" s="84"/>
      <c r="D581" s="84"/>
      <c r="E581" s="84"/>
      <c r="F581" s="9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>
      <c r="A582" s="84"/>
      <c r="B582" s="84"/>
      <c r="C582" s="84"/>
      <c r="D582" s="84"/>
      <c r="E582" s="84"/>
      <c r="F582" s="9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>
      <c r="A583" s="84"/>
      <c r="B583" s="84"/>
      <c r="C583" s="84"/>
      <c r="D583" s="84"/>
      <c r="E583" s="84"/>
      <c r="F583" s="9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>
      <c r="A584" s="84"/>
      <c r="B584" s="84"/>
      <c r="C584" s="84"/>
      <c r="D584" s="84"/>
      <c r="E584" s="84"/>
      <c r="F584" s="9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>
      <c r="A585" s="84"/>
      <c r="B585" s="84"/>
      <c r="C585" s="84"/>
      <c r="D585" s="84"/>
      <c r="E585" s="84"/>
      <c r="F585" s="9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>
      <c r="A586" s="84"/>
      <c r="B586" s="84"/>
      <c r="C586" s="84"/>
      <c r="D586" s="84"/>
      <c r="E586" s="84"/>
      <c r="F586" s="9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>
      <c r="A587" s="84"/>
      <c r="B587" s="84"/>
      <c r="C587" s="84"/>
      <c r="D587" s="84"/>
      <c r="E587" s="84"/>
      <c r="F587" s="9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>
      <c r="A588" s="84"/>
      <c r="B588" s="84"/>
      <c r="C588" s="84"/>
      <c r="D588" s="84"/>
      <c r="E588" s="84"/>
      <c r="F588" s="9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>
      <c r="A589" s="84"/>
      <c r="B589" s="84"/>
      <c r="C589" s="84"/>
      <c r="D589" s="84"/>
      <c r="E589" s="84"/>
      <c r="F589" s="9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>
      <c r="A590" s="84"/>
      <c r="B590" s="84"/>
      <c r="C590" s="84"/>
      <c r="D590" s="84"/>
      <c r="E590" s="84"/>
      <c r="F590" s="9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>
      <c r="A591" s="84"/>
      <c r="B591" s="84"/>
      <c r="C591" s="84"/>
      <c r="D591" s="84"/>
      <c r="E591" s="84"/>
      <c r="F591" s="9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>
      <c r="A592" s="84"/>
      <c r="B592" s="84"/>
      <c r="C592" s="84"/>
      <c r="D592" s="84"/>
      <c r="E592" s="84"/>
      <c r="F592" s="9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>
      <c r="A593" s="84"/>
      <c r="B593" s="84"/>
      <c r="C593" s="84"/>
      <c r="D593" s="84"/>
      <c r="E593" s="84"/>
      <c r="F593" s="9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>
      <c r="A594" s="84"/>
      <c r="B594" s="84"/>
      <c r="C594" s="84"/>
      <c r="D594" s="84"/>
      <c r="E594" s="84"/>
      <c r="F594" s="9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>
      <c r="A595" s="84"/>
      <c r="B595" s="84"/>
      <c r="C595" s="84"/>
      <c r="D595" s="84"/>
      <c r="E595" s="84"/>
      <c r="F595" s="9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>
      <c r="A596" s="84"/>
      <c r="B596" s="84"/>
      <c r="C596" s="84"/>
      <c r="D596" s="84"/>
      <c r="E596" s="84"/>
      <c r="F596" s="9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>
      <c r="A597" s="84"/>
      <c r="B597" s="84"/>
      <c r="C597" s="84"/>
      <c r="D597" s="84"/>
      <c r="E597" s="84"/>
      <c r="F597" s="9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>
      <c r="A598" s="84"/>
      <c r="B598" s="84"/>
      <c r="C598" s="84"/>
      <c r="D598" s="84"/>
      <c r="E598" s="84"/>
      <c r="F598" s="9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>
      <c r="A599" s="84"/>
      <c r="B599" s="84"/>
      <c r="C599" s="84"/>
      <c r="D599" s="84"/>
      <c r="E599" s="84"/>
      <c r="F599" s="9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>
      <c r="A600" s="84"/>
      <c r="B600" s="84"/>
      <c r="C600" s="84"/>
      <c r="D600" s="84"/>
      <c r="E600" s="84"/>
      <c r="F600" s="9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>
      <c r="A601" s="84"/>
      <c r="B601" s="84"/>
      <c r="C601" s="84"/>
      <c r="D601" s="84"/>
      <c r="E601" s="84"/>
      <c r="F601" s="9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>
      <c r="A602" s="84"/>
      <c r="B602" s="84"/>
      <c r="C602" s="84"/>
      <c r="D602" s="84"/>
      <c r="E602" s="84"/>
      <c r="F602" s="9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>
      <c r="A603" s="84"/>
      <c r="B603" s="84"/>
      <c r="C603" s="84"/>
      <c r="D603" s="84"/>
      <c r="E603" s="84"/>
      <c r="F603" s="9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>
      <c r="A604" s="84"/>
      <c r="B604" s="84"/>
      <c r="C604" s="84"/>
      <c r="D604" s="84"/>
      <c r="E604" s="84"/>
      <c r="F604" s="9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>
      <c r="A605" s="84"/>
      <c r="B605" s="84"/>
      <c r="C605" s="84"/>
      <c r="D605" s="84"/>
      <c r="E605" s="84"/>
      <c r="F605" s="9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>
      <c r="A606" s="84"/>
      <c r="B606" s="84"/>
      <c r="C606" s="84"/>
      <c r="D606" s="84"/>
      <c r="E606" s="84"/>
      <c r="F606" s="9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>
      <c r="A607" s="84"/>
      <c r="B607" s="84"/>
      <c r="C607" s="84"/>
      <c r="D607" s="84"/>
      <c r="E607" s="84"/>
      <c r="F607" s="9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>
      <c r="A608" s="84"/>
      <c r="B608" s="84"/>
      <c r="C608" s="84"/>
      <c r="D608" s="84"/>
      <c r="E608" s="84"/>
      <c r="F608" s="9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>
      <c r="A609" s="84"/>
      <c r="B609" s="84"/>
      <c r="C609" s="84"/>
      <c r="D609" s="84"/>
      <c r="E609" s="84"/>
      <c r="F609" s="9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>
      <c r="A610" s="84"/>
      <c r="B610" s="84"/>
      <c r="C610" s="84"/>
      <c r="D610" s="84"/>
      <c r="E610" s="84"/>
      <c r="F610" s="9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>
      <c r="A611" s="84"/>
      <c r="B611" s="84"/>
      <c r="C611" s="84"/>
      <c r="D611" s="84"/>
      <c r="E611" s="84"/>
      <c r="F611" s="9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>
      <c r="A612" s="84"/>
      <c r="B612" s="84"/>
      <c r="C612" s="84"/>
      <c r="D612" s="84"/>
      <c r="E612" s="84"/>
      <c r="F612" s="9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>
      <c r="A613" s="84"/>
      <c r="B613" s="84"/>
      <c r="C613" s="84"/>
      <c r="D613" s="84"/>
      <c r="E613" s="84"/>
      <c r="F613" s="9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>
      <c r="A614" s="84"/>
      <c r="B614" s="84"/>
      <c r="C614" s="84"/>
      <c r="D614" s="84"/>
      <c r="E614" s="84"/>
      <c r="F614" s="9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>
      <c r="A615" s="84"/>
      <c r="B615" s="84"/>
      <c r="C615" s="84"/>
      <c r="D615" s="84"/>
      <c r="E615" s="84"/>
      <c r="F615" s="9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>
      <c r="A616" s="84"/>
      <c r="B616" s="84"/>
      <c r="C616" s="84"/>
      <c r="D616" s="84"/>
      <c r="E616" s="84"/>
      <c r="F616" s="9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>
      <c r="A617" s="84"/>
      <c r="B617" s="84"/>
      <c r="C617" s="84"/>
      <c r="D617" s="84"/>
      <c r="E617" s="84"/>
      <c r="F617" s="9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>
      <c r="A618" s="84"/>
      <c r="B618" s="84"/>
      <c r="C618" s="84"/>
      <c r="D618" s="84"/>
      <c r="E618" s="84"/>
      <c r="F618" s="9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>
      <c r="A619" s="84"/>
      <c r="B619" s="84"/>
      <c r="C619" s="84"/>
      <c r="D619" s="84"/>
      <c r="E619" s="84"/>
      <c r="F619" s="9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>
      <c r="A620" s="84"/>
      <c r="B620" s="84"/>
      <c r="C620" s="84"/>
      <c r="D620" s="84"/>
      <c r="E620" s="84"/>
      <c r="F620" s="9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>
      <c r="A621" s="84"/>
      <c r="B621" s="84"/>
      <c r="C621" s="84"/>
      <c r="D621" s="84"/>
      <c r="E621" s="84"/>
      <c r="F621" s="9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>
      <c r="A622" s="84"/>
      <c r="B622" s="84"/>
      <c r="C622" s="84"/>
      <c r="D622" s="84"/>
      <c r="E622" s="84"/>
      <c r="F622" s="9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>
      <c r="A623" s="84"/>
      <c r="B623" s="84"/>
      <c r="C623" s="84"/>
      <c r="D623" s="84"/>
      <c r="E623" s="84"/>
      <c r="F623" s="9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>
      <c r="A624" s="84"/>
      <c r="B624" s="84"/>
      <c r="C624" s="84"/>
      <c r="D624" s="84"/>
      <c r="E624" s="84"/>
      <c r="F624" s="9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>
      <c r="A625" s="84"/>
      <c r="B625" s="84"/>
      <c r="C625" s="84"/>
      <c r="D625" s="84"/>
      <c r="E625" s="84"/>
      <c r="F625" s="9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>
      <c r="A626" s="84"/>
      <c r="B626" s="84"/>
      <c r="C626" s="84"/>
      <c r="D626" s="84"/>
      <c r="E626" s="84"/>
      <c r="F626" s="9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>
      <c r="A627" s="84"/>
      <c r="B627" s="84"/>
      <c r="C627" s="84"/>
      <c r="D627" s="84"/>
      <c r="E627" s="84"/>
      <c r="F627" s="9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>
      <c r="A628" s="84"/>
      <c r="B628" s="84"/>
      <c r="C628" s="84"/>
      <c r="D628" s="84"/>
      <c r="E628" s="84"/>
      <c r="F628" s="9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>
      <c r="A629" s="84"/>
      <c r="B629" s="84"/>
      <c r="C629" s="84"/>
      <c r="D629" s="84"/>
      <c r="E629" s="84"/>
      <c r="F629" s="9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>
      <c r="A630" s="84"/>
      <c r="B630" s="84"/>
      <c r="C630" s="84"/>
      <c r="D630" s="84"/>
      <c r="E630" s="84"/>
      <c r="F630" s="9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>
      <c r="A631" s="84"/>
      <c r="B631" s="84"/>
      <c r="C631" s="84"/>
      <c r="D631" s="84"/>
      <c r="E631" s="84"/>
      <c r="F631" s="9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>
      <c r="A632" s="84"/>
      <c r="B632" s="84"/>
      <c r="C632" s="84"/>
      <c r="D632" s="84"/>
      <c r="E632" s="84"/>
      <c r="F632" s="9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>
      <c r="A633" s="84"/>
      <c r="B633" s="84"/>
      <c r="C633" s="84"/>
      <c r="D633" s="84"/>
      <c r="E633" s="84"/>
      <c r="F633" s="9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>
      <c r="A634" s="84"/>
      <c r="B634" s="84"/>
      <c r="C634" s="84"/>
      <c r="D634" s="84"/>
      <c r="E634" s="84"/>
      <c r="F634" s="9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>
      <c r="A635" s="84"/>
      <c r="B635" s="84"/>
      <c r="C635" s="84"/>
      <c r="D635" s="84"/>
      <c r="E635" s="84"/>
      <c r="F635" s="9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>
      <c r="A636" s="84"/>
      <c r="B636" s="84"/>
      <c r="C636" s="84"/>
      <c r="D636" s="84"/>
      <c r="E636" s="84"/>
      <c r="F636" s="9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>
      <c r="A637" s="84"/>
      <c r="B637" s="84"/>
      <c r="C637" s="84"/>
      <c r="D637" s="84"/>
      <c r="E637" s="84"/>
      <c r="F637" s="9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>
      <c r="A638" s="84"/>
      <c r="B638" s="84"/>
      <c r="C638" s="84"/>
      <c r="D638" s="84"/>
      <c r="E638" s="84"/>
      <c r="F638" s="9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>
      <c r="A639" s="84"/>
      <c r="B639" s="84"/>
      <c r="C639" s="84"/>
      <c r="D639" s="84"/>
      <c r="E639" s="84"/>
      <c r="F639" s="9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>
      <c r="A640" s="84"/>
      <c r="B640" s="84"/>
      <c r="C640" s="84"/>
      <c r="D640" s="84"/>
      <c r="E640" s="84"/>
      <c r="F640" s="9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>
      <c r="A641" s="84"/>
      <c r="B641" s="84"/>
      <c r="C641" s="84"/>
      <c r="D641" s="84"/>
      <c r="E641" s="84"/>
      <c r="F641" s="9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>
      <c r="A642" s="84"/>
      <c r="B642" s="84"/>
      <c r="C642" s="84"/>
      <c r="D642" s="84"/>
      <c r="E642" s="84"/>
      <c r="F642" s="9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>
      <c r="A643" s="84"/>
      <c r="B643" s="84"/>
      <c r="C643" s="84"/>
      <c r="D643" s="84"/>
      <c r="E643" s="84"/>
      <c r="F643" s="9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>
      <c r="A644" s="84"/>
      <c r="B644" s="84"/>
      <c r="C644" s="84"/>
      <c r="D644" s="84"/>
      <c r="E644" s="84"/>
      <c r="F644" s="9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>
      <c r="A645" s="84"/>
      <c r="B645" s="84"/>
      <c r="C645" s="84"/>
      <c r="D645" s="84"/>
      <c r="E645" s="84"/>
      <c r="F645" s="9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>
      <c r="A646" s="84"/>
      <c r="B646" s="84"/>
      <c r="C646" s="84"/>
      <c r="D646" s="84"/>
      <c r="E646" s="84"/>
      <c r="F646" s="9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>
      <c r="A647" s="84"/>
      <c r="B647" s="84"/>
      <c r="C647" s="84"/>
      <c r="D647" s="84"/>
      <c r="E647" s="84"/>
      <c r="F647" s="9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>
      <c r="A648" s="84"/>
      <c r="B648" s="84"/>
      <c r="C648" s="84"/>
      <c r="D648" s="84"/>
      <c r="E648" s="84"/>
      <c r="F648" s="9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>
      <c r="A649" s="84"/>
      <c r="B649" s="84"/>
      <c r="C649" s="84"/>
      <c r="D649" s="84"/>
      <c r="E649" s="84"/>
      <c r="F649" s="9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>
      <c r="A650" s="84"/>
      <c r="B650" s="84"/>
      <c r="C650" s="84"/>
      <c r="D650" s="84"/>
      <c r="E650" s="84"/>
      <c r="F650" s="9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>
      <c r="A651" s="84"/>
      <c r="B651" s="84"/>
      <c r="C651" s="84"/>
      <c r="D651" s="84"/>
      <c r="E651" s="84"/>
      <c r="F651" s="9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>
      <c r="A652" s="84"/>
      <c r="B652" s="84"/>
      <c r="C652" s="84"/>
      <c r="D652" s="84"/>
      <c r="E652" s="84"/>
      <c r="F652" s="9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>
      <c r="A653" s="84"/>
      <c r="B653" s="84"/>
      <c r="C653" s="84"/>
      <c r="D653" s="84"/>
      <c r="E653" s="84"/>
      <c r="F653" s="9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>
      <c r="A654" s="84"/>
      <c r="B654" s="84"/>
      <c r="C654" s="84"/>
      <c r="D654" s="84"/>
      <c r="E654" s="84"/>
      <c r="F654" s="9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>
      <c r="A655" s="84"/>
      <c r="B655" s="84"/>
      <c r="C655" s="84"/>
      <c r="D655" s="84"/>
      <c r="E655" s="84"/>
      <c r="F655" s="9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>
      <c r="A656" s="84"/>
      <c r="B656" s="84"/>
      <c r="C656" s="84"/>
      <c r="D656" s="84"/>
      <c r="E656" s="84"/>
      <c r="F656" s="9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>
      <c r="A657" s="84"/>
      <c r="B657" s="84"/>
      <c r="C657" s="84"/>
      <c r="D657" s="84"/>
      <c r="E657" s="84"/>
      <c r="F657" s="9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>
      <c r="A658" s="84"/>
      <c r="B658" s="84"/>
      <c r="C658" s="84"/>
      <c r="D658" s="84"/>
      <c r="E658" s="84"/>
      <c r="F658" s="9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>
      <c r="A659" s="84"/>
      <c r="B659" s="84"/>
      <c r="C659" s="84"/>
      <c r="D659" s="84"/>
      <c r="E659" s="84"/>
      <c r="F659" s="9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>
      <c r="A660" s="84"/>
      <c r="B660" s="84"/>
      <c r="C660" s="84"/>
      <c r="D660" s="84"/>
      <c r="E660" s="84"/>
      <c r="F660" s="9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>
      <c r="A661" s="84"/>
      <c r="B661" s="84"/>
      <c r="C661" s="84"/>
      <c r="D661" s="84"/>
      <c r="E661" s="84"/>
      <c r="F661" s="9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>
      <c r="A662" s="84"/>
      <c r="B662" s="84"/>
      <c r="C662" s="84"/>
      <c r="D662" s="84"/>
      <c r="E662" s="84"/>
      <c r="F662" s="9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>
      <c r="A663" s="84"/>
      <c r="B663" s="84"/>
      <c r="C663" s="84"/>
      <c r="D663" s="84"/>
      <c r="E663" s="84"/>
      <c r="F663" s="9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>
      <c r="A664" s="84"/>
      <c r="B664" s="84"/>
      <c r="C664" s="84"/>
      <c r="D664" s="84"/>
      <c r="E664" s="84"/>
      <c r="F664" s="9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>
      <c r="A665" s="84"/>
      <c r="B665" s="84"/>
      <c r="C665" s="84"/>
      <c r="D665" s="84"/>
      <c r="E665" s="84"/>
      <c r="F665" s="9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>
      <c r="A666" s="84"/>
      <c r="B666" s="84"/>
      <c r="C666" s="84"/>
      <c r="D666" s="84"/>
      <c r="E666" s="84"/>
      <c r="F666" s="9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>
      <c r="A667" s="84"/>
      <c r="B667" s="84"/>
      <c r="C667" s="84"/>
      <c r="D667" s="84"/>
      <c r="E667" s="84"/>
      <c r="F667" s="9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>
      <c r="A668" s="84"/>
      <c r="B668" s="84"/>
      <c r="C668" s="84"/>
      <c r="D668" s="84"/>
      <c r="E668" s="84"/>
      <c r="F668" s="9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>
      <c r="A669" s="84"/>
      <c r="B669" s="84"/>
      <c r="C669" s="84"/>
      <c r="D669" s="84"/>
      <c r="E669" s="84"/>
      <c r="F669" s="9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>
      <c r="A670" s="84"/>
      <c r="B670" s="84"/>
      <c r="C670" s="84"/>
      <c r="D670" s="84"/>
      <c r="E670" s="84"/>
      <c r="F670" s="9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>
      <c r="A671" s="84"/>
      <c r="B671" s="84"/>
      <c r="C671" s="84"/>
      <c r="D671" s="84"/>
      <c r="E671" s="84"/>
      <c r="F671" s="9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>
      <c r="A672" s="84"/>
      <c r="B672" s="84"/>
      <c r="C672" s="84"/>
      <c r="D672" s="84"/>
      <c r="E672" s="84"/>
      <c r="F672" s="9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>
      <c r="A673" s="84"/>
      <c r="B673" s="84"/>
      <c r="C673" s="84"/>
      <c r="D673" s="84"/>
      <c r="E673" s="84"/>
      <c r="F673" s="9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>
      <c r="A674" s="84"/>
      <c r="B674" s="84"/>
      <c r="C674" s="84"/>
      <c r="D674" s="84"/>
      <c r="E674" s="84"/>
      <c r="F674" s="9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>
      <c r="A675" s="84"/>
      <c r="B675" s="84"/>
      <c r="C675" s="84"/>
      <c r="D675" s="84"/>
      <c r="E675" s="84"/>
      <c r="F675" s="9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>
      <c r="A676" s="84"/>
      <c r="B676" s="84"/>
      <c r="C676" s="84"/>
      <c r="D676" s="84"/>
      <c r="E676" s="84"/>
      <c r="F676" s="9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>
      <c r="A677" s="84"/>
      <c r="B677" s="84"/>
      <c r="C677" s="84"/>
      <c r="D677" s="84"/>
      <c r="E677" s="84"/>
      <c r="F677" s="9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>
      <c r="A678" s="84"/>
      <c r="B678" s="84"/>
      <c r="C678" s="84"/>
      <c r="D678" s="84"/>
      <c r="E678" s="84"/>
      <c r="F678" s="9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>
      <c r="A679" s="84"/>
      <c r="B679" s="84"/>
      <c r="C679" s="84"/>
      <c r="D679" s="84"/>
      <c r="E679" s="84"/>
      <c r="F679" s="9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>
      <c r="A680" s="84"/>
      <c r="B680" s="84"/>
      <c r="C680" s="84"/>
      <c r="D680" s="84"/>
      <c r="E680" s="84"/>
      <c r="F680" s="9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>
      <c r="A681" s="84"/>
      <c r="B681" s="84"/>
      <c r="C681" s="84"/>
      <c r="D681" s="84"/>
      <c r="E681" s="84"/>
      <c r="F681" s="9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>
      <c r="A682" s="84"/>
      <c r="B682" s="84"/>
      <c r="C682" s="84"/>
      <c r="D682" s="84"/>
      <c r="E682" s="84"/>
      <c r="F682" s="9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>
      <c r="A683" s="84"/>
      <c r="B683" s="84"/>
      <c r="C683" s="84"/>
      <c r="D683" s="84"/>
      <c r="E683" s="84"/>
      <c r="F683" s="9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>
      <c r="A684" s="84"/>
      <c r="B684" s="84"/>
      <c r="C684" s="84"/>
      <c r="D684" s="84"/>
      <c r="E684" s="84"/>
      <c r="F684" s="9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>
      <c r="A685" s="84"/>
      <c r="B685" s="84"/>
      <c r="C685" s="84"/>
      <c r="D685" s="84"/>
      <c r="E685" s="84"/>
      <c r="F685" s="9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>
      <c r="A686" s="84"/>
      <c r="B686" s="84"/>
      <c r="C686" s="84"/>
      <c r="D686" s="84"/>
      <c r="E686" s="84"/>
      <c r="F686" s="9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>
      <c r="A687" s="84"/>
      <c r="B687" s="84"/>
      <c r="C687" s="84"/>
      <c r="D687" s="84"/>
      <c r="E687" s="84"/>
      <c r="F687" s="9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>
      <c r="A688" s="84"/>
      <c r="B688" s="84"/>
      <c r="C688" s="84"/>
      <c r="D688" s="84"/>
      <c r="E688" s="84"/>
      <c r="F688" s="9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>
      <c r="A689" s="84"/>
      <c r="B689" s="84"/>
      <c r="C689" s="84"/>
      <c r="D689" s="84"/>
      <c r="E689" s="84"/>
      <c r="F689" s="9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>
      <c r="A690" s="84"/>
      <c r="B690" s="84"/>
      <c r="C690" s="84"/>
      <c r="D690" s="84"/>
      <c r="E690" s="84"/>
      <c r="F690" s="9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>
      <c r="A691" s="84"/>
      <c r="B691" s="84"/>
      <c r="C691" s="84"/>
      <c r="D691" s="84"/>
      <c r="E691" s="84"/>
      <c r="F691" s="9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>
      <c r="A692" s="84"/>
      <c r="B692" s="84"/>
      <c r="C692" s="84"/>
      <c r="D692" s="84"/>
      <c r="E692" s="84"/>
      <c r="F692" s="9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>
      <c r="A693" s="84"/>
      <c r="B693" s="84"/>
      <c r="C693" s="84"/>
      <c r="D693" s="84"/>
      <c r="E693" s="84"/>
      <c r="F693" s="9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>
      <c r="A694" s="84"/>
      <c r="B694" s="84"/>
      <c r="C694" s="84"/>
      <c r="D694" s="84"/>
      <c r="E694" s="84"/>
      <c r="F694" s="9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>
      <c r="A695" s="84"/>
      <c r="B695" s="84"/>
      <c r="C695" s="84"/>
      <c r="D695" s="84"/>
      <c r="E695" s="84"/>
      <c r="F695" s="9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>
      <c r="A696" s="84"/>
      <c r="B696" s="84"/>
      <c r="C696" s="84"/>
      <c r="D696" s="84"/>
      <c r="E696" s="84"/>
      <c r="F696" s="9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>
      <c r="A697" s="84"/>
      <c r="B697" s="84"/>
      <c r="C697" s="84"/>
      <c r="D697" s="84"/>
      <c r="E697" s="84"/>
      <c r="F697" s="9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>
      <c r="A698" s="84"/>
      <c r="B698" s="84"/>
      <c r="C698" s="84"/>
      <c r="D698" s="84"/>
      <c r="E698" s="84"/>
      <c r="F698" s="9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>
      <c r="A699" s="84"/>
      <c r="B699" s="84"/>
      <c r="C699" s="84"/>
      <c r="D699" s="84"/>
      <c r="E699" s="84"/>
      <c r="F699" s="9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>
      <c r="A700" s="84"/>
      <c r="B700" s="84"/>
      <c r="C700" s="84"/>
      <c r="D700" s="84"/>
      <c r="E700" s="84"/>
      <c r="F700" s="9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>
      <c r="A701" s="84"/>
      <c r="B701" s="84"/>
      <c r="C701" s="84"/>
      <c r="D701" s="84"/>
      <c r="E701" s="84"/>
      <c r="F701" s="9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>
      <c r="A702" s="84"/>
      <c r="B702" s="84"/>
      <c r="C702" s="84"/>
      <c r="D702" s="84"/>
      <c r="E702" s="84"/>
      <c r="F702" s="9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>
      <c r="A703" s="84"/>
      <c r="B703" s="84"/>
      <c r="C703" s="84"/>
      <c r="D703" s="84"/>
      <c r="E703" s="84"/>
      <c r="F703" s="9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>
      <c r="A704" s="84"/>
      <c r="B704" s="84"/>
      <c r="C704" s="84"/>
      <c r="D704" s="84"/>
      <c r="E704" s="84"/>
      <c r="F704" s="9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>
      <c r="A705" s="84"/>
      <c r="B705" s="84"/>
      <c r="C705" s="84"/>
      <c r="D705" s="84"/>
      <c r="E705" s="84"/>
      <c r="F705" s="9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>
      <c r="A706" s="84"/>
      <c r="B706" s="84"/>
      <c r="C706" s="84"/>
      <c r="D706" s="84"/>
      <c r="E706" s="84"/>
      <c r="F706" s="9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>
      <c r="A707" s="84"/>
      <c r="B707" s="84"/>
      <c r="C707" s="84"/>
      <c r="D707" s="84"/>
      <c r="E707" s="84"/>
      <c r="F707" s="9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>
      <c r="A708" s="84"/>
      <c r="B708" s="84"/>
      <c r="C708" s="84"/>
      <c r="D708" s="84"/>
      <c r="E708" s="84"/>
      <c r="F708" s="9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>
      <c r="A709" s="84"/>
      <c r="B709" s="84"/>
      <c r="C709" s="84"/>
      <c r="D709" s="84"/>
      <c r="E709" s="84"/>
      <c r="F709" s="9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>
      <c r="A710" s="84"/>
      <c r="B710" s="84"/>
      <c r="C710" s="84"/>
      <c r="D710" s="84"/>
      <c r="E710" s="84"/>
      <c r="F710" s="9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>
      <c r="A711" s="84"/>
      <c r="B711" s="84"/>
      <c r="C711" s="84"/>
      <c r="D711" s="84"/>
      <c r="E711" s="84"/>
      <c r="F711" s="9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>
      <c r="A712" s="84"/>
      <c r="B712" s="84"/>
      <c r="C712" s="84"/>
      <c r="D712" s="84"/>
      <c r="E712" s="84"/>
      <c r="F712" s="9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>
      <c r="A713" s="84"/>
      <c r="B713" s="84"/>
      <c r="C713" s="84"/>
      <c r="D713" s="84"/>
      <c r="E713" s="84"/>
      <c r="F713" s="9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>
      <c r="A714" s="84"/>
      <c r="B714" s="84"/>
      <c r="C714" s="84"/>
      <c r="D714" s="84"/>
      <c r="E714" s="84"/>
      <c r="F714" s="9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>
      <c r="A715" s="84"/>
      <c r="B715" s="84"/>
      <c r="C715" s="84"/>
      <c r="D715" s="84"/>
      <c r="E715" s="84"/>
      <c r="F715" s="9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>
      <c r="A716" s="84"/>
      <c r="B716" s="84"/>
      <c r="C716" s="84"/>
      <c r="D716" s="84"/>
      <c r="E716" s="84"/>
      <c r="F716" s="9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>
      <c r="A717" s="84"/>
      <c r="B717" s="84"/>
      <c r="C717" s="84"/>
      <c r="D717" s="84"/>
      <c r="E717" s="84"/>
      <c r="F717" s="9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>
      <c r="A718" s="84"/>
      <c r="B718" s="84"/>
      <c r="C718" s="84"/>
      <c r="D718" s="84"/>
      <c r="E718" s="84"/>
      <c r="F718" s="9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>
      <c r="A719" s="84"/>
      <c r="B719" s="84"/>
      <c r="C719" s="84"/>
      <c r="D719" s="84"/>
      <c r="E719" s="84"/>
      <c r="F719" s="9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>
      <c r="A720" s="84"/>
      <c r="B720" s="84"/>
      <c r="C720" s="84"/>
      <c r="D720" s="84"/>
      <c r="E720" s="84"/>
      <c r="F720" s="9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>
      <c r="A721" s="84"/>
      <c r="B721" s="84"/>
      <c r="C721" s="84"/>
      <c r="D721" s="84"/>
      <c r="E721" s="84"/>
      <c r="F721" s="9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>
      <c r="A722" s="84"/>
      <c r="B722" s="84"/>
      <c r="C722" s="84"/>
      <c r="D722" s="84"/>
      <c r="E722" s="84"/>
      <c r="F722" s="9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>
      <c r="A723" s="84"/>
      <c r="B723" s="84"/>
      <c r="C723" s="84"/>
      <c r="D723" s="84"/>
      <c r="E723" s="84"/>
      <c r="F723" s="9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>
      <c r="A724" s="84"/>
      <c r="B724" s="84"/>
      <c r="C724" s="84"/>
      <c r="D724" s="84"/>
      <c r="E724" s="84"/>
      <c r="F724" s="9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>
      <c r="A725" s="84"/>
      <c r="B725" s="84"/>
      <c r="C725" s="84"/>
      <c r="D725" s="84"/>
      <c r="E725" s="84"/>
      <c r="F725" s="9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>
      <c r="A726" s="84"/>
      <c r="B726" s="84"/>
      <c r="C726" s="84"/>
      <c r="D726" s="84"/>
      <c r="E726" s="84"/>
      <c r="F726" s="9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>
      <c r="A727" s="84"/>
      <c r="B727" s="84"/>
      <c r="C727" s="84"/>
      <c r="D727" s="84"/>
      <c r="E727" s="84"/>
      <c r="F727" s="9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>
      <c r="A728" s="84"/>
      <c r="B728" s="84"/>
      <c r="C728" s="84"/>
      <c r="D728" s="84"/>
      <c r="E728" s="84"/>
      <c r="F728" s="9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>
      <c r="A729" s="84"/>
      <c r="B729" s="84"/>
      <c r="C729" s="84"/>
      <c r="D729" s="84"/>
      <c r="E729" s="84"/>
      <c r="F729" s="9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>
      <c r="A730" s="84"/>
      <c r="B730" s="84"/>
      <c r="C730" s="84"/>
      <c r="D730" s="84"/>
      <c r="E730" s="84"/>
      <c r="F730" s="9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>
      <c r="A731" s="84"/>
      <c r="B731" s="84"/>
      <c r="C731" s="84"/>
      <c r="D731" s="84"/>
      <c r="E731" s="84"/>
      <c r="F731" s="9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>
      <c r="A732" s="84"/>
      <c r="B732" s="84"/>
      <c r="C732" s="84"/>
      <c r="D732" s="84"/>
      <c r="E732" s="84"/>
      <c r="F732" s="9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>
      <c r="A733" s="84"/>
      <c r="B733" s="84"/>
      <c r="C733" s="84"/>
      <c r="D733" s="84"/>
      <c r="E733" s="84"/>
      <c r="F733" s="9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>
      <c r="A734" s="84"/>
      <c r="B734" s="84"/>
      <c r="C734" s="84"/>
      <c r="D734" s="84"/>
      <c r="E734" s="84"/>
      <c r="F734" s="9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>
      <c r="A735" s="84"/>
      <c r="B735" s="84"/>
      <c r="C735" s="84"/>
      <c r="D735" s="84"/>
      <c r="E735" s="84"/>
      <c r="F735" s="9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>
      <c r="A736" s="84"/>
      <c r="B736" s="84"/>
      <c r="C736" s="84"/>
      <c r="D736" s="84"/>
      <c r="E736" s="84"/>
      <c r="F736" s="9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>
      <c r="B737" s="9"/>
      <c r="D737" s="9"/>
      <c r="E737" s="9"/>
      <c r="F737" s="62"/>
      <c r="G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B738" s="9"/>
      <c r="D738" s="9"/>
      <c r="E738" s="9"/>
      <c r="F738" s="62"/>
      <c r="G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B739" s="9"/>
      <c r="D739" s="9"/>
      <c r="E739" s="9"/>
      <c r="F739" s="62"/>
      <c r="G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B740" s="9"/>
      <c r="D740" s="9"/>
      <c r="E740" s="9"/>
      <c r="F740" s="62"/>
      <c r="G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B741" s="9"/>
      <c r="D741" s="9"/>
      <c r="E741" s="9"/>
      <c r="F741" s="62"/>
      <c r="G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B742" s="9"/>
      <c r="D742" s="9"/>
      <c r="E742" s="9"/>
      <c r="F742" s="62"/>
      <c r="G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B743" s="9"/>
      <c r="D743" s="9"/>
      <c r="E743" s="9"/>
      <c r="F743" s="62"/>
      <c r="G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B744" s="9"/>
      <c r="D744" s="9"/>
      <c r="E744" s="9"/>
      <c r="F744" s="62"/>
      <c r="G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B745" s="9"/>
      <c r="D745" s="9"/>
      <c r="E745" s="9"/>
      <c r="F745" s="62"/>
      <c r="G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B746" s="9"/>
      <c r="D746" s="9"/>
      <c r="E746" s="9"/>
      <c r="F746" s="62"/>
      <c r="G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B747" s="9"/>
      <c r="D747" s="9"/>
      <c r="E747" s="9"/>
      <c r="F747" s="62"/>
      <c r="G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B748" s="9"/>
      <c r="D748" s="9"/>
      <c r="E748" s="9"/>
      <c r="F748" s="62"/>
      <c r="G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B749" s="9"/>
      <c r="D749" s="9"/>
      <c r="E749" s="9"/>
      <c r="F749" s="62"/>
      <c r="G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B750" s="9"/>
      <c r="D750" s="9"/>
      <c r="E750" s="9"/>
      <c r="F750" s="62"/>
      <c r="G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B751" s="9"/>
      <c r="D751" s="9"/>
      <c r="E751" s="9"/>
      <c r="F751" s="62"/>
      <c r="G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B752" s="9"/>
      <c r="D752" s="9"/>
      <c r="E752" s="9"/>
      <c r="F752" s="62"/>
      <c r="G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B753" s="9"/>
      <c r="D753" s="9"/>
      <c r="E753" s="9"/>
      <c r="F753" s="62"/>
      <c r="G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B754" s="9"/>
      <c r="D754" s="9"/>
      <c r="E754" s="9"/>
      <c r="F754" s="62"/>
      <c r="G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B755" s="9"/>
      <c r="D755" s="9"/>
      <c r="E755" s="9"/>
      <c r="F755" s="62"/>
      <c r="G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B756" s="9"/>
      <c r="D756" s="9"/>
      <c r="E756" s="9"/>
      <c r="F756" s="62"/>
      <c r="G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B757" s="9"/>
      <c r="D757" s="9"/>
      <c r="E757" s="9"/>
      <c r="F757" s="62"/>
      <c r="G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B758" s="9"/>
      <c r="D758" s="9"/>
      <c r="E758" s="9"/>
      <c r="F758" s="62"/>
      <c r="G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B759" s="9"/>
      <c r="D759" s="9"/>
      <c r="E759" s="9"/>
      <c r="F759" s="62"/>
      <c r="G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B760" s="9"/>
      <c r="D760" s="9"/>
      <c r="E760" s="9"/>
      <c r="F760" s="62"/>
      <c r="G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B761" s="9"/>
      <c r="D761" s="9"/>
      <c r="E761" s="9"/>
      <c r="F761" s="62"/>
      <c r="G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B762" s="9"/>
      <c r="D762" s="9"/>
      <c r="E762" s="9"/>
      <c r="F762" s="62"/>
      <c r="G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B763" s="9"/>
      <c r="D763" s="9"/>
      <c r="E763" s="9"/>
      <c r="F763" s="62"/>
      <c r="G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B764" s="9"/>
      <c r="D764" s="9"/>
      <c r="E764" s="9"/>
      <c r="F764" s="62"/>
      <c r="G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B765" s="9"/>
      <c r="D765" s="9"/>
      <c r="E765" s="9"/>
      <c r="F765" s="62"/>
      <c r="G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B766" s="9"/>
      <c r="D766" s="9"/>
      <c r="E766" s="9"/>
      <c r="F766" s="62"/>
      <c r="G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B767" s="9"/>
      <c r="D767" s="9"/>
      <c r="E767" s="9"/>
      <c r="F767" s="62"/>
      <c r="G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B768" s="9"/>
      <c r="D768" s="9"/>
      <c r="E768" s="9"/>
      <c r="F768" s="62"/>
      <c r="G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B769" s="9"/>
      <c r="D769" s="9"/>
      <c r="E769" s="9"/>
      <c r="F769" s="62"/>
      <c r="G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B770" s="9"/>
      <c r="D770" s="9"/>
      <c r="E770" s="9"/>
      <c r="F770" s="62"/>
      <c r="G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B771" s="9"/>
      <c r="D771" s="9"/>
      <c r="E771" s="9"/>
      <c r="F771" s="62"/>
      <c r="G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B772" s="9"/>
      <c r="D772" s="9"/>
      <c r="E772" s="9"/>
      <c r="F772" s="62"/>
      <c r="G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B773" s="9"/>
      <c r="D773" s="9"/>
      <c r="E773" s="9"/>
      <c r="F773" s="62"/>
      <c r="G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B774" s="9"/>
      <c r="D774" s="9"/>
      <c r="E774" s="9"/>
      <c r="F774" s="62"/>
      <c r="G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B775" s="9"/>
      <c r="D775" s="9"/>
      <c r="E775" s="9"/>
      <c r="F775" s="62"/>
      <c r="G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B776" s="9"/>
      <c r="D776" s="9"/>
      <c r="E776" s="9"/>
      <c r="F776" s="62"/>
      <c r="G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B777" s="9"/>
      <c r="D777" s="9"/>
      <c r="E777" s="9"/>
      <c r="F777" s="62"/>
      <c r="G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B778" s="9"/>
      <c r="D778" s="9"/>
      <c r="E778" s="9"/>
      <c r="F778" s="62"/>
      <c r="G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B779" s="9"/>
      <c r="D779" s="9"/>
      <c r="E779" s="9"/>
      <c r="F779" s="62"/>
      <c r="G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B780" s="9"/>
      <c r="D780" s="9"/>
      <c r="E780" s="9"/>
      <c r="F780" s="62"/>
      <c r="G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B781" s="9"/>
      <c r="D781" s="9"/>
      <c r="E781" s="9"/>
      <c r="F781" s="62"/>
      <c r="G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B782" s="9"/>
      <c r="D782" s="9"/>
      <c r="E782" s="9"/>
      <c r="F782" s="62"/>
      <c r="G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B783" s="9"/>
      <c r="D783" s="9"/>
      <c r="E783" s="9"/>
      <c r="F783" s="62"/>
      <c r="G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B784" s="9"/>
      <c r="D784" s="9"/>
      <c r="E784" s="9"/>
      <c r="F784" s="62"/>
      <c r="G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B785" s="9"/>
      <c r="D785" s="9"/>
      <c r="E785" s="9"/>
      <c r="F785" s="62"/>
      <c r="G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B786" s="9"/>
      <c r="D786" s="9"/>
      <c r="E786" s="9"/>
      <c r="F786" s="62"/>
      <c r="G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B787" s="9"/>
      <c r="D787" s="9"/>
      <c r="E787" s="9"/>
      <c r="F787" s="62"/>
      <c r="G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B788" s="9"/>
      <c r="D788" s="9"/>
      <c r="E788" s="9"/>
      <c r="F788" s="62"/>
      <c r="G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B789" s="9"/>
      <c r="D789" s="9"/>
      <c r="E789" s="9"/>
      <c r="F789" s="62"/>
      <c r="G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B790" s="9"/>
      <c r="D790" s="9"/>
      <c r="E790" s="9"/>
      <c r="F790" s="62"/>
      <c r="G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B791" s="9"/>
      <c r="D791" s="9"/>
      <c r="E791" s="9"/>
      <c r="F791" s="62"/>
      <c r="G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B792" s="9"/>
      <c r="D792" s="9"/>
      <c r="E792" s="9"/>
      <c r="F792" s="62"/>
      <c r="G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B793" s="9"/>
      <c r="D793" s="9"/>
      <c r="E793" s="9"/>
      <c r="F793" s="62"/>
      <c r="G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B794" s="9"/>
      <c r="D794" s="9"/>
      <c r="E794" s="9"/>
      <c r="F794" s="62"/>
      <c r="G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B795" s="9"/>
      <c r="D795" s="9"/>
      <c r="E795" s="9"/>
      <c r="F795" s="62"/>
      <c r="G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B796" s="9"/>
      <c r="D796" s="9"/>
      <c r="E796" s="9"/>
      <c r="F796" s="62"/>
      <c r="G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B797" s="9"/>
      <c r="D797" s="9"/>
      <c r="E797" s="9"/>
      <c r="F797" s="62"/>
      <c r="G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B798" s="9"/>
      <c r="D798" s="9"/>
      <c r="E798" s="9"/>
      <c r="F798" s="62"/>
      <c r="G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B799" s="9"/>
      <c r="D799" s="9"/>
      <c r="E799" s="9"/>
      <c r="F799" s="62"/>
      <c r="G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B800" s="9"/>
      <c r="D800" s="9"/>
      <c r="E800" s="9"/>
      <c r="F800" s="62"/>
      <c r="G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B801" s="9"/>
      <c r="D801" s="9"/>
      <c r="E801" s="9"/>
      <c r="F801" s="62"/>
      <c r="G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B802" s="9"/>
      <c r="D802" s="9"/>
      <c r="E802" s="9"/>
      <c r="F802" s="62"/>
      <c r="G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B803" s="9"/>
      <c r="D803" s="9"/>
      <c r="E803" s="9"/>
      <c r="F803" s="62"/>
      <c r="G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B804" s="9"/>
      <c r="D804" s="9"/>
      <c r="E804" s="9"/>
      <c r="F804" s="62"/>
      <c r="G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B805" s="9"/>
      <c r="D805" s="9"/>
      <c r="E805" s="9"/>
      <c r="F805" s="62"/>
      <c r="G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B806" s="9"/>
      <c r="D806" s="9"/>
      <c r="E806" s="9"/>
      <c r="F806" s="62"/>
      <c r="G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B807" s="9"/>
      <c r="D807" s="9"/>
      <c r="E807" s="9"/>
      <c r="F807" s="62"/>
      <c r="G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B808" s="9"/>
      <c r="D808" s="9"/>
      <c r="E808" s="9"/>
      <c r="F808" s="62"/>
      <c r="G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B809" s="9"/>
      <c r="D809" s="9"/>
      <c r="E809" s="9"/>
      <c r="F809" s="62"/>
      <c r="G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B810" s="9"/>
      <c r="D810" s="9"/>
      <c r="E810" s="9"/>
      <c r="F810" s="62"/>
      <c r="G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B811" s="9"/>
      <c r="D811" s="9"/>
      <c r="E811" s="9"/>
      <c r="F811" s="62"/>
      <c r="G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B812" s="9"/>
      <c r="D812" s="9"/>
      <c r="E812" s="9"/>
      <c r="F812" s="62"/>
      <c r="G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B813" s="9"/>
      <c r="D813" s="9"/>
      <c r="E813" s="9"/>
      <c r="F813" s="62"/>
      <c r="G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B814" s="9"/>
      <c r="D814" s="9"/>
      <c r="E814" s="9"/>
      <c r="F814" s="62"/>
      <c r="G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B815" s="9"/>
      <c r="D815" s="9"/>
      <c r="E815" s="9"/>
      <c r="F815" s="62"/>
      <c r="G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B816" s="9"/>
      <c r="D816" s="9"/>
      <c r="E816" s="9"/>
      <c r="F816" s="62"/>
      <c r="G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B817" s="9"/>
      <c r="D817" s="9"/>
      <c r="E817" s="9"/>
      <c r="F817" s="62"/>
      <c r="G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B818" s="9"/>
      <c r="D818" s="9"/>
      <c r="E818" s="9"/>
      <c r="F818" s="62"/>
      <c r="G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B819" s="9"/>
      <c r="D819" s="9"/>
      <c r="E819" s="9"/>
      <c r="F819" s="62"/>
      <c r="G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B820" s="9"/>
      <c r="D820" s="9"/>
      <c r="E820" s="9"/>
      <c r="F820" s="62"/>
      <c r="G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B821" s="9"/>
      <c r="D821" s="9"/>
      <c r="E821" s="9"/>
      <c r="F821" s="62"/>
      <c r="G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B822" s="9"/>
      <c r="D822" s="9"/>
      <c r="E822" s="9"/>
      <c r="F822" s="62"/>
      <c r="G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B823" s="9"/>
      <c r="D823" s="9"/>
      <c r="E823" s="9"/>
      <c r="F823" s="62"/>
      <c r="G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B824" s="9"/>
      <c r="D824" s="9"/>
      <c r="E824" s="9"/>
      <c r="F824" s="62"/>
      <c r="G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B825" s="9"/>
      <c r="D825" s="9"/>
      <c r="E825" s="9"/>
      <c r="F825" s="62"/>
      <c r="G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B826" s="9"/>
      <c r="D826" s="9"/>
      <c r="E826" s="9"/>
      <c r="F826" s="62"/>
      <c r="G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B827" s="9"/>
      <c r="D827" s="9"/>
      <c r="E827" s="9"/>
      <c r="F827" s="62"/>
      <c r="G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B828" s="9"/>
      <c r="D828" s="9"/>
      <c r="E828" s="9"/>
      <c r="F828" s="62"/>
      <c r="G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B829" s="9"/>
      <c r="D829" s="9"/>
      <c r="E829" s="9"/>
      <c r="F829" s="62"/>
      <c r="G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B830" s="9"/>
      <c r="D830" s="9"/>
      <c r="E830" s="9"/>
      <c r="F830" s="62"/>
      <c r="G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B831" s="9"/>
      <c r="D831" s="9"/>
      <c r="E831" s="9"/>
      <c r="F831" s="62"/>
      <c r="G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B832" s="9"/>
      <c r="D832" s="9"/>
      <c r="E832" s="9"/>
      <c r="F832" s="62"/>
      <c r="G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B833" s="9"/>
      <c r="D833" s="9"/>
      <c r="E833" s="9"/>
      <c r="F833" s="62"/>
      <c r="G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B834" s="9"/>
      <c r="D834" s="9"/>
      <c r="E834" s="9"/>
      <c r="F834" s="62"/>
      <c r="G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B835" s="9"/>
      <c r="D835" s="9"/>
      <c r="E835" s="9"/>
      <c r="F835" s="62"/>
      <c r="G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B836" s="9"/>
      <c r="D836" s="9"/>
      <c r="E836" s="9"/>
      <c r="F836" s="62"/>
      <c r="G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B837" s="9"/>
      <c r="D837" s="9"/>
      <c r="E837" s="9"/>
      <c r="F837" s="62"/>
      <c r="G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B838" s="9"/>
      <c r="D838" s="9"/>
      <c r="E838" s="9"/>
      <c r="F838" s="62"/>
      <c r="G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B839" s="9"/>
      <c r="D839" s="9"/>
      <c r="E839" s="9"/>
      <c r="F839" s="62"/>
      <c r="G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B840" s="9"/>
      <c r="D840" s="9"/>
      <c r="E840" s="9"/>
      <c r="F840" s="62"/>
      <c r="G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B841" s="9"/>
      <c r="D841" s="9"/>
      <c r="E841" s="9"/>
      <c r="F841" s="62"/>
      <c r="G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B842" s="9"/>
      <c r="D842" s="9"/>
      <c r="E842" s="9"/>
      <c r="F842" s="62"/>
      <c r="G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B843" s="9"/>
      <c r="D843" s="9"/>
      <c r="E843" s="9"/>
      <c r="F843" s="62"/>
      <c r="G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B844" s="9"/>
      <c r="D844" s="9"/>
      <c r="E844" s="9"/>
      <c r="F844" s="62"/>
      <c r="G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B845" s="9"/>
      <c r="D845" s="9"/>
      <c r="E845" s="9"/>
      <c r="F845" s="62"/>
      <c r="G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B846" s="9"/>
      <c r="D846" s="9"/>
      <c r="E846" s="9"/>
      <c r="F846" s="62"/>
      <c r="G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B847" s="9"/>
      <c r="D847" s="9"/>
      <c r="E847" s="9"/>
      <c r="F847" s="62"/>
      <c r="G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B848" s="9"/>
      <c r="D848" s="9"/>
      <c r="E848" s="9"/>
      <c r="F848" s="62"/>
      <c r="G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B849" s="9"/>
      <c r="D849" s="9"/>
      <c r="E849" s="9"/>
      <c r="F849" s="62"/>
      <c r="G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B850" s="9"/>
      <c r="D850" s="9"/>
      <c r="E850" s="9"/>
      <c r="F850" s="62"/>
      <c r="G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B851" s="9"/>
      <c r="D851" s="9"/>
      <c r="E851" s="9"/>
      <c r="F851" s="62"/>
      <c r="G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B852" s="9"/>
      <c r="D852" s="9"/>
      <c r="E852" s="9"/>
      <c r="F852" s="62"/>
      <c r="G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B853" s="9"/>
      <c r="D853" s="9"/>
      <c r="E853" s="9"/>
      <c r="F853" s="62"/>
      <c r="G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B854" s="9"/>
      <c r="D854" s="9"/>
      <c r="E854" s="9"/>
      <c r="F854" s="62"/>
      <c r="G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B855" s="9"/>
      <c r="D855" s="9"/>
      <c r="E855" s="9"/>
      <c r="F855" s="62"/>
      <c r="G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B856" s="9"/>
      <c r="D856" s="9"/>
      <c r="E856" s="9"/>
      <c r="F856" s="62"/>
      <c r="G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B857" s="9"/>
      <c r="D857" s="9"/>
      <c r="E857" s="9"/>
      <c r="F857" s="62"/>
      <c r="G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B858" s="9"/>
      <c r="D858" s="9"/>
      <c r="E858" s="9"/>
      <c r="F858" s="62"/>
      <c r="G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B859" s="9"/>
      <c r="D859" s="9"/>
      <c r="E859" s="9"/>
      <c r="F859" s="62"/>
      <c r="G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B860" s="9"/>
      <c r="D860" s="9"/>
      <c r="E860" s="9"/>
      <c r="F860" s="62"/>
      <c r="G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B861" s="9"/>
      <c r="D861" s="9"/>
      <c r="E861" s="9"/>
      <c r="F861" s="62"/>
      <c r="G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B862" s="9"/>
      <c r="D862" s="9"/>
      <c r="E862" s="9"/>
      <c r="F862" s="62"/>
      <c r="G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B863" s="9"/>
      <c r="D863" s="9"/>
      <c r="E863" s="9"/>
      <c r="F863" s="62"/>
      <c r="G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B864" s="9"/>
      <c r="D864" s="9"/>
      <c r="E864" s="9"/>
      <c r="F864" s="62"/>
      <c r="G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B865" s="9"/>
      <c r="D865" s="9"/>
      <c r="E865" s="9"/>
      <c r="F865" s="62"/>
      <c r="G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B866" s="9"/>
      <c r="D866" s="9"/>
      <c r="E866" s="9"/>
      <c r="F866" s="62"/>
      <c r="G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B867" s="9"/>
      <c r="D867" s="9"/>
      <c r="E867" s="9"/>
      <c r="F867" s="62"/>
      <c r="G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B868" s="9"/>
      <c r="D868" s="9"/>
      <c r="E868" s="9"/>
      <c r="F868" s="62"/>
      <c r="G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B869" s="9"/>
      <c r="D869" s="9"/>
      <c r="E869" s="9"/>
      <c r="F869" s="62"/>
      <c r="G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B870" s="9"/>
      <c r="D870" s="9"/>
      <c r="E870" s="9"/>
      <c r="F870" s="62"/>
      <c r="G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B871" s="9"/>
      <c r="D871" s="9"/>
      <c r="E871" s="9"/>
      <c r="F871" s="62"/>
      <c r="G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B872" s="9"/>
      <c r="D872" s="9"/>
      <c r="E872" s="9"/>
      <c r="F872" s="62"/>
      <c r="G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B873" s="9"/>
      <c r="D873" s="9"/>
      <c r="E873" s="9"/>
      <c r="F873" s="62"/>
      <c r="G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B874" s="9"/>
      <c r="D874" s="9"/>
      <c r="E874" s="9"/>
      <c r="F874" s="62"/>
      <c r="G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B875" s="9"/>
      <c r="D875" s="9"/>
      <c r="E875" s="9"/>
      <c r="F875" s="62"/>
      <c r="G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B876" s="9"/>
      <c r="D876" s="9"/>
      <c r="E876" s="9"/>
      <c r="F876" s="62"/>
      <c r="G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B877" s="9"/>
      <c r="D877" s="9"/>
      <c r="E877" s="9"/>
      <c r="F877" s="62"/>
      <c r="G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B878" s="9"/>
      <c r="D878" s="9"/>
      <c r="E878" s="9"/>
      <c r="F878" s="62"/>
      <c r="G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B879" s="9"/>
      <c r="D879" s="9"/>
      <c r="E879" s="9"/>
      <c r="F879" s="62"/>
      <c r="G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B880" s="9"/>
      <c r="D880" s="9"/>
      <c r="E880" s="9"/>
      <c r="F880" s="62"/>
      <c r="G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B881" s="9"/>
      <c r="D881" s="9"/>
      <c r="E881" s="9"/>
      <c r="F881" s="62"/>
      <c r="G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B882" s="9"/>
      <c r="D882" s="9"/>
      <c r="E882" s="9"/>
      <c r="F882" s="62"/>
      <c r="G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B883" s="9"/>
      <c r="D883" s="9"/>
      <c r="E883" s="9"/>
      <c r="F883" s="62"/>
      <c r="G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B884" s="9"/>
      <c r="D884" s="9"/>
      <c r="E884" s="9"/>
      <c r="F884" s="62"/>
      <c r="G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B885" s="9"/>
      <c r="D885" s="9"/>
      <c r="E885" s="9"/>
      <c r="F885" s="62"/>
      <c r="G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B886" s="9"/>
      <c r="D886" s="9"/>
      <c r="E886" s="9"/>
      <c r="F886" s="62"/>
      <c r="G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B887" s="9"/>
      <c r="D887" s="9"/>
      <c r="E887" s="9"/>
      <c r="F887" s="62"/>
      <c r="G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B888" s="9"/>
      <c r="D888" s="9"/>
      <c r="E888" s="9"/>
      <c r="F888" s="62"/>
      <c r="G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B889" s="9"/>
      <c r="D889" s="9"/>
      <c r="E889" s="9"/>
      <c r="F889" s="62"/>
      <c r="G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B890" s="9"/>
      <c r="D890" s="9"/>
      <c r="E890" s="9"/>
      <c r="F890" s="62"/>
      <c r="G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B891" s="9"/>
      <c r="D891" s="9"/>
      <c r="E891" s="9"/>
      <c r="F891" s="62"/>
      <c r="G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B892" s="9"/>
      <c r="D892" s="9"/>
      <c r="E892" s="9"/>
      <c r="F892" s="62"/>
      <c r="G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B893" s="9"/>
      <c r="D893" s="9"/>
      <c r="E893" s="9"/>
      <c r="F893" s="62"/>
      <c r="G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B894" s="9"/>
      <c r="D894" s="9"/>
      <c r="E894" s="9"/>
      <c r="F894" s="62"/>
      <c r="G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B895" s="9"/>
      <c r="D895" s="9"/>
      <c r="E895" s="9"/>
      <c r="F895" s="62"/>
      <c r="G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B896" s="9"/>
      <c r="D896" s="9"/>
      <c r="E896" s="9"/>
      <c r="F896" s="62"/>
      <c r="G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B897" s="9"/>
      <c r="D897" s="9"/>
      <c r="E897" s="9"/>
      <c r="F897" s="62"/>
      <c r="G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B898" s="9"/>
      <c r="D898" s="9"/>
      <c r="E898" s="9"/>
      <c r="F898" s="62"/>
      <c r="G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B899" s="9"/>
      <c r="D899" s="9"/>
      <c r="E899" s="9"/>
      <c r="F899" s="62"/>
      <c r="G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B900" s="9"/>
      <c r="D900" s="9"/>
      <c r="E900" s="9"/>
      <c r="F900" s="62"/>
      <c r="G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B901" s="9"/>
      <c r="D901" s="9"/>
      <c r="E901" s="9"/>
      <c r="F901" s="62"/>
      <c r="G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B902" s="9"/>
      <c r="D902" s="9"/>
      <c r="E902" s="9"/>
      <c r="F902" s="62"/>
      <c r="G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B903" s="9"/>
      <c r="D903" s="9"/>
      <c r="E903" s="9"/>
      <c r="F903" s="62"/>
      <c r="G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B904" s="9"/>
      <c r="D904" s="9"/>
      <c r="E904" s="9"/>
      <c r="F904" s="62"/>
      <c r="G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B905" s="9"/>
      <c r="D905" s="9"/>
      <c r="E905" s="9"/>
      <c r="F905" s="62"/>
      <c r="G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B906" s="9"/>
      <c r="D906" s="9"/>
      <c r="E906" s="9"/>
      <c r="F906" s="62"/>
      <c r="G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B907" s="9"/>
      <c r="D907" s="9"/>
      <c r="E907" s="9"/>
      <c r="F907" s="62"/>
      <c r="G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B908" s="9"/>
      <c r="D908" s="9"/>
      <c r="E908" s="9"/>
      <c r="F908" s="62"/>
      <c r="G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B909" s="9"/>
      <c r="D909" s="9"/>
      <c r="E909" s="9"/>
      <c r="F909" s="62"/>
      <c r="G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B910" s="9"/>
      <c r="D910" s="9"/>
      <c r="E910" s="9"/>
      <c r="F910" s="62"/>
      <c r="G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B911" s="9"/>
      <c r="D911" s="9"/>
      <c r="E911" s="9"/>
      <c r="F911" s="62"/>
      <c r="G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B912" s="9"/>
      <c r="D912" s="9"/>
      <c r="E912" s="9"/>
      <c r="F912" s="62"/>
      <c r="G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B913" s="9"/>
      <c r="D913" s="9"/>
      <c r="E913" s="9"/>
      <c r="F913" s="62"/>
      <c r="G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B914" s="9"/>
      <c r="D914" s="9"/>
      <c r="E914" s="9"/>
      <c r="F914" s="62"/>
      <c r="G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B915" s="9"/>
      <c r="D915" s="9"/>
      <c r="E915" s="9"/>
      <c r="F915" s="62"/>
      <c r="G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B916" s="9"/>
      <c r="D916" s="9"/>
      <c r="E916" s="9"/>
      <c r="F916" s="62"/>
      <c r="G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B917" s="9"/>
      <c r="D917" s="9"/>
      <c r="E917" s="9"/>
      <c r="F917" s="62"/>
      <c r="G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B918" s="9"/>
      <c r="D918" s="9"/>
      <c r="E918" s="9"/>
      <c r="F918" s="62"/>
      <c r="G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B919" s="9"/>
      <c r="D919" s="9"/>
      <c r="E919" s="9"/>
      <c r="F919" s="62"/>
      <c r="G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B920" s="9"/>
      <c r="D920" s="9"/>
      <c r="E920" s="9"/>
      <c r="F920" s="62"/>
      <c r="G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B921" s="9"/>
      <c r="D921" s="9"/>
      <c r="E921" s="9"/>
      <c r="F921" s="62"/>
      <c r="G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B922" s="9"/>
      <c r="D922" s="9"/>
      <c r="E922" s="9"/>
      <c r="F922" s="62"/>
      <c r="G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B923" s="9"/>
      <c r="D923" s="9"/>
      <c r="E923" s="9"/>
      <c r="F923" s="62"/>
      <c r="G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B924" s="9"/>
      <c r="D924" s="9"/>
      <c r="E924" s="9"/>
      <c r="F924" s="62"/>
      <c r="G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B925" s="9"/>
      <c r="D925" s="9"/>
      <c r="E925" s="9"/>
      <c r="F925" s="62"/>
      <c r="G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B926" s="9"/>
      <c r="D926" s="9"/>
      <c r="E926" s="9"/>
      <c r="F926" s="62"/>
      <c r="G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B927" s="9"/>
      <c r="D927" s="9"/>
      <c r="E927" s="9"/>
      <c r="F927" s="62"/>
      <c r="G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B928" s="9"/>
      <c r="D928" s="9"/>
      <c r="E928" s="9"/>
      <c r="F928" s="62"/>
      <c r="G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B929" s="9"/>
      <c r="D929" s="9"/>
      <c r="E929" s="9"/>
      <c r="F929" s="62"/>
      <c r="G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B930" s="9"/>
      <c r="D930" s="9"/>
      <c r="E930" s="9"/>
      <c r="F930" s="62"/>
      <c r="G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B931" s="9"/>
      <c r="D931" s="9"/>
      <c r="E931" s="9"/>
      <c r="F931" s="62"/>
      <c r="G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B932" s="9"/>
      <c r="D932" s="9"/>
      <c r="E932" s="9"/>
      <c r="F932" s="62"/>
      <c r="G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B933" s="9"/>
      <c r="D933" s="9"/>
      <c r="E933" s="9"/>
      <c r="F933" s="62"/>
      <c r="G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B934" s="9"/>
      <c r="D934" s="9"/>
      <c r="E934" s="9"/>
      <c r="F934" s="62"/>
      <c r="G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B935" s="9"/>
      <c r="D935" s="9"/>
      <c r="E935" s="9"/>
      <c r="F935" s="62"/>
      <c r="G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B936" s="9"/>
      <c r="D936" s="9"/>
      <c r="E936" s="9"/>
      <c r="F936" s="62"/>
      <c r="G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B937" s="9"/>
      <c r="D937" s="9"/>
      <c r="E937" s="9"/>
      <c r="F937" s="62"/>
      <c r="G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B938" s="9"/>
      <c r="D938" s="9"/>
      <c r="E938" s="9"/>
      <c r="F938" s="62"/>
      <c r="G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B939" s="9"/>
      <c r="D939" s="9"/>
      <c r="E939" s="9"/>
      <c r="F939" s="62"/>
      <c r="G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B940" s="9"/>
      <c r="D940" s="9"/>
      <c r="E940" s="9"/>
      <c r="F940" s="62"/>
      <c r="G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B941" s="9"/>
      <c r="D941" s="9"/>
      <c r="E941" s="9"/>
      <c r="F941" s="62"/>
      <c r="G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B942" s="9"/>
      <c r="D942" s="9"/>
      <c r="E942" s="9"/>
      <c r="F942" s="62"/>
      <c r="G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B943" s="9"/>
      <c r="D943" s="9"/>
      <c r="E943" s="9"/>
      <c r="F943" s="62"/>
      <c r="G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B944" s="9"/>
      <c r="D944" s="9"/>
      <c r="E944" s="9"/>
      <c r="F944" s="62"/>
      <c r="G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B945" s="9"/>
      <c r="D945" s="9"/>
      <c r="E945" s="9"/>
      <c r="F945" s="62"/>
      <c r="G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B946" s="9"/>
      <c r="D946" s="9"/>
      <c r="E946" s="9"/>
      <c r="F946" s="62"/>
      <c r="G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B947" s="9"/>
      <c r="D947" s="9"/>
      <c r="E947" s="9"/>
      <c r="F947" s="62"/>
      <c r="G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B948" s="9"/>
      <c r="D948" s="9"/>
      <c r="E948" s="9"/>
      <c r="F948" s="62"/>
      <c r="G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B949" s="9"/>
      <c r="D949" s="9"/>
      <c r="E949" s="9"/>
      <c r="F949" s="62"/>
      <c r="G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B950" s="9"/>
      <c r="D950" s="9"/>
      <c r="E950" s="9"/>
      <c r="F950" s="62"/>
      <c r="G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B951" s="9"/>
      <c r="D951" s="9"/>
      <c r="E951" s="9"/>
      <c r="F951" s="62"/>
      <c r="G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B952" s="9"/>
      <c r="D952" s="9"/>
      <c r="E952" s="9"/>
      <c r="F952" s="62"/>
      <c r="G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B953" s="9"/>
      <c r="D953" s="9"/>
      <c r="E953" s="9"/>
      <c r="F953" s="62"/>
      <c r="G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B954" s="9"/>
      <c r="D954" s="9"/>
      <c r="E954" s="9"/>
      <c r="F954" s="62"/>
      <c r="G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B955" s="9"/>
      <c r="D955" s="9"/>
      <c r="E955" s="9"/>
      <c r="F955" s="62"/>
      <c r="G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B956" s="9"/>
      <c r="D956" s="9"/>
      <c r="E956" s="9"/>
      <c r="F956" s="62"/>
      <c r="G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B957" s="9"/>
      <c r="D957" s="9"/>
      <c r="E957" s="9"/>
      <c r="F957" s="62"/>
      <c r="G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B958" s="9"/>
      <c r="D958" s="9"/>
      <c r="E958" s="9"/>
      <c r="F958" s="62"/>
      <c r="G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B959" s="9"/>
      <c r="D959" s="9"/>
      <c r="E959" s="9"/>
      <c r="F959" s="62"/>
      <c r="G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B960" s="9"/>
      <c r="D960" s="9"/>
      <c r="E960" s="9"/>
      <c r="F960" s="62"/>
      <c r="G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B961" s="9"/>
      <c r="D961" s="9"/>
      <c r="E961" s="9"/>
      <c r="F961" s="62"/>
      <c r="G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B962" s="9"/>
      <c r="D962" s="9"/>
      <c r="E962" s="9"/>
      <c r="F962" s="62"/>
      <c r="G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B963" s="9"/>
      <c r="D963" s="9"/>
      <c r="E963" s="9"/>
      <c r="F963" s="62"/>
      <c r="G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B964" s="9"/>
      <c r="D964" s="9"/>
      <c r="E964" s="9"/>
      <c r="F964" s="62"/>
      <c r="G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B965" s="9"/>
      <c r="D965" s="9"/>
      <c r="E965" s="9"/>
      <c r="F965" s="62"/>
      <c r="G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B966" s="9"/>
      <c r="D966" s="9"/>
      <c r="E966" s="9"/>
      <c r="F966" s="62"/>
      <c r="G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B967" s="9"/>
      <c r="D967" s="9"/>
      <c r="E967" s="9"/>
      <c r="F967" s="62"/>
      <c r="G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B968" s="9"/>
      <c r="D968" s="9"/>
      <c r="E968" s="9"/>
      <c r="F968" s="62"/>
      <c r="G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B969" s="9"/>
      <c r="D969" s="9"/>
      <c r="E969" s="9"/>
      <c r="F969" s="62"/>
      <c r="G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B970" s="9"/>
      <c r="D970" s="9"/>
      <c r="E970" s="9"/>
      <c r="F970" s="62"/>
      <c r="G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B971" s="9"/>
      <c r="D971" s="9"/>
      <c r="E971" s="9"/>
      <c r="F971" s="62"/>
      <c r="G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B972" s="9"/>
      <c r="D972" s="9"/>
      <c r="E972" s="9"/>
      <c r="F972" s="62"/>
      <c r="G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B973" s="9"/>
      <c r="D973" s="9"/>
      <c r="E973" s="9"/>
      <c r="F973" s="62"/>
      <c r="G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B974" s="9"/>
      <c r="D974" s="9"/>
      <c r="E974" s="9"/>
      <c r="F974" s="62"/>
      <c r="G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B975" s="9"/>
      <c r="D975" s="9"/>
      <c r="E975" s="9"/>
      <c r="F975" s="62"/>
      <c r="G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B976" s="9"/>
      <c r="D976" s="9"/>
      <c r="E976" s="9"/>
      <c r="F976" s="62"/>
      <c r="G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B977" s="9"/>
      <c r="D977" s="9"/>
      <c r="E977" s="9"/>
      <c r="F977" s="62"/>
      <c r="G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B978" s="9"/>
      <c r="D978" s="9"/>
      <c r="E978" s="9"/>
      <c r="F978" s="62"/>
      <c r="G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B979" s="9"/>
      <c r="D979" s="9"/>
      <c r="E979" s="9"/>
      <c r="F979" s="62"/>
      <c r="G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B980" s="9"/>
      <c r="D980" s="9"/>
      <c r="E980" s="9"/>
      <c r="F980" s="62"/>
      <c r="G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B981" s="9"/>
      <c r="D981" s="9"/>
      <c r="E981" s="9"/>
      <c r="F981" s="62"/>
      <c r="G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B982" s="9"/>
      <c r="D982" s="9"/>
      <c r="E982" s="9"/>
      <c r="F982" s="62"/>
      <c r="G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B983" s="9"/>
      <c r="D983" s="9"/>
      <c r="E983" s="9"/>
      <c r="F983" s="62"/>
      <c r="G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B984" s="9"/>
      <c r="D984" s="9"/>
      <c r="E984" s="9"/>
      <c r="F984" s="62"/>
      <c r="G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B985" s="9"/>
      <c r="D985" s="9"/>
      <c r="E985" s="9"/>
      <c r="F985" s="62"/>
      <c r="G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B986" s="9"/>
      <c r="D986" s="9"/>
      <c r="E986" s="9"/>
      <c r="F986" s="62"/>
      <c r="G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B987" s="9"/>
      <c r="D987" s="9"/>
      <c r="E987" s="9"/>
      <c r="F987" s="62"/>
      <c r="G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B988" s="9"/>
      <c r="D988" s="9"/>
      <c r="E988" s="9"/>
      <c r="F988" s="62"/>
      <c r="G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B989" s="9"/>
      <c r="D989" s="9"/>
      <c r="E989" s="9"/>
      <c r="F989" s="62"/>
      <c r="G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B990" s="9"/>
      <c r="D990" s="9"/>
      <c r="E990" s="9"/>
      <c r="F990" s="62"/>
      <c r="G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B991" s="9"/>
      <c r="D991" s="9"/>
      <c r="E991" s="9"/>
      <c r="F991" s="62"/>
      <c r="G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B992" s="9"/>
      <c r="D992" s="9"/>
      <c r="E992" s="9"/>
      <c r="F992" s="62"/>
      <c r="G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B993" s="9"/>
      <c r="D993" s="9"/>
      <c r="E993" s="9"/>
      <c r="F993" s="62"/>
      <c r="G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B994" s="9"/>
      <c r="D994" s="9"/>
      <c r="E994" s="9"/>
      <c r="F994" s="62"/>
      <c r="G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B995" s="9"/>
      <c r="D995" s="9"/>
      <c r="E995" s="9"/>
      <c r="F995" s="62"/>
      <c r="G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B996" s="9"/>
      <c r="D996" s="9"/>
      <c r="E996" s="9"/>
      <c r="F996" s="62"/>
      <c r="G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B997" s="9"/>
      <c r="D997" s="9"/>
      <c r="E997" s="9"/>
      <c r="F997" s="62"/>
      <c r="G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B998" s="9"/>
      <c r="D998" s="9"/>
      <c r="E998" s="9"/>
      <c r="F998" s="62"/>
      <c r="G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B999" s="9"/>
      <c r="D999" s="9"/>
      <c r="E999" s="9"/>
      <c r="F999" s="62"/>
      <c r="G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B1000" s="9"/>
      <c r="D1000" s="9"/>
      <c r="E1000" s="9"/>
      <c r="F1000" s="62"/>
      <c r="G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1.0" footer="0.0" header="0.0" left="0.75" right="0.75" top="1.0"/>
  <pageSetup orientation="portrait"/>
  <headerFooter>
    <oddHeader>&amp;L000000&amp;C000000Employee Data and Sales Stats&amp;R000000</oddHead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75"/>
  <cols>
    <col customWidth="1" min="1" max="1" width="17.0"/>
    <col customWidth="1" min="2" max="2" width="12.0"/>
    <col customWidth="1" min="3" max="3" width="8.14"/>
    <col customWidth="1" min="4" max="4" width="24.0"/>
    <col customWidth="1" min="5" max="5" width="35.0"/>
    <col customWidth="1" min="6" max="6" width="17.14"/>
    <col customWidth="1" min="7" max="7" width="5.86"/>
    <col customWidth="1" min="8" max="8" width="10.14"/>
    <col customWidth="1" min="9" max="26" width="19.86"/>
  </cols>
  <sheetData>
    <row r="1">
      <c r="A1" s="145" t="s">
        <v>1577</v>
      </c>
      <c r="B1" s="146" t="s">
        <v>176</v>
      </c>
      <c r="C1" s="147" t="s">
        <v>1579</v>
      </c>
      <c r="D1" s="148" t="s">
        <v>1580</v>
      </c>
      <c r="G1" s="75">
        <v>0.0</v>
      </c>
      <c r="H1" s="75">
        <v>0.0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9" t="s">
        <v>1448</v>
      </c>
      <c r="B2" s="28">
        <v>4.79006982E8</v>
      </c>
      <c r="C2" s="59">
        <v>64387.0</v>
      </c>
      <c r="D2" s="15">
        <f t="shared" ref="D2:D742" si="1">XLOOKUP(C2,H:H,G:G,"Not exist",-1)</f>
        <v>0.03</v>
      </c>
      <c r="E2" s="29" t="str">
        <f t="shared" ref="E2:E3" si="2">FORMULATEXT(D2)</f>
        <v>=XLOOKUP(C2,H:H,G:G,"Not exist",-1)</v>
      </c>
      <c r="G2" s="85">
        <v>0.01</v>
      </c>
      <c r="H2" s="99">
        <v>5000.0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9" t="s">
        <v>1235</v>
      </c>
      <c r="B3" s="28">
        <v>5.11009606E8</v>
      </c>
      <c r="C3" s="59">
        <v>95336.0</v>
      </c>
      <c r="D3" s="15">
        <f t="shared" si="1"/>
        <v>0.05</v>
      </c>
      <c r="E3" s="29" t="str">
        <f t="shared" si="2"/>
        <v>=XLOOKUP(C3,H:H,G:G,"Not exist",-1)</v>
      </c>
      <c r="G3" s="85">
        <v>0.015</v>
      </c>
      <c r="H3" s="99">
        <v>25000.0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9" t="s">
        <v>184</v>
      </c>
      <c r="B4" s="28">
        <v>1.7600608E8</v>
      </c>
      <c r="C4" s="59">
        <v>71460.0</v>
      </c>
      <c r="D4" s="15">
        <f t="shared" si="1"/>
        <v>0.035</v>
      </c>
      <c r="G4" s="85">
        <v>0.02</v>
      </c>
      <c r="H4" s="99">
        <v>35000.0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9" t="s">
        <v>1683</v>
      </c>
      <c r="B5" s="28">
        <v>6.87007932E8</v>
      </c>
      <c r="C5" s="59">
        <v>45391.0</v>
      </c>
      <c r="D5" s="15">
        <f t="shared" si="1"/>
        <v>0.025</v>
      </c>
      <c r="G5" s="85">
        <v>0.025</v>
      </c>
      <c r="H5" s="99">
        <v>45000.0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9" t="s">
        <v>224</v>
      </c>
      <c r="B6" s="28">
        <v>1.25004528E8</v>
      </c>
      <c r="C6" s="59">
        <v>111090.0</v>
      </c>
      <c r="D6" s="15">
        <f t="shared" si="1"/>
        <v>0.055</v>
      </c>
      <c r="G6" s="85">
        <v>0.03</v>
      </c>
      <c r="H6" s="99">
        <v>55000.0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9" t="s">
        <v>1219</v>
      </c>
      <c r="B7" s="28">
        <v>3.85002272E8</v>
      </c>
      <c r="C7" s="59">
        <v>48168.0</v>
      </c>
      <c r="D7" s="15">
        <f t="shared" si="1"/>
        <v>0.025</v>
      </c>
      <c r="G7" s="85">
        <v>0.035</v>
      </c>
      <c r="H7" s="99">
        <v>65000.0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9" t="s">
        <v>1065</v>
      </c>
      <c r="B8" s="28">
        <v>5.73006266E8</v>
      </c>
      <c r="C8" s="59">
        <v>99842.0</v>
      </c>
      <c r="D8" s="15">
        <f t="shared" si="1"/>
        <v>0.05</v>
      </c>
      <c r="G8" s="85">
        <v>0.04</v>
      </c>
      <c r="H8" s="99">
        <v>75000.0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9" t="s">
        <v>293</v>
      </c>
      <c r="B9" s="28">
        <v>9.3284E8</v>
      </c>
      <c r="C9" s="59">
        <v>108185.0</v>
      </c>
      <c r="D9" s="15">
        <f t="shared" si="1"/>
        <v>0.055</v>
      </c>
      <c r="G9" s="85">
        <v>0.045</v>
      </c>
      <c r="H9" s="99">
        <v>85000.0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9" t="s">
        <v>1754</v>
      </c>
      <c r="B10" s="28">
        <v>1.83004601E8</v>
      </c>
      <c r="C10" s="59">
        <v>65688.0</v>
      </c>
      <c r="D10" s="15">
        <f t="shared" si="1"/>
        <v>0.035</v>
      </c>
      <c r="G10" s="85">
        <v>0.05</v>
      </c>
      <c r="H10" s="99">
        <v>95000.0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9" t="s">
        <v>1500</v>
      </c>
      <c r="B11" s="28">
        <v>6.92009819E8</v>
      </c>
      <c r="C11" s="59">
        <v>54080.0</v>
      </c>
      <c r="D11" s="15">
        <f t="shared" si="1"/>
        <v>0.025</v>
      </c>
      <c r="G11" s="85">
        <v>0.055</v>
      </c>
      <c r="H11" s="99">
        <v>105000.0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9" t="s">
        <v>1759</v>
      </c>
      <c r="B12" s="28">
        <v>1.2500365E8</v>
      </c>
      <c r="C12" s="59">
        <v>83005.0</v>
      </c>
      <c r="D12" s="15">
        <f t="shared" si="1"/>
        <v>0.04</v>
      </c>
      <c r="G12" s="85">
        <v>0.06</v>
      </c>
      <c r="H12" s="99">
        <v>115000.0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9" t="s">
        <v>1456</v>
      </c>
      <c r="B13" s="28">
        <v>5.01001971E8</v>
      </c>
      <c r="C13" s="59">
        <v>47052.0</v>
      </c>
      <c r="D13" s="15">
        <f t="shared" si="1"/>
        <v>0.025</v>
      </c>
      <c r="G13" s="85">
        <v>0.065</v>
      </c>
      <c r="H13" s="99">
        <v>125000.0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9" t="s">
        <v>1267</v>
      </c>
      <c r="B14" s="28">
        <v>4.9672E8</v>
      </c>
      <c r="C14" s="59">
        <v>56792.0</v>
      </c>
      <c r="D14" s="15">
        <f t="shared" si="1"/>
        <v>0.03</v>
      </c>
      <c r="G14" s="85">
        <v>0.07</v>
      </c>
      <c r="H14" s="99">
        <v>135000.0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9" t="s">
        <v>307</v>
      </c>
      <c r="B15" s="28">
        <v>5.46009694E8</v>
      </c>
      <c r="C15" s="59">
        <v>114430.0</v>
      </c>
      <c r="D15" s="15">
        <f t="shared" si="1"/>
        <v>0.055</v>
      </c>
      <c r="G15" s="85">
        <v>0.075</v>
      </c>
      <c r="H15" s="99">
        <v>145000.0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9" t="s">
        <v>907</v>
      </c>
      <c r="B16" s="28">
        <v>6.66883411E8</v>
      </c>
      <c r="C16" s="59">
        <v>48546.0</v>
      </c>
      <c r="D16" s="15">
        <f t="shared" si="1"/>
        <v>0.025</v>
      </c>
      <c r="G16" s="85">
        <v>0.08</v>
      </c>
      <c r="H16" s="99">
        <v>155000.0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9" t="s">
        <v>209</v>
      </c>
      <c r="B17" s="28">
        <v>1.6767E8</v>
      </c>
      <c r="C17" s="59">
        <v>85604.0</v>
      </c>
      <c r="D17" s="15">
        <f t="shared" si="1"/>
        <v>0.045</v>
      </c>
      <c r="G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9" t="s">
        <v>1522</v>
      </c>
      <c r="B18" s="28">
        <v>6.6694532E8</v>
      </c>
      <c r="C18" s="59">
        <v>60068.0</v>
      </c>
      <c r="D18" s="15">
        <f t="shared" si="1"/>
        <v>0.03</v>
      </c>
      <c r="G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9" t="s">
        <v>1094</v>
      </c>
      <c r="B19" s="28">
        <v>3.16007805E8</v>
      </c>
      <c r="C19" s="59">
        <v>78867.0</v>
      </c>
      <c r="D19" s="15">
        <f t="shared" si="1"/>
        <v>0.04</v>
      </c>
      <c r="G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9" t="s">
        <v>226</v>
      </c>
      <c r="B20" s="28">
        <v>6.66375527E8</v>
      </c>
      <c r="C20" s="59">
        <v>118113.0</v>
      </c>
      <c r="D20" s="15">
        <f t="shared" si="1"/>
        <v>0.06</v>
      </c>
      <c r="G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9" t="s">
        <v>203</v>
      </c>
      <c r="B21" s="28">
        <v>7.18009132E8</v>
      </c>
      <c r="C21" s="59">
        <v>49935.0</v>
      </c>
      <c r="D21" s="15">
        <f t="shared" si="1"/>
        <v>0.025</v>
      </c>
      <c r="G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9" t="s">
        <v>1082</v>
      </c>
      <c r="B22" s="28">
        <v>1.7134E8</v>
      </c>
      <c r="C22" s="59">
        <v>55997.0</v>
      </c>
      <c r="D22" s="15">
        <f t="shared" si="1"/>
        <v>0.03</v>
      </c>
      <c r="G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9" t="s">
        <v>1429</v>
      </c>
      <c r="B23" s="28">
        <v>8.24001427E8</v>
      </c>
      <c r="C23" s="59">
        <v>88499.0</v>
      </c>
      <c r="D23" s="15">
        <f t="shared" si="1"/>
        <v>0.045</v>
      </c>
      <c r="G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9" t="s">
        <v>323</v>
      </c>
      <c r="B24" s="28">
        <v>9.69003167E8</v>
      </c>
      <c r="C24" s="59">
        <v>56533.0</v>
      </c>
      <c r="D24" s="15">
        <f t="shared" si="1"/>
        <v>0.03</v>
      </c>
      <c r="G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9" t="s">
        <v>1536</v>
      </c>
      <c r="B25" s="28">
        <v>5.4312E8</v>
      </c>
      <c r="C25" s="59">
        <v>122888.0</v>
      </c>
      <c r="D25" s="15">
        <f t="shared" si="1"/>
        <v>0.06</v>
      </c>
      <c r="G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9" t="s">
        <v>1022</v>
      </c>
      <c r="B26" s="28">
        <v>7.0343E8</v>
      </c>
      <c r="C26" s="59">
        <v>73650.0</v>
      </c>
      <c r="D26" s="15">
        <f t="shared" si="1"/>
        <v>0.035</v>
      </c>
      <c r="G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9" t="s">
        <v>1525</v>
      </c>
      <c r="B27" s="28">
        <v>6.9934E8</v>
      </c>
      <c r="C27" s="59">
        <v>48436.0</v>
      </c>
      <c r="D27" s="15">
        <f t="shared" si="1"/>
        <v>0.025</v>
      </c>
      <c r="G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 t="s">
        <v>253</v>
      </c>
      <c r="B28" s="28">
        <v>1.1677E8</v>
      </c>
      <c r="C28" s="59">
        <v>62470.0</v>
      </c>
      <c r="D28" s="15">
        <f t="shared" si="1"/>
        <v>0.03</v>
      </c>
      <c r="G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 t="s">
        <v>337</v>
      </c>
      <c r="B29" s="28">
        <v>6.66235538E8</v>
      </c>
      <c r="C29" s="59">
        <v>69800.0</v>
      </c>
      <c r="D29" s="15">
        <f t="shared" si="1"/>
        <v>0.035</v>
      </c>
      <c r="G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 t="s">
        <v>1120</v>
      </c>
      <c r="B30" s="28">
        <v>4.76007863E8</v>
      </c>
      <c r="C30" s="59">
        <v>51697.0</v>
      </c>
      <c r="D30" s="15">
        <f t="shared" si="1"/>
        <v>0.025</v>
      </c>
      <c r="G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 t="s">
        <v>315</v>
      </c>
      <c r="B31" s="28">
        <v>7.7293E8</v>
      </c>
      <c r="C31" s="59">
        <v>112624.0</v>
      </c>
      <c r="D31" s="15">
        <f t="shared" si="1"/>
        <v>0.055</v>
      </c>
      <c r="G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 t="s">
        <v>1197</v>
      </c>
      <c r="B32" s="28">
        <v>8.8988E8</v>
      </c>
      <c r="C32" s="59">
        <v>104719.0</v>
      </c>
      <c r="D32" s="15">
        <f t="shared" si="1"/>
        <v>0.05</v>
      </c>
      <c r="G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 t="s">
        <v>1168</v>
      </c>
      <c r="B33" s="28">
        <v>7.77008376E8</v>
      </c>
      <c r="C33" s="59">
        <v>87125.0</v>
      </c>
      <c r="D33" s="15">
        <f t="shared" si="1"/>
        <v>0.045</v>
      </c>
      <c r="G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 t="s">
        <v>1096</v>
      </c>
      <c r="B34" s="28">
        <v>5.04008248E8</v>
      </c>
      <c r="C34" s="59">
        <v>95461.0</v>
      </c>
      <c r="D34" s="15">
        <f t="shared" si="1"/>
        <v>0.05</v>
      </c>
      <c r="G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 t="s">
        <v>1172</v>
      </c>
      <c r="B35" s="28">
        <v>8.37001186E8</v>
      </c>
      <c r="C35" s="59">
        <v>97105.0</v>
      </c>
      <c r="D35" s="15">
        <f t="shared" si="1"/>
        <v>0.05</v>
      </c>
      <c r="G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 t="s">
        <v>375</v>
      </c>
      <c r="B36" s="28">
        <v>4.2664E8</v>
      </c>
      <c r="C36" s="59">
        <v>64193.0</v>
      </c>
      <c r="D36" s="15">
        <f t="shared" si="1"/>
        <v>0.03</v>
      </c>
      <c r="G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 t="s">
        <v>1243</v>
      </c>
      <c r="B37" s="28">
        <v>3.96007116E8</v>
      </c>
      <c r="C37" s="59">
        <v>79158.0</v>
      </c>
      <c r="D37" s="15">
        <f t="shared" si="1"/>
        <v>0.04</v>
      </c>
      <c r="G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 t="s">
        <v>1111</v>
      </c>
      <c r="B38" s="28">
        <v>4.40006611E8</v>
      </c>
      <c r="C38" s="59">
        <v>97801.0</v>
      </c>
      <c r="D38" s="15">
        <f t="shared" si="1"/>
        <v>0.05</v>
      </c>
      <c r="G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 t="s">
        <v>1294</v>
      </c>
      <c r="B39" s="28">
        <v>8.20002964E8</v>
      </c>
      <c r="C39" s="59">
        <v>117958.0</v>
      </c>
      <c r="D39" s="15">
        <f t="shared" si="1"/>
        <v>0.06</v>
      </c>
      <c r="G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 t="s">
        <v>1226</v>
      </c>
      <c r="B40" s="28">
        <v>3.78007904E8</v>
      </c>
      <c r="C40" s="59">
        <v>51487.0</v>
      </c>
      <c r="D40" s="15">
        <f t="shared" si="1"/>
        <v>0.025</v>
      </c>
      <c r="G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 t="s">
        <v>1214</v>
      </c>
      <c r="B41" s="28">
        <v>9.4948E8</v>
      </c>
      <c r="C41" s="59">
        <v>104783.0</v>
      </c>
      <c r="D41" s="15">
        <f t="shared" si="1"/>
        <v>0.05</v>
      </c>
      <c r="G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 t="s">
        <v>1548</v>
      </c>
      <c r="B42" s="28">
        <v>6.7328E8</v>
      </c>
      <c r="C42" s="59">
        <v>95259.0</v>
      </c>
      <c r="D42" s="15">
        <f t="shared" si="1"/>
        <v>0.05</v>
      </c>
      <c r="G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 t="s">
        <v>383</v>
      </c>
      <c r="B43" s="28">
        <v>1.32001469E8</v>
      </c>
      <c r="C43" s="59">
        <v>78034.0</v>
      </c>
      <c r="D43" s="15">
        <f t="shared" si="1"/>
        <v>0.04</v>
      </c>
      <c r="G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 t="s">
        <v>1484</v>
      </c>
      <c r="B44" s="28">
        <v>3.89009544E8</v>
      </c>
      <c r="C44" s="59">
        <v>99340.0</v>
      </c>
      <c r="D44" s="15">
        <f t="shared" si="1"/>
        <v>0.05</v>
      </c>
      <c r="G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 t="s">
        <v>939</v>
      </c>
      <c r="B45" s="28">
        <v>6.14009657E8</v>
      </c>
      <c r="C45" s="59">
        <v>72894.0</v>
      </c>
      <c r="D45" s="15">
        <f t="shared" si="1"/>
        <v>0.035</v>
      </c>
      <c r="G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 t="s">
        <v>915</v>
      </c>
      <c r="B46" s="28">
        <v>6.66634704E8</v>
      </c>
      <c r="C46" s="59">
        <v>60684.0</v>
      </c>
      <c r="D46" s="15">
        <f t="shared" si="1"/>
        <v>0.03</v>
      </c>
      <c r="G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 t="s">
        <v>1492</v>
      </c>
      <c r="B47" s="28">
        <v>8.70006602E8</v>
      </c>
      <c r="C47" s="59">
        <v>113344.0</v>
      </c>
      <c r="D47" s="15">
        <f t="shared" si="1"/>
        <v>0.055</v>
      </c>
      <c r="G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 t="s">
        <v>963</v>
      </c>
      <c r="B48" s="28">
        <v>7.15007454E8</v>
      </c>
      <c r="C48" s="59">
        <v>98833.0</v>
      </c>
      <c r="D48" s="15">
        <f t="shared" si="1"/>
        <v>0.05</v>
      </c>
      <c r="G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 t="s">
        <v>1207</v>
      </c>
      <c r="B49" s="28">
        <v>6.03005664E8</v>
      </c>
      <c r="C49" s="59">
        <v>107924.0</v>
      </c>
      <c r="D49" s="15">
        <f t="shared" si="1"/>
        <v>0.055</v>
      </c>
      <c r="G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 t="s">
        <v>1167</v>
      </c>
      <c r="B50" s="28">
        <v>3.56001438E8</v>
      </c>
      <c r="C50" s="59">
        <v>76361.0</v>
      </c>
      <c r="D50" s="15">
        <f t="shared" si="1"/>
        <v>0.04</v>
      </c>
      <c r="G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 t="s">
        <v>1268</v>
      </c>
      <c r="B51" s="28">
        <v>5.05001918E8</v>
      </c>
      <c r="C51" s="59">
        <v>124141.0</v>
      </c>
      <c r="D51" s="15">
        <f t="shared" si="1"/>
        <v>0.06</v>
      </c>
      <c r="G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 t="s">
        <v>1128</v>
      </c>
      <c r="B52" s="28">
        <v>1.63007043E8</v>
      </c>
      <c r="C52" s="59">
        <v>42102.0</v>
      </c>
      <c r="D52" s="15">
        <f t="shared" si="1"/>
        <v>0.02</v>
      </c>
      <c r="G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 t="s">
        <v>1251</v>
      </c>
      <c r="B53" s="28">
        <v>9.59004384E8</v>
      </c>
      <c r="C53" s="59">
        <v>59380.0</v>
      </c>
      <c r="D53" s="15">
        <f t="shared" si="1"/>
        <v>0.03</v>
      </c>
      <c r="G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 t="s">
        <v>287</v>
      </c>
      <c r="B54" s="28">
        <v>5.1800406E8</v>
      </c>
      <c r="C54" s="59">
        <v>97652.0</v>
      </c>
      <c r="D54" s="15">
        <f t="shared" si="1"/>
        <v>0.05</v>
      </c>
      <c r="G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 t="s">
        <v>377</v>
      </c>
      <c r="B55" s="28">
        <v>6.66003704E8</v>
      </c>
      <c r="C55" s="59">
        <v>61736.0</v>
      </c>
      <c r="D55" s="15">
        <f t="shared" si="1"/>
        <v>0.03</v>
      </c>
      <c r="G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 t="s">
        <v>1363</v>
      </c>
      <c r="B56" s="28">
        <v>3.82009483E8</v>
      </c>
      <c r="C56" s="59">
        <v>107968.0</v>
      </c>
      <c r="D56" s="15">
        <f t="shared" si="1"/>
        <v>0.055</v>
      </c>
      <c r="G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 t="s">
        <v>348</v>
      </c>
      <c r="B57" s="28">
        <v>1.36003102E8</v>
      </c>
      <c r="C57" s="59">
        <v>79152.0</v>
      </c>
      <c r="D57" s="15">
        <f t="shared" si="1"/>
        <v>0.04</v>
      </c>
      <c r="G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 t="s">
        <v>1312</v>
      </c>
      <c r="B58" s="28">
        <v>6.66317914E8</v>
      </c>
      <c r="C58" s="59">
        <v>55295.0</v>
      </c>
      <c r="D58" s="15">
        <f t="shared" si="1"/>
        <v>0.03</v>
      </c>
      <c r="G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 t="s">
        <v>1327</v>
      </c>
      <c r="B59" s="28">
        <v>8.236E8</v>
      </c>
      <c r="C59" s="59">
        <v>92402.0</v>
      </c>
      <c r="D59" s="15">
        <f t="shared" si="1"/>
        <v>0.045</v>
      </c>
      <c r="G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 t="s">
        <v>261</v>
      </c>
      <c r="B60" s="28">
        <v>2.88009449E8</v>
      </c>
      <c r="C60" s="59">
        <v>50029.0</v>
      </c>
      <c r="D60" s="15">
        <f t="shared" si="1"/>
        <v>0.025</v>
      </c>
      <c r="G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 t="s">
        <v>965</v>
      </c>
      <c r="B61" s="28">
        <v>6.66994402E8</v>
      </c>
      <c r="C61" s="59">
        <v>54395.0</v>
      </c>
      <c r="D61" s="15">
        <f t="shared" si="1"/>
        <v>0.025</v>
      </c>
      <c r="G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 t="s">
        <v>993</v>
      </c>
      <c r="B62" s="28">
        <v>5.74009427E8</v>
      </c>
      <c r="C62" s="59">
        <v>51435.0</v>
      </c>
      <c r="D62" s="15">
        <f t="shared" si="1"/>
        <v>0.025</v>
      </c>
      <c r="G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 t="s">
        <v>1076</v>
      </c>
      <c r="B63" s="28">
        <v>6.80004232E8</v>
      </c>
      <c r="C63" s="59">
        <v>83157.0</v>
      </c>
      <c r="D63" s="15">
        <f t="shared" si="1"/>
        <v>0.04</v>
      </c>
      <c r="G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 t="s">
        <v>1204</v>
      </c>
      <c r="B64" s="28">
        <v>6.66802866E8</v>
      </c>
      <c r="C64" s="59">
        <v>71321.0</v>
      </c>
      <c r="D64" s="15">
        <f t="shared" si="1"/>
        <v>0.035</v>
      </c>
      <c r="G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 t="s">
        <v>1326</v>
      </c>
      <c r="B65" s="28">
        <v>4.5512E8</v>
      </c>
      <c r="C65" s="59">
        <v>68976.0</v>
      </c>
      <c r="D65" s="15">
        <f t="shared" si="1"/>
        <v>0.035</v>
      </c>
      <c r="G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 t="s">
        <v>1487</v>
      </c>
      <c r="B66" s="28">
        <v>5.40002417E8</v>
      </c>
      <c r="C66" s="59">
        <v>107735.0</v>
      </c>
      <c r="D66" s="15">
        <f t="shared" si="1"/>
        <v>0.055</v>
      </c>
      <c r="G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 t="s">
        <v>311</v>
      </c>
      <c r="B67" s="28">
        <v>8.7159E8</v>
      </c>
      <c r="C67" s="59">
        <v>120696.0</v>
      </c>
      <c r="D67" s="15">
        <f t="shared" si="1"/>
        <v>0.06</v>
      </c>
      <c r="G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 t="s">
        <v>240</v>
      </c>
      <c r="B68" s="28">
        <v>4.3466E8</v>
      </c>
      <c r="C68" s="59">
        <v>104133.0</v>
      </c>
      <c r="D68" s="15">
        <f t="shared" si="1"/>
        <v>0.05</v>
      </c>
      <c r="G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 t="s">
        <v>1433</v>
      </c>
      <c r="B69" s="28">
        <v>2.71003019E8</v>
      </c>
      <c r="C69" s="59">
        <v>122620.0</v>
      </c>
      <c r="D69" s="15">
        <f t="shared" si="1"/>
        <v>0.06</v>
      </c>
      <c r="G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 t="s">
        <v>1151</v>
      </c>
      <c r="B70" s="28">
        <v>1.2573E8</v>
      </c>
      <c r="C70" s="59">
        <v>120516.0</v>
      </c>
      <c r="D70" s="15">
        <f t="shared" si="1"/>
        <v>0.06</v>
      </c>
      <c r="G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 t="s">
        <v>918</v>
      </c>
      <c r="B71" s="28">
        <v>6.66988324E8</v>
      </c>
      <c r="C71" s="59">
        <v>88858.0</v>
      </c>
      <c r="D71" s="15">
        <f t="shared" si="1"/>
        <v>0.045</v>
      </c>
      <c r="G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 t="s">
        <v>1138</v>
      </c>
      <c r="B72" s="28">
        <v>8.62007338E8</v>
      </c>
      <c r="C72" s="59">
        <v>113020.0</v>
      </c>
      <c r="D72" s="15">
        <f t="shared" si="1"/>
        <v>0.055</v>
      </c>
      <c r="G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 t="s">
        <v>1081</v>
      </c>
      <c r="B73" s="28">
        <v>6.66802299E8</v>
      </c>
      <c r="C73" s="59">
        <v>115133.0</v>
      </c>
      <c r="D73" s="15">
        <f t="shared" si="1"/>
        <v>0.06</v>
      </c>
      <c r="G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 t="s">
        <v>1058</v>
      </c>
      <c r="B74" s="28">
        <v>2.2795E8</v>
      </c>
      <c r="C74" s="59">
        <v>52306.0</v>
      </c>
      <c r="D74" s="15">
        <f t="shared" si="1"/>
        <v>0.025</v>
      </c>
      <c r="G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 t="s">
        <v>366</v>
      </c>
      <c r="B75" s="28">
        <v>8.10006566E8</v>
      </c>
      <c r="C75" s="59">
        <v>98598.0</v>
      </c>
      <c r="D75" s="15">
        <f t="shared" si="1"/>
        <v>0.05</v>
      </c>
      <c r="G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 t="s">
        <v>1049</v>
      </c>
      <c r="B76" s="28">
        <v>6.66756658E8</v>
      </c>
      <c r="C76" s="59">
        <v>82468.0</v>
      </c>
      <c r="D76" s="15">
        <f t="shared" si="1"/>
        <v>0.04</v>
      </c>
      <c r="G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 t="s">
        <v>1024</v>
      </c>
      <c r="B77" s="28">
        <v>7.2596E8</v>
      </c>
      <c r="C77" s="59">
        <v>81635.0</v>
      </c>
      <c r="D77" s="15">
        <f t="shared" si="1"/>
        <v>0.04</v>
      </c>
      <c r="G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 t="s">
        <v>324</v>
      </c>
      <c r="B78" s="28">
        <v>6.66978325E8</v>
      </c>
      <c r="C78" s="59">
        <v>110815.0</v>
      </c>
      <c r="D78" s="15">
        <f t="shared" si="1"/>
        <v>0.055</v>
      </c>
      <c r="G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 t="s">
        <v>1208</v>
      </c>
      <c r="B79" s="28">
        <v>2.47008414E8</v>
      </c>
      <c r="C79" s="59">
        <v>62074.0</v>
      </c>
      <c r="D79" s="15">
        <f t="shared" si="1"/>
        <v>0.03</v>
      </c>
      <c r="G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 t="s">
        <v>954</v>
      </c>
      <c r="B80" s="28">
        <v>1.27009935E8</v>
      </c>
      <c r="C80" s="59">
        <v>117457.0</v>
      </c>
      <c r="D80" s="15">
        <f t="shared" si="1"/>
        <v>0.06</v>
      </c>
      <c r="G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 t="s">
        <v>999</v>
      </c>
      <c r="B81" s="28">
        <v>4.44006022E8</v>
      </c>
      <c r="C81" s="59">
        <v>99512.0</v>
      </c>
      <c r="D81" s="15">
        <f t="shared" si="1"/>
        <v>0.05</v>
      </c>
      <c r="G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 t="s">
        <v>1371</v>
      </c>
      <c r="B82" s="28">
        <v>2.4561E8</v>
      </c>
      <c r="C82" s="59">
        <v>51250.0</v>
      </c>
      <c r="D82" s="15">
        <f t="shared" si="1"/>
        <v>0.025</v>
      </c>
      <c r="G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 t="s">
        <v>1293</v>
      </c>
      <c r="B83" s="28">
        <v>6.66583401E8</v>
      </c>
      <c r="C83" s="59">
        <v>126627.0</v>
      </c>
      <c r="D83" s="15">
        <f t="shared" si="1"/>
        <v>0.065</v>
      </c>
      <c r="G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 t="s">
        <v>935</v>
      </c>
      <c r="B84" s="28">
        <v>8.4767E8</v>
      </c>
      <c r="C84" s="59">
        <v>102154.0</v>
      </c>
      <c r="D84" s="15">
        <f t="shared" si="1"/>
        <v>0.05</v>
      </c>
      <c r="G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 t="s">
        <v>1184</v>
      </c>
      <c r="B85" s="28">
        <v>4.328E8</v>
      </c>
      <c r="C85" s="59">
        <v>97544.0</v>
      </c>
      <c r="D85" s="15">
        <f t="shared" si="1"/>
        <v>0.05</v>
      </c>
      <c r="G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 t="s">
        <v>1323</v>
      </c>
      <c r="B86" s="28">
        <v>3.23002808E8</v>
      </c>
      <c r="C86" s="59">
        <v>125134.0</v>
      </c>
      <c r="D86" s="15">
        <f t="shared" si="1"/>
        <v>0.065</v>
      </c>
      <c r="G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 t="s">
        <v>243</v>
      </c>
      <c r="B87" s="28">
        <v>6.4231E8</v>
      </c>
      <c r="C87" s="59">
        <v>124817.0</v>
      </c>
      <c r="D87" s="15">
        <f t="shared" si="1"/>
        <v>0.06</v>
      </c>
      <c r="G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 t="s">
        <v>1291</v>
      </c>
      <c r="B88" s="28">
        <v>4.6895E8</v>
      </c>
      <c r="C88" s="59">
        <v>113877.0</v>
      </c>
      <c r="D88" s="15">
        <f t="shared" si="1"/>
        <v>0.055</v>
      </c>
      <c r="G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 t="s">
        <v>1103</v>
      </c>
      <c r="B89" s="28">
        <v>6.66812933E8</v>
      </c>
      <c r="C89" s="59">
        <v>53431.0</v>
      </c>
      <c r="D89" s="15">
        <f t="shared" si="1"/>
        <v>0.025</v>
      </c>
      <c r="G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 t="s">
        <v>1059</v>
      </c>
      <c r="B90" s="28">
        <v>9.61009409E8</v>
      </c>
      <c r="C90" s="59">
        <v>103603.0</v>
      </c>
      <c r="D90" s="15">
        <f t="shared" si="1"/>
        <v>0.05</v>
      </c>
      <c r="G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 t="s">
        <v>1072</v>
      </c>
      <c r="B91" s="28">
        <v>4.22004173E8</v>
      </c>
      <c r="C91" s="59">
        <v>110700.0</v>
      </c>
      <c r="D91" s="15">
        <f t="shared" si="1"/>
        <v>0.055</v>
      </c>
      <c r="G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 t="s">
        <v>1144</v>
      </c>
      <c r="B92" s="28">
        <v>2.659E8</v>
      </c>
      <c r="C92" s="59">
        <v>123209.0</v>
      </c>
      <c r="D92" s="15">
        <f t="shared" si="1"/>
        <v>0.06</v>
      </c>
      <c r="G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 t="s">
        <v>1434</v>
      </c>
      <c r="B93" s="28">
        <v>3.21007544E8</v>
      </c>
      <c r="C93" s="59">
        <v>121308.0</v>
      </c>
      <c r="D93" s="15">
        <f t="shared" si="1"/>
        <v>0.06</v>
      </c>
      <c r="G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 t="s">
        <v>1040</v>
      </c>
      <c r="B94" s="28">
        <v>2.9848E8</v>
      </c>
      <c r="C94" s="59">
        <v>79427.0</v>
      </c>
      <c r="D94" s="15">
        <f t="shared" si="1"/>
        <v>0.04</v>
      </c>
      <c r="G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 t="s">
        <v>260</v>
      </c>
      <c r="B95" s="28">
        <v>7.24008056E8</v>
      </c>
      <c r="C95" s="59">
        <v>112538.0</v>
      </c>
      <c r="D95" s="15">
        <f t="shared" si="1"/>
        <v>0.055</v>
      </c>
      <c r="G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 t="s">
        <v>1528</v>
      </c>
      <c r="B96" s="28">
        <v>9.80003045E8</v>
      </c>
      <c r="C96" s="59">
        <v>69179.0</v>
      </c>
      <c r="D96" s="15">
        <f t="shared" si="1"/>
        <v>0.035</v>
      </c>
      <c r="G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 t="s">
        <v>981</v>
      </c>
      <c r="B97" s="28">
        <v>6.42006678E8</v>
      </c>
      <c r="C97" s="59">
        <v>122589.0</v>
      </c>
      <c r="D97" s="15">
        <f t="shared" si="1"/>
        <v>0.06</v>
      </c>
      <c r="G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 t="s">
        <v>1013</v>
      </c>
      <c r="B98" s="28">
        <v>6.66546693E8</v>
      </c>
      <c r="C98" s="59">
        <v>44469.0</v>
      </c>
      <c r="D98" s="15">
        <f t="shared" si="1"/>
        <v>0.02</v>
      </c>
      <c r="G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 t="s">
        <v>231</v>
      </c>
      <c r="B99" s="28">
        <v>1.8700527E8</v>
      </c>
      <c r="C99" s="59">
        <v>57193.0</v>
      </c>
      <c r="D99" s="15">
        <f t="shared" si="1"/>
        <v>0.03</v>
      </c>
      <c r="G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 t="s">
        <v>944</v>
      </c>
      <c r="B100" s="28">
        <v>6.66326997E8</v>
      </c>
      <c r="C100" s="59">
        <v>98838.0</v>
      </c>
      <c r="D100" s="15">
        <f t="shared" si="1"/>
        <v>0.05</v>
      </c>
      <c r="G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 t="s">
        <v>910</v>
      </c>
      <c r="B101" s="28">
        <v>6.66997321E8</v>
      </c>
      <c r="C101" s="59">
        <v>81833.0</v>
      </c>
      <c r="D101" s="15">
        <f t="shared" si="1"/>
        <v>0.04</v>
      </c>
      <c r="G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 t="s">
        <v>332</v>
      </c>
      <c r="B102" s="28">
        <v>7.03008574E8</v>
      </c>
      <c r="C102" s="59">
        <v>110665.0</v>
      </c>
      <c r="D102" s="15">
        <f t="shared" si="1"/>
        <v>0.055</v>
      </c>
      <c r="G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 t="s">
        <v>359</v>
      </c>
      <c r="B103" s="28">
        <v>4.5264E8</v>
      </c>
      <c r="C103" s="59">
        <v>54973.0</v>
      </c>
      <c r="D103" s="15">
        <f t="shared" si="1"/>
        <v>0.025</v>
      </c>
      <c r="G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 t="s">
        <v>1011</v>
      </c>
      <c r="B104" s="28">
        <v>6.38001709E8</v>
      </c>
      <c r="C104" s="59">
        <v>111238.0</v>
      </c>
      <c r="D104" s="15">
        <f t="shared" si="1"/>
        <v>0.055</v>
      </c>
      <c r="G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 t="s">
        <v>1078</v>
      </c>
      <c r="B105" s="28">
        <v>8.21007832E8</v>
      </c>
      <c r="C105" s="59">
        <v>62423.0</v>
      </c>
      <c r="D105" s="15">
        <f t="shared" si="1"/>
        <v>0.03</v>
      </c>
      <c r="G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 t="s">
        <v>1359</v>
      </c>
      <c r="B106" s="28">
        <v>5.4722E8</v>
      </c>
      <c r="C106" s="59">
        <v>121377.0</v>
      </c>
      <c r="D106" s="15">
        <f t="shared" si="1"/>
        <v>0.06</v>
      </c>
      <c r="G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 t="s">
        <v>1232</v>
      </c>
      <c r="B107" s="28">
        <v>7.0941E8</v>
      </c>
      <c r="C107" s="59">
        <v>46370.0</v>
      </c>
      <c r="D107" s="15">
        <f t="shared" si="1"/>
        <v>0.025</v>
      </c>
      <c r="G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 t="s">
        <v>1194</v>
      </c>
      <c r="B108" s="28">
        <v>4.30005347E8</v>
      </c>
      <c r="C108" s="59">
        <v>99465.0</v>
      </c>
      <c r="D108" s="15">
        <f t="shared" si="1"/>
        <v>0.05</v>
      </c>
      <c r="G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 t="s">
        <v>1212</v>
      </c>
      <c r="B109" s="28">
        <v>2.10007575E8</v>
      </c>
      <c r="C109" s="59">
        <v>85065.0</v>
      </c>
      <c r="D109" s="15">
        <f t="shared" si="1"/>
        <v>0.045</v>
      </c>
      <c r="G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 t="s">
        <v>1105</v>
      </c>
      <c r="B110" s="28">
        <v>5.0600625E8</v>
      </c>
      <c r="C110" s="59">
        <v>74973.0</v>
      </c>
      <c r="D110" s="15">
        <f t="shared" si="1"/>
        <v>0.035</v>
      </c>
      <c r="G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 t="s">
        <v>1044</v>
      </c>
      <c r="B111" s="28">
        <v>8.5276E8</v>
      </c>
      <c r="C111" s="59">
        <v>48437.0</v>
      </c>
      <c r="D111" s="15">
        <f t="shared" si="1"/>
        <v>0.025</v>
      </c>
      <c r="G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 t="s">
        <v>1032</v>
      </c>
      <c r="B112" s="28">
        <v>2.7900552E8</v>
      </c>
      <c r="C112" s="59">
        <v>60408.0</v>
      </c>
      <c r="D112" s="15">
        <f t="shared" si="1"/>
        <v>0.03</v>
      </c>
      <c r="G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 t="s">
        <v>1307</v>
      </c>
      <c r="B113" s="28">
        <v>4.5746E8</v>
      </c>
      <c r="C113" s="59">
        <v>88259.0</v>
      </c>
      <c r="D113" s="15">
        <f t="shared" si="1"/>
        <v>0.045</v>
      </c>
      <c r="G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 t="s">
        <v>986</v>
      </c>
      <c r="B114" s="28">
        <v>3.8681E8</v>
      </c>
      <c r="C114" s="59">
        <v>114912.0</v>
      </c>
      <c r="D114" s="15">
        <f t="shared" si="1"/>
        <v>0.055</v>
      </c>
      <c r="G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 t="s">
        <v>1332</v>
      </c>
      <c r="B115" s="28">
        <v>6.8642E8</v>
      </c>
      <c r="C115" s="59">
        <v>84107.0</v>
      </c>
      <c r="D115" s="15">
        <f t="shared" si="1"/>
        <v>0.04</v>
      </c>
      <c r="G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 t="s">
        <v>975</v>
      </c>
      <c r="B116" s="28">
        <v>6.6700163E8</v>
      </c>
      <c r="C116" s="59">
        <v>51756.0</v>
      </c>
      <c r="D116" s="15">
        <f t="shared" si="1"/>
        <v>0.025</v>
      </c>
      <c r="G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 t="s">
        <v>1218</v>
      </c>
      <c r="B117" s="28">
        <v>2.21008993E8</v>
      </c>
      <c r="C117" s="59">
        <v>42514.0</v>
      </c>
      <c r="D117" s="15">
        <f t="shared" si="1"/>
        <v>0.02</v>
      </c>
      <c r="G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 t="s">
        <v>1311</v>
      </c>
      <c r="B118" s="28">
        <v>5.69004056E8</v>
      </c>
      <c r="C118" s="59">
        <v>104511.0</v>
      </c>
      <c r="D118" s="15">
        <f t="shared" si="1"/>
        <v>0.05</v>
      </c>
      <c r="G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 t="s">
        <v>1315</v>
      </c>
      <c r="B119" s="28">
        <v>1.67002281E8</v>
      </c>
      <c r="C119" s="59">
        <v>111686.0</v>
      </c>
      <c r="D119" s="15">
        <f t="shared" si="1"/>
        <v>0.055</v>
      </c>
      <c r="G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 t="s">
        <v>205</v>
      </c>
      <c r="B120" s="28">
        <v>6.66385815E8</v>
      </c>
      <c r="C120" s="59">
        <v>42664.0</v>
      </c>
      <c r="D120" s="15">
        <f t="shared" si="1"/>
        <v>0.02</v>
      </c>
      <c r="G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 t="s">
        <v>239</v>
      </c>
      <c r="B121" s="28">
        <v>6.66384846E8</v>
      </c>
      <c r="C121" s="59">
        <v>45873.0</v>
      </c>
      <c r="D121" s="15">
        <f t="shared" si="1"/>
        <v>0.025</v>
      </c>
      <c r="G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 t="s">
        <v>1289</v>
      </c>
      <c r="B122" s="28">
        <v>9.1714E8</v>
      </c>
      <c r="C122" s="59">
        <v>96545.0</v>
      </c>
      <c r="D122" s="15">
        <f t="shared" si="1"/>
        <v>0.05</v>
      </c>
      <c r="G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 t="s">
        <v>1527</v>
      </c>
      <c r="B123" s="28">
        <v>5.27001261E8</v>
      </c>
      <c r="C123" s="59">
        <v>119199.0</v>
      </c>
      <c r="D123" s="15">
        <f t="shared" si="1"/>
        <v>0.06</v>
      </c>
      <c r="G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 t="s">
        <v>255</v>
      </c>
      <c r="B124" s="28">
        <v>6.7424E8</v>
      </c>
      <c r="C124" s="59">
        <v>46397.0</v>
      </c>
      <c r="D124" s="15">
        <f t="shared" si="1"/>
        <v>0.025</v>
      </c>
      <c r="G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 t="s">
        <v>1288</v>
      </c>
      <c r="B125" s="28">
        <v>3.6697E8</v>
      </c>
      <c r="C125" s="59">
        <v>84121.0</v>
      </c>
      <c r="D125" s="15">
        <f t="shared" si="1"/>
        <v>0.04</v>
      </c>
      <c r="G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 t="s">
        <v>1017</v>
      </c>
      <c r="B126" s="28">
        <v>7.822E8</v>
      </c>
      <c r="C126" s="59">
        <v>53330.0</v>
      </c>
      <c r="D126" s="15">
        <f t="shared" si="1"/>
        <v>0.025</v>
      </c>
      <c r="G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 t="s">
        <v>1509</v>
      </c>
      <c r="B127" s="28">
        <v>2.2311E8</v>
      </c>
      <c r="C127" s="59">
        <v>55058.0</v>
      </c>
      <c r="D127" s="15">
        <f t="shared" si="1"/>
        <v>0.03</v>
      </c>
      <c r="G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 t="s">
        <v>982</v>
      </c>
      <c r="B128" s="28">
        <v>7.58004678E8</v>
      </c>
      <c r="C128" s="59">
        <v>74560.0</v>
      </c>
      <c r="D128" s="15">
        <f t="shared" si="1"/>
        <v>0.035</v>
      </c>
      <c r="G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 t="s">
        <v>1366</v>
      </c>
      <c r="B129" s="28">
        <v>9.42003054E8</v>
      </c>
      <c r="C129" s="59">
        <v>69142.0</v>
      </c>
      <c r="D129" s="15">
        <f t="shared" si="1"/>
        <v>0.035</v>
      </c>
      <c r="G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 t="s">
        <v>1488</v>
      </c>
      <c r="B130" s="28">
        <v>4.1462E8</v>
      </c>
      <c r="C130" s="59">
        <v>94823.0</v>
      </c>
      <c r="D130" s="15">
        <f t="shared" si="1"/>
        <v>0.045</v>
      </c>
      <c r="G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 t="s">
        <v>351</v>
      </c>
      <c r="B131" s="28">
        <v>6.29007276E8</v>
      </c>
      <c r="C131" s="59">
        <v>72549.0</v>
      </c>
      <c r="D131" s="15">
        <f t="shared" si="1"/>
        <v>0.035</v>
      </c>
      <c r="G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 t="s">
        <v>1533</v>
      </c>
      <c r="B132" s="28">
        <v>3.1342E8</v>
      </c>
      <c r="C132" s="59">
        <v>58374.0</v>
      </c>
      <c r="D132" s="15">
        <f t="shared" si="1"/>
        <v>0.03</v>
      </c>
      <c r="G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 t="s">
        <v>1146</v>
      </c>
      <c r="B133" s="28">
        <v>6.66957987E8</v>
      </c>
      <c r="C133" s="59">
        <v>95313.0</v>
      </c>
      <c r="D133" s="15">
        <f t="shared" si="1"/>
        <v>0.05</v>
      </c>
      <c r="G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 t="s">
        <v>1210</v>
      </c>
      <c r="B134" s="28">
        <v>7.61009379E8</v>
      </c>
      <c r="C134" s="59">
        <v>123803.0</v>
      </c>
      <c r="D134" s="15">
        <f t="shared" si="1"/>
        <v>0.06</v>
      </c>
      <c r="G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 t="s">
        <v>1541</v>
      </c>
      <c r="B135" s="28">
        <v>2.8631E8</v>
      </c>
      <c r="C135" s="59">
        <v>66922.0</v>
      </c>
      <c r="D135" s="15">
        <f t="shared" si="1"/>
        <v>0.035</v>
      </c>
      <c r="G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 t="s">
        <v>1180</v>
      </c>
      <c r="B136" s="28">
        <v>9.23009256E8</v>
      </c>
      <c r="C136" s="59">
        <v>62646.0</v>
      </c>
      <c r="D136" s="15">
        <f t="shared" si="1"/>
        <v>0.03</v>
      </c>
      <c r="G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 t="s">
        <v>336</v>
      </c>
      <c r="B137" s="28">
        <v>2.15006916E8</v>
      </c>
      <c r="C137" s="59">
        <v>80559.0</v>
      </c>
      <c r="D137" s="15">
        <f t="shared" si="1"/>
        <v>0.04</v>
      </c>
      <c r="G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 t="s">
        <v>1026</v>
      </c>
      <c r="B138" s="28">
        <v>5.03005673E8</v>
      </c>
      <c r="C138" s="59">
        <v>107635.0</v>
      </c>
      <c r="D138" s="15">
        <f t="shared" si="1"/>
        <v>0.055</v>
      </c>
      <c r="G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 t="s">
        <v>1113</v>
      </c>
      <c r="B139" s="28">
        <v>7.88001506E8</v>
      </c>
      <c r="C139" s="59">
        <v>72104.0</v>
      </c>
      <c r="D139" s="15">
        <f t="shared" si="1"/>
        <v>0.035</v>
      </c>
      <c r="G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 t="s">
        <v>1202</v>
      </c>
      <c r="B140" s="28">
        <v>5.4388E8</v>
      </c>
      <c r="C140" s="59">
        <v>120198.0</v>
      </c>
      <c r="D140" s="15">
        <f t="shared" si="1"/>
        <v>0.06</v>
      </c>
      <c r="G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 t="s">
        <v>1047</v>
      </c>
      <c r="B141" s="28">
        <v>6.9382E8</v>
      </c>
      <c r="C141" s="59">
        <v>74910.0</v>
      </c>
      <c r="D141" s="15">
        <f t="shared" si="1"/>
        <v>0.035</v>
      </c>
      <c r="G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 t="s">
        <v>1203</v>
      </c>
      <c r="B142" s="28">
        <v>6.6288E8</v>
      </c>
      <c r="C142" s="59">
        <v>95553.0</v>
      </c>
      <c r="D142" s="15">
        <f t="shared" si="1"/>
        <v>0.05</v>
      </c>
      <c r="G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 t="s">
        <v>373</v>
      </c>
      <c r="B143" s="28">
        <v>6.66259583E8</v>
      </c>
      <c r="C143" s="59">
        <v>86111.0</v>
      </c>
      <c r="D143" s="15">
        <f t="shared" si="1"/>
        <v>0.045</v>
      </c>
      <c r="G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 t="s">
        <v>1019</v>
      </c>
      <c r="B144" s="28">
        <v>5.89003643E8</v>
      </c>
      <c r="C144" s="59">
        <v>44751.0</v>
      </c>
      <c r="D144" s="15">
        <f t="shared" si="1"/>
        <v>0.02</v>
      </c>
      <c r="G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 t="s">
        <v>294</v>
      </c>
      <c r="B145" s="28">
        <v>3.3181E8</v>
      </c>
      <c r="C145" s="59">
        <v>92324.0</v>
      </c>
      <c r="D145" s="15">
        <f t="shared" si="1"/>
        <v>0.045</v>
      </c>
      <c r="G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 t="s">
        <v>1098</v>
      </c>
      <c r="B146" s="28">
        <v>6.829E8</v>
      </c>
      <c r="C146" s="59">
        <v>59161.0</v>
      </c>
      <c r="D146" s="15">
        <f t="shared" si="1"/>
        <v>0.03</v>
      </c>
      <c r="G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 t="s">
        <v>1122</v>
      </c>
      <c r="B147" s="28">
        <v>2.68009799E8</v>
      </c>
      <c r="C147" s="59">
        <v>94318.0</v>
      </c>
      <c r="D147" s="15">
        <f t="shared" si="1"/>
        <v>0.045</v>
      </c>
      <c r="G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 t="s">
        <v>225</v>
      </c>
      <c r="B148" s="28">
        <v>6.5729E8</v>
      </c>
      <c r="C148" s="59">
        <v>117715.0</v>
      </c>
      <c r="D148" s="15">
        <f t="shared" si="1"/>
        <v>0.06</v>
      </c>
      <c r="G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 t="s">
        <v>264</v>
      </c>
      <c r="B149" s="28">
        <v>6.25004337E8</v>
      </c>
      <c r="C149" s="59">
        <v>54040.0</v>
      </c>
      <c r="D149" s="15">
        <f t="shared" si="1"/>
        <v>0.025</v>
      </c>
      <c r="G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 t="s">
        <v>1341</v>
      </c>
      <c r="B150" s="28">
        <v>7.7728E8</v>
      </c>
      <c r="C150" s="59">
        <v>108854.0</v>
      </c>
      <c r="D150" s="15">
        <f t="shared" si="1"/>
        <v>0.055</v>
      </c>
      <c r="G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 t="s">
        <v>1304</v>
      </c>
      <c r="B151" s="28">
        <v>3.94009556E8</v>
      </c>
      <c r="C151" s="59">
        <v>50610.0</v>
      </c>
      <c r="D151" s="15">
        <f t="shared" si="1"/>
        <v>0.025</v>
      </c>
      <c r="G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 t="s">
        <v>960</v>
      </c>
      <c r="B152" s="28">
        <v>1.873E8</v>
      </c>
      <c r="C152" s="59">
        <v>86681.0</v>
      </c>
      <c r="D152" s="15">
        <f t="shared" si="1"/>
        <v>0.045</v>
      </c>
      <c r="G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 t="s">
        <v>1108</v>
      </c>
      <c r="B153" s="28">
        <v>5.97009853E8</v>
      </c>
      <c r="C153" s="59">
        <v>65490.0</v>
      </c>
      <c r="D153" s="15">
        <f t="shared" si="1"/>
        <v>0.035</v>
      </c>
      <c r="G153" s="84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 t="s">
        <v>1367</v>
      </c>
      <c r="B154" s="28">
        <v>3.5067E8</v>
      </c>
      <c r="C154" s="59">
        <v>93149.0</v>
      </c>
      <c r="D154" s="15">
        <f t="shared" si="1"/>
        <v>0.045</v>
      </c>
      <c r="G154" s="84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 t="s">
        <v>1158</v>
      </c>
      <c r="B155" s="28">
        <v>8.69008011E8</v>
      </c>
      <c r="C155" s="59">
        <v>100359.0</v>
      </c>
      <c r="D155" s="15">
        <f t="shared" si="1"/>
        <v>0.05</v>
      </c>
      <c r="G155" s="84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 t="s">
        <v>1046</v>
      </c>
      <c r="B156" s="28">
        <v>8.57008262E8</v>
      </c>
      <c r="C156" s="59">
        <v>75430.0</v>
      </c>
      <c r="D156" s="15">
        <f t="shared" si="1"/>
        <v>0.04</v>
      </c>
      <c r="G156" s="84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 t="s">
        <v>1445</v>
      </c>
      <c r="B157" s="28">
        <v>8.38004006E8</v>
      </c>
      <c r="C157" s="59">
        <v>45981.0</v>
      </c>
      <c r="D157" s="15">
        <f t="shared" si="1"/>
        <v>0.025</v>
      </c>
      <c r="G157" s="84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 t="s">
        <v>242</v>
      </c>
      <c r="B158" s="28">
        <v>2.0854E8</v>
      </c>
      <c r="C158" s="59">
        <v>121631.0</v>
      </c>
      <c r="D158" s="15">
        <f t="shared" si="1"/>
        <v>0.06</v>
      </c>
      <c r="G158" s="84"/>
      <c r="H158" s="84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 t="s">
        <v>1228</v>
      </c>
      <c r="B159" s="28">
        <v>5.01005369E8</v>
      </c>
      <c r="C159" s="59">
        <v>111834.0</v>
      </c>
      <c r="D159" s="15">
        <f t="shared" si="1"/>
        <v>0.055</v>
      </c>
      <c r="G159" s="84"/>
      <c r="H159" s="84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 t="s">
        <v>942</v>
      </c>
      <c r="B160" s="28">
        <v>7.3451E8</v>
      </c>
      <c r="C160" s="59">
        <v>62673.0</v>
      </c>
      <c r="D160" s="15">
        <f t="shared" si="1"/>
        <v>0.03</v>
      </c>
      <c r="G160" s="84"/>
      <c r="H160" s="84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 t="s">
        <v>971</v>
      </c>
      <c r="B161" s="28">
        <v>9.24001772E8</v>
      </c>
      <c r="C161" s="59">
        <v>65258.0</v>
      </c>
      <c r="D161" s="15">
        <f t="shared" si="1"/>
        <v>0.035</v>
      </c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>
      <c r="A162" s="9" t="s">
        <v>1042</v>
      </c>
      <c r="B162" s="28">
        <v>5.06008361E8</v>
      </c>
      <c r="C162" s="59">
        <v>46876.0</v>
      </c>
      <c r="D162" s="15">
        <f t="shared" si="1"/>
        <v>0.025</v>
      </c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>
      <c r="A163" s="9" t="s">
        <v>1205</v>
      </c>
      <c r="B163" s="28">
        <v>4.1195E8</v>
      </c>
      <c r="C163" s="59">
        <v>125668.0</v>
      </c>
      <c r="D163" s="15">
        <f t="shared" si="1"/>
        <v>0.065</v>
      </c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>
      <c r="A164" s="9" t="s">
        <v>352</v>
      </c>
      <c r="B164" s="28">
        <v>6.66188336E8</v>
      </c>
      <c r="C164" s="59">
        <v>119300.0</v>
      </c>
      <c r="D164" s="15">
        <f t="shared" si="1"/>
        <v>0.06</v>
      </c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>
      <c r="A165" s="9" t="s">
        <v>1155</v>
      </c>
      <c r="B165" s="28">
        <v>8.08004324E8</v>
      </c>
      <c r="C165" s="59">
        <v>83404.0</v>
      </c>
      <c r="D165" s="15">
        <f t="shared" si="1"/>
        <v>0.04</v>
      </c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>
      <c r="A166" s="9" t="s">
        <v>1481</v>
      </c>
      <c r="B166" s="28">
        <v>6.38008002E8</v>
      </c>
      <c r="C166" s="59">
        <v>68996.0</v>
      </c>
      <c r="D166" s="15">
        <f t="shared" si="1"/>
        <v>0.035</v>
      </c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>
      <c r="A167" s="9" t="s">
        <v>1530</v>
      </c>
      <c r="B167" s="28">
        <v>8.36007976E8</v>
      </c>
      <c r="C167" s="59">
        <v>69335.0</v>
      </c>
      <c r="D167" s="15">
        <f t="shared" si="1"/>
        <v>0.035</v>
      </c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>
      <c r="A168" s="9" t="s">
        <v>1354</v>
      </c>
      <c r="B168" s="28">
        <v>9.2351E8</v>
      </c>
      <c r="C168" s="59">
        <v>77681.0</v>
      </c>
      <c r="D168" s="15">
        <f t="shared" si="1"/>
        <v>0.04</v>
      </c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>
      <c r="A169" s="9" t="s">
        <v>1325</v>
      </c>
      <c r="B169" s="28">
        <v>6.20001266E8</v>
      </c>
      <c r="C169" s="59">
        <v>95555.0</v>
      </c>
      <c r="D169" s="15">
        <f t="shared" si="1"/>
        <v>0.05</v>
      </c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>
      <c r="A170" s="9" t="s">
        <v>1064</v>
      </c>
      <c r="B170" s="28">
        <v>5.47006478E8</v>
      </c>
      <c r="C170" s="59">
        <v>66016.0</v>
      </c>
      <c r="D170" s="15">
        <f t="shared" si="1"/>
        <v>0.035</v>
      </c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>
      <c r="A171" s="9" t="s">
        <v>950</v>
      </c>
      <c r="B171" s="28">
        <v>2.9332E8</v>
      </c>
      <c r="C171" s="59">
        <v>101346.0</v>
      </c>
      <c r="D171" s="15">
        <f t="shared" si="1"/>
        <v>0.05</v>
      </c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>
      <c r="A172" s="9" t="s">
        <v>1479</v>
      </c>
      <c r="B172" s="28">
        <v>8.94002076E8</v>
      </c>
      <c r="C172" s="59">
        <v>126954.0</v>
      </c>
      <c r="D172" s="15">
        <f t="shared" si="1"/>
        <v>0.065</v>
      </c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>
      <c r="A173" s="9" t="s">
        <v>247</v>
      </c>
      <c r="B173" s="28">
        <v>9.62007287E8</v>
      </c>
      <c r="C173" s="59">
        <v>75226.0</v>
      </c>
      <c r="D173" s="15">
        <f t="shared" si="1"/>
        <v>0.04</v>
      </c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>
      <c r="A174" s="9" t="s">
        <v>1034</v>
      </c>
      <c r="B174" s="28">
        <v>4.06003143E8</v>
      </c>
      <c r="C174" s="59">
        <v>85917.0</v>
      </c>
      <c r="D174" s="15">
        <f t="shared" si="1"/>
        <v>0.045</v>
      </c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>
      <c r="A175" s="9" t="s">
        <v>1380</v>
      </c>
      <c r="B175" s="28">
        <v>6.66577127E8</v>
      </c>
      <c r="C175" s="59">
        <v>72407.0</v>
      </c>
      <c r="D175" s="15">
        <f t="shared" si="1"/>
        <v>0.035</v>
      </c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>
      <c r="A176" s="9" t="s">
        <v>1318</v>
      </c>
      <c r="B176" s="28">
        <v>6.56008416E8</v>
      </c>
      <c r="C176" s="59">
        <v>96721.0</v>
      </c>
      <c r="D176" s="15">
        <f t="shared" si="1"/>
        <v>0.05</v>
      </c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>
      <c r="A177" s="9" t="s">
        <v>1077</v>
      </c>
      <c r="B177" s="28">
        <v>1.78003349E8</v>
      </c>
      <c r="C177" s="59">
        <v>54091.0</v>
      </c>
      <c r="D177" s="15">
        <f t="shared" si="1"/>
        <v>0.025</v>
      </c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>
      <c r="A178" s="9" t="s">
        <v>368</v>
      </c>
      <c r="B178" s="28">
        <v>2.57001531E8</v>
      </c>
      <c r="C178" s="59">
        <v>54633.0</v>
      </c>
      <c r="D178" s="15">
        <f t="shared" si="1"/>
        <v>0.025</v>
      </c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>
      <c r="A179" s="9" t="s">
        <v>1382</v>
      </c>
      <c r="B179" s="28">
        <v>9.0599E8</v>
      </c>
      <c r="C179" s="59">
        <v>55164.0</v>
      </c>
      <c r="D179" s="15">
        <f t="shared" si="1"/>
        <v>0.03</v>
      </c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>
      <c r="A180" s="9" t="s">
        <v>1135</v>
      </c>
      <c r="B180" s="28">
        <v>6.03007115E8</v>
      </c>
      <c r="C180" s="59">
        <v>75799.0</v>
      </c>
      <c r="D180" s="15">
        <f t="shared" si="1"/>
        <v>0.04</v>
      </c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>
      <c r="A181" s="9" t="s">
        <v>274</v>
      </c>
      <c r="B181" s="28">
        <v>2.90003009E8</v>
      </c>
      <c r="C181" s="59">
        <v>52224.0</v>
      </c>
      <c r="D181" s="15">
        <f t="shared" si="1"/>
        <v>0.025</v>
      </c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>
      <c r="A182" s="9" t="s">
        <v>1320</v>
      </c>
      <c r="B182" s="28">
        <v>8.91001673E8</v>
      </c>
      <c r="C182" s="59">
        <v>111762.0</v>
      </c>
      <c r="D182" s="15">
        <f t="shared" si="1"/>
        <v>0.055</v>
      </c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>
      <c r="A183" s="9" t="s">
        <v>1381</v>
      </c>
      <c r="B183" s="28">
        <v>6.1185E8</v>
      </c>
      <c r="C183" s="59">
        <v>57724.0</v>
      </c>
      <c r="D183" s="15">
        <f t="shared" si="1"/>
        <v>0.03</v>
      </c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>
      <c r="A184" s="9" t="s">
        <v>1071</v>
      </c>
      <c r="B184" s="28">
        <v>4.3100448E8</v>
      </c>
      <c r="C184" s="59">
        <v>87790.0</v>
      </c>
      <c r="D184" s="15">
        <f t="shared" si="1"/>
        <v>0.045</v>
      </c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>
      <c r="A185" s="9" t="s">
        <v>1247</v>
      </c>
      <c r="B185" s="28">
        <v>6.1126E8</v>
      </c>
      <c r="C185" s="59">
        <v>51385.0</v>
      </c>
      <c r="D185" s="15">
        <f t="shared" si="1"/>
        <v>0.025</v>
      </c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>
      <c r="A186" s="9" t="s">
        <v>946</v>
      </c>
      <c r="B186" s="28">
        <v>6.66001913E8</v>
      </c>
      <c r="C186" s="59">
        <v>123099.0</v>
      </c>
      <c r="D186" s="15">
        <f t="shared" si="1"/>
        <v>0.06</v>
      </c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>
      <c r="A187" s="9" t="s">
        <v>1287</v>
      </c>
      <c r="B187" s="28">
        <v>6.1191E8</v>
      </c>
      <c r="C187" s="59">
        <v>113335.0</v>
      </c>
      <c r="D187" s="15">
        <f t="shared" si="1"/>
        <v>0.055</v>
      </c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>
      <c r="A188" s="9" t="s">
        <v>350</v>
      </c>
      <c r="B188" s="28">
        <v>1.55005129E8</v>
      </c>
      <c r="C188" s="59">
        <v>61640.0</v>
      </c>
      <c r="D188" s="15">
        <f t="shared" si="1"/>
        <v>0.03</v>
      </c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>
      <c r="A189" s="9" t="s">
        <v>1152</v>
      </c>
      <c r="B189" s="28">
        <v>6.66185581E8</v>
      </c>
      <c r="C189" s="59">
        <v>117432.0</v>
      </c>
      <c r="D189" s="15">
        <f t="shared" si="1"/>
        <v>0.06</v>
      </c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>
      <c r="A190" s="9" t="s">
        <v>1260</v>
      </c>
      <c r="B190" s="28">
        <v>9.66008542E8</v>
      </c>
      <c r="C190" s="59">
        <v>71455.0</v>
      </c>
      <c r="D190" s="15">
        <f t="shared" si="1"/>
        <v>0.035</v>
      </c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>
      <c r="A191" s="9" t="s">
        <v>1364</v>
      </c>
      <c r="B191" s="28">
        <v>8.1351E8</v>
      </c>
      <c r="C191" s="59">
        <v>103657.0</v>
      </c>
      <c r="D191" s="15">
        <f t="shared" si="1"/>
        <v>0.05</v>
      </c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>
      <c r="A192" s="9" t="s">
        <v>1050</v>
      </c>
      <c r="B192" s="28">
        <v>9.7574E8</v>
      </c>
      <c r="C192" s="59">
        <v>114318.0</v>
      </c>
      <c r="D192" s="15">
        <f t="shared" si="1"/>
        <v>0.055</v>
      </c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>
      <c r="A193" s="9" t="s">
        <v>1238</v>
      </c>
      <c r="B193" s="28">
        <v>3.13003024E8</v>
      </c>
      <c r="C193" s="59">
        <v>116319.0</v>
      </c>
      <c r="D193" s="15">
        <f t="shared" si="1"/>
        <v>0.06</v>
      </c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>
      <c r="A194" s="9" t="s">
        <v>1150</v>
      </c>
      <c r="B194" s="28">
        <v>2.17006578E8</v>
      </c>
      <c r="C194" s="59">
        <v>66624.0</v>
      </c>
      <c r="D194" s="15">
        <f t="shared" si="1"/>
        <v>0.035</v>
      </c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>
      <c r="A195" s="9" t="s">
        <v>249</v>
      </c>
      <c r="B195" s="28">
        <v>9.97007501E8</v>
      </c>
      <c r="C195" s="59">
        <v>124288.0</v>
      </c>
      <c r="D195" s="15">
        <f t="shared" si="1"/>
        <v>0.06</v>
      </c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>
      <c r="A196" s="9" t="s">
        <v>1136</v>
      </c>
      <c r="B196" s="28">
        <v>2.0949E8</v>
      </c>
      <c r="C196" s="59">
        <v>57534.0</v>
      </c>
      <c r="D196" s="15">
        <f t="shared" si="1"/>
        <v>0.03</v>
      </c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>
      <c r="A197" s="9" t="s">
        <v>1377</v>
      </c>
      <c r="B197" s="28">
        <v>6.5900697E8</v>
      </c>
      <c r="C197" s="59">
        <v>47514.0</v>
      </c>
      <c r="D197" s="15">
        <f t="shared" si="1"/>
        <v>0.025</v>
      </c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>
      <c r="A198" s="9" t="s">
        <v>1280</v>
      </c>
      <c r="B198" s="28">
        <v>6.6623821E8</v>
      </c>
      <c r="C198" s="59">
        <v>68213.0</v>
      </c>
      <c r="D198" s="15">
        <f t="shared" si="1"/>
        <v>0.035</v>
      </c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>
      <c r="A199" s="9" t="s">
        <v>916</v>
      </c>
      <c r="B199" s="28">
        <v>8.0047E8</v>
      </c>
      <c r="C199" s="59">
        <v>44692.0</v>
      </c>
      <c r="D199" s="15">
        <f t="shared" si="1"/>
        <v>0.02</v>
      </c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>
      <c r="A200" s="9" t="s">
        <v>1269</v>
      </c>
      <c r="B200" s="28">
        <v>2.8500208E8</v>
      </c>
      <c r="C200" s="59">
        <v>70990.0</v>
      </c>
      <c r="D200" s="15">
        <f t="shared" si="1"/>
        <v>0.035</v>
      </c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>
      <c r="A201" s="9" t="s">
        <v>931</v>
      </c>
      <c r="B201" s="28">
        <v>3.71009726E8</v>
      </c>
      <c r="C201" s="59">
        <v>52388.0</v>
      </c>
      <c r="D201" s="15">
        <f t="shared" si="1"/>
        <v>0.025</v>
      </c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>
      <c r="A202" s="9" t="s">
        <v>1376</v>
      </c>
      <c r="B202" s="28">
        <v>8.45003086E8</v>
      </c>
      <c r="C202" s="59">
        <v>52674.0</v>
      </c>
      <c r="D202" s="15">
        <f t="shared" si="1"/>
        <v>0.025</v>
      </c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>
      <c r="A203" s="9" t="s">
        <v>1334</v>
      </c>
      <c r="B203" s="28">
        <v>1.65008904E8</v>
      </c>
      <c r="C203" s="59">
        <v>43983.0</v>
      </c>
      <c r="D203" s="15">
        <f t="shared" si="1"/>
        <v>0.02</v>
      </c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>
      <c r="A204" s="9" t="s">
        <v>269</v>
      </c>
      <c r="B204" s="28">
        <v>4.53005962E8</v>
      </c>
      <c r="C204" s="59">
        <v>115076.0</v>
      </c>
      <c r="D204" s="15">
        <f t="shared" si="1"/>
        <v>0.06</v>
      </c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>
      <c r="A205" s="9" t="s">
        <v>1283</v>
      </c>
      <c r="B205" s="28">
        <v>9.27006965E8</v>
      </c>
      <c r="C205" s="59">
        <v>101020.0</v>
      </c>
      <c r="D205" s="15">
        <f t="shared" si="1"/>
        <v>0.05</v>
      </c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>
      <c r="A206" s="9" t="s">
        <v>1117</v>
      </c>
      <c r="B206" s="28">
        <v>5.7968E8</v>
      </c>
      <c r="C206" s="59">
        <v>73248.0</v>
      </c>
      <c r="D206" s="15">
        <f t="shared" si="1"/>
        <v>0.035</v>
      </c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>
      <c r="A207" s="9" t="s">
        <v>1257</v>
      </c>
      <c r="B207" s="28">
        <v>9.4973E8</v>
      </c>
      <c r="C207" s="59">
        <v>69038.0</v>
      </c>
      <c r="D207" s="15">
        <f t="shared" si="1"/>
        <v>0.035</v>
      </c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>
      <c r="A208" s="9" t="s">
        <v>207</v>
      </c>
      <c r="B208" s="28">
        <v>5.90009253E8</v>
      </c>
      <c r="C208" s="59">
        <v>118902.0</v>
      </c>
      <c r="D208" s="15">
        <f t="shared" si="1"/>
        <v>0.06</v>
      </c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>
      <c r="A209" s="9" t="s">
        <v>969</v>
      </c>
      <c r="B209" s="28">
        <v>3.80002825E8</v>
      </c>
      <c r="C209" s="59">
        <v>77028.0</v>
      </c>
      <c r="D209" s="15">
        <f t="shared" si="1"/>
        <v>0.04</v>
      </c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>
      <c r="A210" s="9" t="s">
        <v>1020</v>
      </c>
      <c r="B210" s="28">
        <v>8.31005923E8</v>
      </c>
      <c r="C210" s="59">
        <v>124999.0</v>
      </c>
      <c r="D210" s="15">
        <f t="shared" si="1"/>
        <v>0.06</v>
      </c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>
      <c r="A211" s="9" t="s">
        <v>1340</v>
      </c>
      <c r="B211" s="28">
        <v>6.80004453E8</v>
      </c>
      <c r="C211" s="59">
        <v>45843.0</v>
      </c>
      <c r="D211" s="15">
        <f t="shared" si="1"/>
        <v>0.025</v>
      </c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>
      <c r="A212" s="9" t="s">
        <v>1542</v>
      </c>
      <c r="B212" s="28">
        <v>3.72005232E8</v>
      </c>
      <c r="C212" s="59">
        <v>89144.0</v>
      </c>
      <c r="D212" s="15">
        <f t="shared" si="1"/>
        <v>0.045</v>
      </c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>
      <c r="A213" s="9" t="s">
        <v>1156</v>
      </c>
      <c r="B213" s="28">
        <v>6.4559E8</v>
      </c>
      <c r="C213" s="59">
        <v>118550.0</v>
      </c>
      <c r="D213" s="15">
        <f t="shared" si="1"/>
        <v>0.06</v>
      </c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>
      <c r="A214" s="9" t="s">
        <v>983</v>
      </c>
      <c r="B214" s="28">
        <v>3.1197E8</v>
      </c>
      <c r="C214" s="59">
        <v>43819.0</v>
      </c>
      <c r="D214" s="15">
        <f t="shared" si="1"/>
        <v>0.02</v>
      </c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>
      <c r="A215" s="9" t="s">
        <v>1015</v>
      </c>
      <c r="B215" s="28">
        <v>8.6273E8</v>
      </c>
      <c r="C215" s="59">
        <v>88967.0</v>
      </c>
      <c r="D215" s="15">
        <f t="shared" si="1"/>
        <v>0.045</v>
      </c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>
      <c r="A216" s="9" t="s">
        <v>339</v>
      </c>
      <c r="B216" s="28">
        <v>4.0869E8</v>
      </c>
      <c r="C216" s="59">
        <v>102244.0</v>
      </c>
      <c r="D216" s="15">
        <f t="shared" si="1"/>
        <v>0.05</v>
      </c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>
      <c r="A217" s="9" t="s">
        <v>967</v>
      </c>
      <c r="B217" s="28">
        <v>7.0999E8</v>
      </c>
      <c r="C217" s="59">
        <v>116549.0</v>
      </c>
      <c r="D217" s="15">
        <f t="shared" si="1"/>
        <v>0.06</v>
      </c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>
      <c r="A218" s="9" t="s">
        <v>1033</v>
      </c>
      <c r="B218" s="28">
        <v>7.9661E8</v>
      </c>
      <c r="C218" s="59">
        <v>108255.0</v>
      </c>
      <c r="D218" s="15">
        <f t="shared" si="1"/>
        <v>0.055</v>
      </c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>
      <c r="A219" s="9" t="s">
        <v>1358</v>
      </c>
      <c r="B219" s="28">
        <v>6.6627134E8</v>
      </c>
      <c r="C219" s="59">
        <v>60764.0</v>
      </c>
      <c r="D219" s="15">
        <f t="shared" si="1"/>
        <v>0.03</v>
      </c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>
      <c r="A220" s="9" t="s">
        <v>1112</v>
      </c>
      <c r="B220" s="28">
        <v>6.66149965E8</v>
      </c>
      <c r="C220" s="59">
        <v>65500.0</v>
      </c>
      <c r="D220" s="15">
        <f t="shared" si="1"/>
        <v>0.035</v>
      </c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>
      <c r="A221" s="9" t="s">
        <v>1217</v>
      </c>
      <c r="B221" s="28">
        <v>9.5496E8</v>
      </c>
      <c r="C221" s="59">
        <v>51343.0</v>
      </c>
      <c r="D221" s="15">
        <f t="shared" si="1"/>
        <v>0.025</v>
      </c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>
      <c r="A222" s="9" t="s">
        <v>933</v>
      </c>
      <c r="B222" s="28">
        <v>5.8765E8</v>
      </c>
      <c r="C222" s="59">
        <v>119001.0</v>
      </c>
      <c r="D222" s="15">
        <f t="shared" si="1"/>
        <v>0.06</v>
      </c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>
      <c r="A223" s="9" t="s">
        <v>355</v>
      </c>
      <c r="B223" s="28">
        <v>2.65005557E8</v>
      </c>
      <c r="C223" s="59">
        <v>97420.0</v>
      </c>
      <c r="D223" s="15">
        <f t="shared" si="1"/>
        <v>0.05</v>
      </c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>
      <c r="A224" s="9" t="s">
        <v>1166</v>
      </c>
      <c r="B224" s="28">
        <v>6.66962626E8</v>
      </c>
      <c r="C224" s="59">
        <v>122400.0</v>
      </c>
      <c r="D224" s="15">
        <f t="shared" si="1"/>
        <v>0.06</v>
      </c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>
      <c r="A225" s="9" t="s">
        <v>1121</v>
      </c>
      <c r="B225" s="28">
        <v>6.26007398E8</v>
      </c>
      <c r="C225" s="59">
        <v>54814.0</v>
      </c>
      <c r="D225" s="15">
        <f t="shared" si="1"/>
        <v>0.025</v>
      </c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>
      <c r="A226" s="9" t="s">
        <v>376</v>
      </c>
      <c r="B226" s="28">
        <v>6.66533441E8</v>
      </c>
      <c r="C226" s="59">
        <v>111638.0</v>
      </c>
      <c r="D226" s="15">
        <f t="shared" si="1"/>
        <v>0.055</v>
      </c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>
      <c r="A227" s="9" t="s">
        <v>222</v>
      </c>
      <c r="B227" s="28">
        <v>6.66974933E8</v>
      </c>
      <c r="C227" s="59">
        <v>81656.0</v>
      </c>
      <c r="D227" s="15">
        <f t="shared" si="1"/>
        <v>0.04</v>
      </c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>
      <c r="A228" s="9" t="s">
        <v>1543</v>
      </c>
      <c r="B228" s="28">
        <v>1.20004902E8</v>
      </c>
      <c r="C228" s="59">
        <v>79612.0</v>
      </c>
      <c r="D228" s="15">
        <f t="shared" si="1"/>
        <v>0.04</v>
      </c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>
      <c r="A229" s="9" t="s">
        <v>949</v>
      </c>
      <c r="B229" s="28">
        <v>9.0685E8</v>
      </c>
      <c r="C229" s="59">
        <v>92784.0</v>
      </c>
      <c r="D229" s="15">
        <f t="shared" si="1"/>
        <v>0.045</v>
      </c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>
      <c r="A230" s="9" t="s">
        <v>1107</v>
      </c>
      <c r="B230" s="28">
        <v>6.6660447E8</v>
      </c>
      <c r="C230" s="59">
        <v>43558.0</v>
      </c>
      <c r="D230" s="15">
        <f t="shared" si="1"/>
        <v>0.02</v>
      </c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>
      <c r="A231" s="9" t="s">
        <v>266</v>
      </c>
      <c r="B231" s="28">
        <v>2.108E8</v>
      </c>
      <c r="C231" s="59">
        <v>93784.0</v>
      </c>
      <c r="D231" s="15">
        <f t="shared" si="1"/>
        <v>0.045</v>
      </c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>
      <c r="A232" s="9" t="s">
        <v>1079</v>
      </c>
      <c r="B232" s="28">
        <v>9.41006234E8</v>
      </c>
      <c r="C232" s="59">
        <v>118087.0</v>
      </c>
      <c r="D232" s="15">
        <f t="shared" si="1"/>
        <v>0.06</v>
      </c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>
      <c r="A233" s="9" t="s">
        <v>195</v>
      </c>
      <c r="B233" s="28">
        <v>1.43009969E8</v>
      </c>
      <c r="C233" s="59">
        <v>101055.0</v>
      </c>
      <c r="D233" s="15">
        <f t="shared" si="1"/>
        <v>0.05</v>
      </c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>
      <c r="A234" s="9" t="s">
        <v>1088</v>
      </c>
      <c r="B234" s="28">
        <v>8.1567E8</v>
      </c>
      <c r="C234" s="59">
        <v>69414.0</v>
      </c>
      <c r="D234" s="15">
        <f t="shared" si="1"/>
        <v>0.035</v>
      </c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>
      <c r="A235" s="9" t="s">
        <v>928</v>
      </c>
      <c r="B235" s="28">
        <v>5.9111E8</v>
      </c>
      <c r="C235" s="59">
        <v>81413.0</v>
      </c>
      <c r="D235" s="15">
        <f t="shared" si="1"/>
        <v>0.04</v>
      </c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>
      <c r="A236" s="9" t="s">
        <v>1274</v>
      </c>
      <c r="B236" s="28">
        <v>6.66955144E8</v>
      </c>
      <c r="C236" s="59">
        <v>102792.0</v>
      </c>
      <c r="D236" s="15">
        <f t="shared" si="1"/>
        <v>0.05</v>
      </c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>
      <c r="A237" s="9" t="s">
        <v>246</v>
      </c>
      <c r="B237" s="28">
        <v>6.5697E8</v>
      </c>
      <c r="C237" s="59">
        <v>104897.0</v>
      </c>
      <c r="D237" s="15">
        <f t="shared" si="1"/>
        <v>0.05</v>
      </c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>
      <c r="A238" s="9" t="s">
        <v>1497</v>
      </c>
      <c r="B238" s="28">
        <v>6.66211664E8</v>
      </c>
      <c r="C238" s="59">
        <v>125922.0</v>
      </c>
      <c r="D238" s="15">
        <f t="shared" si="1"/>
        <v>0.065</v>
      </c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>
      <c r="A239" s="9" t="s">
        <v>1361</v>
      </c>
      <c r="B239" s="28">
        <v>6.66879764E8</v>
      </c>
      <c r="C239" s="59">
        <v>46009.0</v>
      </c>
      <c r="D239" s="15">
        <f t="shared" si="1"/>
        <v>0.025</v>
      </c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>
      <c r="A240" s="9" t="s">
        <v>1142</v>
      </c>
      <c r="B240" s="28">
        <v>6.31002847E8</v>
      </c>
      <c r="C240" s="59">
        <v>53399.0</v>
      </c>
      <c r="D240" s="15">
        <f t="shared" si="1"/>
        <v>0.025</v>
      </c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>
      <c r="A241" s="9" t="s">
        <v>378</v>
      </c>
      <c r="B241" s="28">
        <v>5.59002633E8</v>
      </c>
      <c r="C241" s="59">
        <v>73842.0</v>
      </c>
      <c r="D241" s="15">
        <f t="shared" si="1"/>
        <v>0.035</v>
      </c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>
      <c r="A242" s="9" t="s">
        <v>1195</v>
      </c>
      <c r="B242" s="28">
        <v>8.42007484E8</v>
      </c>
      <c r="C242" s="59">
        <v>102687.0</v>
      </c>
      <c r="D242" s="15">
        <f t="shared" si="1"/>
        <v>0.05</v>
      </c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>
      <c r="A243" s="9" t="s">
        <v>1068</v>
      </c>
      <c r="B243" s="28">
        <v>2.3913E8</v>
      </c>
      <c r="C243" s="59">
        <v>110812.0</v>
      </c>
      <c r="D243" s="15">
        <f t="shared" si="1"/>
        <v>0.055</v>
      </c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>
      <c r="A244" s="9" t="s">
        <v>922</v>
      </c>
      <c r="B244" s="28">
        <v>9.4079E8</v>
      </c>
      <c r="C244" s="59">
        <v>44395.0</v>
      </c>
      <c r="D244" s="15">
        <f t="shared" si="1"/>
        <v>0.02</v>
      </c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>
      <c r="A245" s="9" t="s">
        <v>1437</v>
      </c>
      <c r="B245" s="28">
        <v>8.3275E8</v>
      </c>
      <c r="C245" s="59">
        <v>88801.0</v>
      </c>
      <c r="D245" s="15">
        <f t="shared" si="1"/>
        <v>0.045</v>
      </c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>
      <c r="A246" s="9" t="s">
        <v>1193</v>
      </c>
      <c r="B246" s="28">
        <v>7.520078E8</v>
      </c>
      <c r="C246" s="59">
        <v>113141.0</v>
      </c>
      <c r="D246" s="15">
        <f t="shared" si="1"/>
        <v>0.055</v>
      </c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>
      <c r="A247" s="9" t="s">
        <v>356</v>
      </c>
      <c r="B247" s="28">
        <v>1.30005123E8</v>
      </c>
      <c r="C247" s="59">
        <v>66579.0</v>
      </c>
      <c r="D247" s="15">
        <f t="shared" si="1"/>
        <v>0.035</v>
      </c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>
      <c r="A248" s="9" t="s">
        <v>1465</v>
      </c>
      <c r="B248" s="28">
        <v>6.5600452E8</v>
      </c>
      <c r="C248" s="59">
        <v>65753.0</v>
      </c>
      <c r="D248" s="15">
        <f t="shared" si="1"/>
        <v>0.035</v>
      </c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>
      <c r="A249" s="9" t="s">
        <v>938</v>
      </c>
      <c r="B249" s="28">
        <v>2.7728E8</v>
      </c>
      <c r="C249" s="59">
        <v>105769.0</v>
      </c>
      <c r="D249" s="15">
        <f t="shared" si="1"/>
        <v>0.055</v>
      </c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>
      <c r="A250" s="9" t="s">
        <v>1148</v>
      </c>
      <c r="B250" s="28">
        <v>3.5233E8</v>
      </c>
      <c r="C250" s="59">
        <v>74177.0</v>
      </c>
      <c r="D250" s="15">
        <f t="shared" si="1"/>
        <v>0.035</v>
      </c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>
      <c r="A251" s="9" t="s">
        <v>326</v>
      </c>
      <c r="B251" s="28">
        <v>5.8895E8</v>
      </c>
      <c r="C251" s="59">
        <v>51489.0</v>
      </c>
      <c r="D251" s="15">
        <f t="shared" si="1"/>
        <v>0.025</v>
      </c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>
      <c r="A252" s="9" t="s">
        <v>953</v>
      </c>
      <c r="B252" s="28">
        <v>2.2200774E8</v>
      </c>
      <c r="C252" s="59">
        <v>73059.0</v>
      </c>
      <c r="D252" s="15">
        <f t="shared" si="1"/>
        <v>0.035</v>
      </c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>
      <c r="A253" s="9" t="s">
        <v>1422</v>
      </c>
      <c r="B253" s="28">
        <v>6.30005439E8</v>
      </c>
      <c r="C253" s="59">
        <v>92000.0</v>
      </c>
      <c r="D253" s="15">
        <f t="shared" si="1"/>
        <v>0.045</v>
      </c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>
      <c r="A254" s="9" t="s">
        <v>1244</v>
      </c>
      <c r="B254" s="28">
        <v>4.7636E8</v>
      </c>
      <c r="C254" s="59">
        <v>42913.0</v>
      </c>
      <c r="D254" s="15">
        <f t="shared" si="1"/>
        <v>0.02</v>
      </c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>
      <c r="A255" s="9" t="s">
        <v>295</v>
      </c>
      <c r="B255" s="28">
        <v>7.438E8</v>
      </c>
      <c r="C255" s="59">
        <v>87268.0</v>
      </c>
      <c r="D255" s="15">
        <f t="shared" si="1"/>
        <v>0.045</v>
      </c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>
      <c r="A256" s="9" t="s">
        <v>1356</v>
      </c>
      <c r="B256" s="28">
        <v>7.5794E8</v>
      </c>
      <c r="C256" s="59">
        <v>103697.0</v>
      </c>
      <c r="D256" s="15">
        <f t="shared" si="1"/>
        <v>0.05</v>
      </c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>
      <c r="A257" s="9" t="s">
        <v>1328</v>
      </c>
      <c r="B257" s="28">
        <v>3.0279E8</v>
      </c>
      <c r="C257" s="59">
        <v>110342.0</v>
      </c>
      <c r="D257" s="15">
        <f t="shared" si="1"/>
        <v>0.055</v>
      </c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>
      <c r="A258" s="9" t="s">
        <v>990</v>
      </c>
      <c r="B258" s="28">
        <v>5.3873E8</v>
      </c>
      <c r="C258" s="59">
        <v>69384.0</v>
      </c>
      <c r="D258" s="15">
        <f t="shared" si="1"/>
        <v>0.035</v>
      </c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>
      <c r="A259" s="9" t="s">
        <v>995</v>
      </c>
      <c r="B259" s="28">
        <v>6.75005393E8</v>
      </c>
      <c r="C259" s="59">
        <v>73326.0</v>
      </c>
      <c r="D259" s="15">
        <f t="shared" si="1"/>
        <v>0.035</v>
      </c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>
      <c r="A260" s="9" t="s">
        <v>223</v>
      </c>
      <c r="B260" s="28">
        <v>1.8384E8</v>
      </c>
      <c r="C260" s="59">
        <v>101365.0</v>
      </c>
      <c r="D260" s="15">
        <f t="shared" si="1"/>
        <v>0.05</v>
      </c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>
      <c r="A261" s="9" t="s">
        <v>1352</v>
      </c>
      <c r="B261" s="28">
        <v>4.082E8</v>
      </c>
      <c r="C261" s="59">
        <v>97071.0</v>
      </c>
      <c r="D261" s="15">
        <f t="shared" si="1"/>
        <v>0.05</v>
      </c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>
      <c r="A262" s="9" t="s">
        <v>1256</v>
      </c>
      <c r="B262" s="28">
        <v>2.94004018E8</v>
      </c>
      <c r="C262" s="59">
        <v>71963.0</v>
      </c>
      <c r="D262" s="15">
        <f t="shared" si="1"/>
        <v>0.035</v>
      </c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>
      <c r="A263" s="9" t="s">
        <v>1333</v>
      </c>
      <c r="B263" s="28">
        <v>6.66684808E8</v>
      </c>
      <c r="C263" s="59">
        <v>69212.0</v>
      </c>
      <c r="D263" s="15">
        <f t="shared" si="1"/>
        <v>0.035</v>
      </c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>
      <c r="A264" s="9" t="s">
        <v>1378</v>
      </c>
      <c r="B264" s="28">
        <v>2.3300901E8</v>
      </c>
      <c r="C264" s="59">
        <v>104597.0</v>
      </c>
      <c r="D264" s="15">
        <f t="shared" si="1"/>
        <v>0.05</v>
      </c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>
      <c r="A265" s="9" t="s">
        <v>1192</v>
      </c>
      <c r="B265" s="28">
        <v>5.5997E8</v>
      </c>
      <c r="C265" s="59">
        <v>69372.0</v>
      </c>
      <c r="D265" s="15">
        <f t="shared" si="1"/>
        <v>0.035</v>
      </c>
      <c r="E265" s="84"/>
      <c r="F265" s="84"/>
      <c r="G265" s="9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>
      <c r="A266" s="9" t="s">
        <v>270</v>
      </c>
      <c r="B266" s="28">
        <v>6.66352621E8</v>
      </c>
      <c r="C266" s="59">
        <v>111454.0</v>
      </c>
      <c r="D266" s="15">
        <f t="shared" si="1"/>
        <v>0.055</v>
      </c>
      <c r="E266" s="84"/>
      <c r="F266" s="84"/>
      <c r="G266" s="9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>
      <c r="A267" s="9" t="s">
        <v>1510</v>
      </c>
      <c r="B267" s="28">
        <v>3.9627E8</v>
      </c>
      <c r="C267" s="59">
        <v>112486.0</v>
      </c>
      <c r="D267" s="15">
        <f t="shared" si="1"/>
        <v>0.055</v>
      </c>
      <c r="E267" s="84"/>
      <c r="F267" s="84"/>
      <c r="G267" s="9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>
      <c r="A268" s="9" t="s">
        <v>1319</v>
      </c>
      <c r="B268" s="28">
        <v>7.05005148E8</v>
      </c>
      <c r="C268" s="59">
        <v>93239.0</v>
      </c>
      <c r="D268" s="15">
        <f t="shared" si="1"/>
        <v>0.045</v>
      </c>
      <c r="E268" s="84"/>
      <c r="F268" s="84"/>
      <c r="G268" s="9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>
      <c r="A269" s="9" t="s">
        <v>1321</v>
      </c>
      <c r="B269" s="28">
        <v>4.2463E8</v>
      </c>
      <c r="C269" s="59">
        <v>70153.0</v>
      </c>
      <c r="D269" s="15">
        <f t="shared" si="1"/>
        <v>0.035</v>
      </c>
      <c r="E269" s="84"/>
      <c r="F269" s="84"/>
      <c r="G269" s="9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>
      <c r="A270" s="9" t="s">
        <v>1521</v>
      </c>
      <c r="B270" s="28">
        <v>7.4000599E8</v>
      </c>
      <c r="C270" s="59">
        <v>98485.0</v>
      </c>
      <c r="D270" s="15">
        <f t="shared" si="1"/>
        <v>0.05</v>
      </c>
      <c r="E270" s="84"/>
      <c r="F270" s="84"/>
      <c r="G270" s="9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>
      <c r="A271" s="9" t="s">
        <v>1431</v>
      </c>
      <c r="B271" s="28">
        <v>4.23006299E8</v>
      </c>
      <c r="C271" s="59">
        <v>125113.0</v>
      </c>
      <c r="D271" s="15">
        <f t="shared" si="1"/>
        <v>0.065</v>
      </c>
      <c r="E271" s="84"/>
      <c r="F271" s="84"/>
      <c r="G271" s="9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>
      <c r="A272" s="9" t="s">
        <v>1211</v>
      </c>
      <c r="B272" s="28">
        <v>6.69003183E8</v>
      </c>
      <c r="C272" s="59">
        <v>109199.0</v>
      </c>
      <c r="D272" s="15">
        <f t="shared" si="1"/>
        <v>0.055</v>
      </c>
      <c r="E272" s="84"/>
      <c r="F272" s="84"/>
      <c r="G272" s="9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>
      <c r="A273" s="9" t="s">
        <v>1161</v>
      </c>
      <c r="B273" s="28">
        <v>9.77006615E8</v>
      </c>
      <c r="C273" s="59">
        <v>85202.0</v>
      </c>
      <c r="D273" s="15">
        <f t="shared" si="1"/>
        <v>0.045</v>
      </c>
      <c r="G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 t="s">
        <v>1119</v>
      </c>
      <c r="B274" s="28">
        <v>3.54005024E8</v>
      </c>
      <c r="C274" s="59">
        <v>103041.0</v>
      </c>
      <c r="D274" s="15">
        <f t="shared" si="1"/>
        <v>0.05</v>
      </c>
      <c r="G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 t="s">
        <v>210</v>
      </c>
      <c r="B275" s="28">
        <v>1.515E8</v>
      </c>
      <c r="C275" s="59">
        <v>84524.0</v>
      </c>
      <c r="D275" s="15">
        <f t="shared" si="1"/>
        <v>0.04</v>
      </c>
      <c r="G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 t="s">
        <v>1110</v>
      </c>
      <c r="B276" s="28">
        <v>2.6671E8</v>
      </c>
      <c r="C276" s="59">
        <v>96303.0</v>
      </c>
      <c r="D276" s="15">
        <f t="shared" si="1"/>
        <v>0.05</v>
      </c>
      <c r="G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 t="s">
        <v>984</v>
      </c>
      <c r="B277" s="28">
        <v>3.11009483E8</v>
      </c>
      <c r="C277" s="59">
        <v>112476.0</v>
      </c>
      <c r="D277" s="15">
        <f t="shared" si="1"/>
        <v>0.055</v>
      </c>
      <c r="G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 t="s">
        <v>1346</v>
      </c>
      <c r="B278" s="28">
        <v>2.7077E8</v>
      </c>
      <c r="C278" s="59">
        <v>61979.0</v>
      </c>
      <c r="D278" s="15">
        <f t="shared" si="1"/>
        <v>0.03</v>
      </c>
      <c r="G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 t="s">
        <v>1250</v>
      </c>
      <c r="B279" s="28">
        <v>3.78003625E8</v>
      </c>
      <c r="C279" s="59">
        <v>47350.0</v>
      </c>
      <c r="D279" s="15">
        <f t="shared" si="1"/>
        <v>0.025</v>
      </c>
      <c r="G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 t="s">
        <v>1443</v>
      </c>
      <c r="B280" s="28">
        <v>1.8445E8</v>
      </c>
      <c r="C280" s="59">
        <v>66256.0</v>
      </c>
      <c r="D280" s="15">
        <f t="shared" si="1"/>
        <v>0.035</v>
      </c>
      <c r="G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 t="s">
        <v>1297</v>
      </c>
      <c r="B281" s="28">
        <v>6.57001686E8</v>
      </c>
      <c r="C281" s="59">
        <v>96418.0</v>
      </c>
      <c r="D281" s="15">
        <f t="shared" si="1"/>
        <v>0.05</v>
      </c>
      <c r="G281" s="84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 t="s">
        <v>1780</v>
      </c>
      <c r="B282" s="28">
        <v>8.4171E8</v>
      </c>
      <c r="C282" s="59">
        <v>61685.0</v>
      </c>
      <c r="D282" s="15">
        <f t="shared" si="1"/>
        <v>0.03</v>
      </c>
      <c r="G282" s="84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 t="s">
        <v>258</v>
      </c>
      <c r="B283" s="28">
        <v>3.25005784E8</v>
      </c>
      <c r="C283" s="59">
        <v>122165.0</v>
      </c>
      <c r="D283" s="15">
        <f t="shared" si="1"/>
        <v>0.06</v>
      </c>
      <c r="G283" s="84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 t="s">
        <v>1252</v>
      </c>
      <c r="B284" s="28">
        <v>2.64001942E8</v>
      </c>
      <c r="C284" s="59">
        <v>112396.0</v>
      </c>
      <c r="D284" s="15">
        <f t="shared" si="1"/>
        <v>0.055</v>
      </c>
      <c r="G284" s="84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 t="s">
        <v>1478</v>
      </c>
      <c r="B285" s="28">
        <v>6.66273059E8</v>
      </c>
      <c r="C285" s="59">
        <v>71758.0</v>
      </c>
      <c r="D285" s="15">
        <f t="shared" si="1"/>
        <v>0.035</v>
      </c>
      <c r="G285" s="84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 t="s">
        <v>987</v>
      </c>
      <c r="B286" s="28">
        <v>6.66344566E8</v>
      </c>
      <c r="C286" s="59">
        <v>108152.0</v>
      </c>
      <c r="D286" s="15">
        <f t="shared" si="1"/>
        <v>0.055</v>
      </c>
      <c r="G286" s="84"/>
      <c r="H286" s="84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 t="s">
        <v>1246</v>
      </c>
      <c r="B287" s="28">
        <v>4.908E8</v>
      </c>
      <c r="C287" s="59">
        <v>74258.0</v>
      </c>
      <c r="D287" s="15">
        <f t="shared" si="1"/>
        <v>0.035</v>
      </c>
      <c r="G287" s="84"/>
      <c r="H287" s="84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 t="s">
        <v>1285</v>
      </c>
      <c r="B288" s="28">
        <v>2.25005715E8</v>
      </c>
      <c r="C288" s="59">
        <v>126925.0</v>
      </c>
      <c r="D288" s="15">
        <f t="shared" si="1"/>
        <v>0.065</v>
      </c>
      <c r="G288" s="84"/>
      <c r="H288" s="84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 t="s">
        <v>1508</v>
      </c>
      <c r="B289" s="28">
        <v>2.3841E8</v>
      </c>
      <c r="C289" s="59">
        <v>49683.0</v>
      </c>
      <c r="D289" s="15">
        <f t="shared" si="1"/>
        <v>0.025</v>
      </c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>
      <c r="A290" s="9" t="s">
        <v>328</v>
      </c>
      <c r="B290" s="28">
        <v>5.207E8</v>
      </c>
      <c r="C290" s="59">
        <v>85333.0</v>
      </c>
      <c r="D290" s="15">
        <f t="shared" si="1"/>
        <v>0.045</v>
      </c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>
      <c r="A291" s="9" t="s">
        <v>964</v>
      </c>
      <c r="B291" s="28">
        <v>3.94004238E8</v>
      </c>
      <c r="C291" s="59">
        <v>97694.0</v>
      </c>
      <c r="D291" s="15">
        <f t="shared" si="1"/>
        <v>0.05</v>
      </c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>
      <c r="A292" s="9" t="s">
        <v>1199</v>
      </c>
      <c r="B292" s="28">
        <v>7.1100601E8</v>
      </c>
      <c r="C292" s="59">
        <v>82341.0</v>
      </c>
      <c r="D292" s="15">
        <f t="shared" si="1"/>
        <v>0.04</v>
      </c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>
      <c r="A293" s="9" t="s">
        <v>1106</v>
      </c>
      <c r="B293" s="28">
        <v>7.249E8</v>
      </c>
      <c r="C293" s="59">
        <v>110056.0</v>
      </c>
      <c r="D293" s="15">
        <f t="shared" si="1"/>
        <v>0.055</v>
      </c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>
      <c r="A294" s="9" t="s">
        <v>384</v>
      </c>
      <c r="B294" s="28">
        <v>8.94005254E8</v>
      </c>
      <c r="C294" s="59">
        <v>109943.0</v>
      </c>
      <c r="D294" s="15">
        <f t="shared" si="1"/>
        <v>0.055</v>
      </c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>
      <c r="A295" s="9" t="s">
        <v>1442</v>
      </c>
      <c r="B295" s="28">
        <v>7.9881E8</v>
      </c>
      <c r="C295" s="59">
        <v>88072.0</v>
      </c>
      <c r="D295" s="15">
        <f t="shared" si="1"/>
        <v>0.045</v>
      </c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>
      <c r="A296" s="9" t="s">
        <v>1273</v>
      </c>
      <c r="B296" s="28">
        <v>5.83003359E8</v>
      </c>
      <c r="C296" s="59">
        <v>52239.0</v>
      </c>
      <c r="D296" s="15">
        <f t="shared" si="1"/>
        <v>0.025</v>
      </c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>
      <c r="A297" s="9" t="s">
        <v>1187</v>
      </c>
      <c r="B297" s="28">
        <v>5.15007466E8</v>
      </c>
      <c r="C297" s="59">
        <v>112322.0</v>
      </c>
      <c r="D297" s="15">
        <f t="shared" si="1"/>
        <v>0.055</v>
      </c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>
      <c r="A298" s="9" t="s">
        <v>1039</v>
      </c>
      <c r="B298" s="28">
        <v>9.96003945E8</v>
      </c>
      <c r="C298" s="59">
        <v>85139.0</v>
      </c>
      <c r="D298" s="15">
        <f t="shared" si="1"/>
        <v>0.045</v>
      </c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>
      <c r="A299" s="9" t="s">
        <v>342</v>
      </c>
      <c r="B299" s="28">
        <v>6.66347937E8</v>
      </c>
      <c r="C299" s="59">
        <v>119751.0</v>
      </c>
      <c r="D299" s="15">
        <f t="shared" si="1"/>
        <v>0.06</v>
      </c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>
      <c r="A300" s="9" t="s">
        <v>1259</v>
      </c>
      <c r="B300" s="28">
        <v>1.7200798E8</v>
      </c>
      <c r="C300" s="59">
        <v>123468.0</v>
      </c>
      <c r="D300" s="15">
        <f t="shared" si="1"/>
        <v>0.06</v>
      </c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>
      <c r="A301" s="9" t="s">
        <v>196</v>
      </c>
      <c r="B301" s="28">
        <v>6.66764373E8</v>
      </c>
      <c r="C301" s="59">
        <v>81269.0</v>
      </c>
      <c r="D301" s="15">
        <f t="shared" si="1"/>
        <v>0.04</v>
      </c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>
      <c r="A302" s="9" t="s">
        <v>1338</v>
      </c>
      <c r="B302" s="28">
        <v>1.81001253E8</v>
      </c>
      <c r="C302" s="59">
        <v>42407.0</v>
      </c>
      <c r="D302" s="15">
        <f t="shared" si="1"/>
        <v>0.02</v>
      </c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>
      <c r="A303" s="9" t="s">
        <v>1083</v>
      </c>
      <c r="B303" s="28">
        <v>7.36008636E8</v>
      </c>
      <c r="C303" s="59">
        <v>77192.0</v>
      </c>
      <c r="D303" s="15">
        <f t="shared" si="1"/>
        <v>0.04</v>
      </c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>
      <c r="A304" s="9" t="s">
        <v>322</v>
      </c>
      <c r="B304" s="28">
        <v>7.72009912E8</v>
      </c>
      <c r="C304" s="59">
        <v>72484.0</v>
      </c>
      <c r="D304" s="15">
        <f t="shared" si="1"/>
        <v>0.035</v>
      </c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>
      <c r="A305" s="9" t="s">
        <v>980</v>
      </c>
      <c r="B305" s="28">
        <v>6.66825186E8</v>
      </c>
      <c r="C305" s="59">
        <v>45315.0</v>
      </c>
      <c r="D305" s="15">
        <f t="shared" si="1"/>
        <v>0.025</v>
      </c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>
      <c r="A306" s="9" t="s">
        <v>1350</v>
      </c>
      <c r="B306" s="28">
        <v>9.68003067E8</v>
      </c>
      <c r="C306" s="59">
        <v>46130.0</v>
      </c>
      <c r="D306" s="15">
        <f t="shared" si="1"/>
        <v>0.025</v>
      </c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>
      <c r="A307" s="9" t="s">
        <v>1224</v>
      </c>
      <c r="B307" s="28">
        <v>4.3023E8</v>
      </c>
      <c r="C307" s="59">
        <v>43469.0</v>
      </c>
      <c r="D307" s="15">
        <f t="shared" si="1"/>
        <v>0.02</v>
      </c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>
      <c r="A308" s="9" t="s">
        <v>181</v>
      </c>
      <c r="B308" s="28">
        <v>9.05006127E8</v>
      </c>
      <c r="C308" s="59">
        <v>55593.0</v>
      </c>
      <c r="D308" s="15">
        <f t="shared" si="1"/>
        <v>0.03</v>
      </c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>
      <c r="A309" s="9" t="s">
        <v>1091</v>
      </c>
      <c r="B309" s="28">
        <v>6.66544197E8</v>
      </c>
      <c r="C309" s="59">
        <v>45315.0</v>
      </c>
      <c r="D309" s="15">
        <f t="shared" si="1"/>
        <v>0.025</v>
      </c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>
      <c r="A310" s="9" t="s">
        <v>1009</v>
      </c>
      <c r="B310" s="28">
        <v>8.91006507E8</v>
      </c>
      <c r="C310" s="59">
        <v>73102.0</v>
      </c>
      <c r="D310" s="15">
        <f t="shared" si="1"/>
        <v>0.035</v>
      </c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>
      <c r="A311" s="9" t="s">
        <v>1060</v>
      </c>
      <c r="B311" s="28">
        <v>6.66308884E8</v>
      </c>
      <c r="C311" s="59">
        <v>77016.0</v>
      </c>
      <c r="D311" s="15">
        <f t="shared" si="1"/>
        <v>0.04</v>
      </c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>
      <c r="A312" s="9" t="s">
        <v>1507</v>
      </c>
      <c r="B312" s="28">
        <v>1.42002426E8</v>
      </c>
      <c r="C312" s="59">
        <v>85067.0</v>
      </c>
      <c r="D312" s="15">
        <f t="shared" si="1"/>
        <v>0.045</v>
      </c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>
      <c r="A313" s="9" t="s">
        <v>923</v>
      </c>
      <c r="B313" s="28">
        <v>1.35001851E8</v>
      </c>
      <c r="C313" s="59">
        <v>55683.0</v>
      </c>
      <c r="D313" s="15">
        <f t="shared" si="1"/>
        <v>0.03</v>
      </c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>
      <c r="A314" s="9" t="s">
        <v>233</v>
      </c>
      <c r="B314" s="28">
        <v>5.5944E8</v>
      </c>
      <c r="C314" s="59">
        <v>45405.0</v>
      </c>
      <c r="D314" s="15">
        <f t="shared" si="1"/>
        <v>0.025</v>
      </c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>
      <c r="A315" s="9" t="s">
        <v>1000</v>
      </c>
      <c r="B315" s="28">
        <v>3.2872E8</v>
      </c>
      <c r="C315" s="59">
        <v>76064.0</v>
      </c>
      <c r="D315" s="15">
        <f t="shared" si="1"/>
        <v>0.04</v>
      </c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>
      <c r="A316" s="9" t="s">
        <v>235</v>
      </c>
      <c r="B316" s="28">
        <v>6.66619642E8</v>
      </c>
      <c r="C316" s="59">
        <v>65878.0</v>
      </c>
      <c r="D316" s="15">
        <f t="shared" si="1"/>
        <v>0.035</v>
      </c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>
      <c r="A317" s="9" t="s">
        <v>1179</v>
      </c>
      <c r="B317" s="28">
        <v>3.1814E8</v>
      </c>
      <c r="C317" s="59">
        <v>105708.0</v>
      </c>
      <c r="D317" s="15">
        <f t="shared" si="1"/>
        <v>0.055</v>
      </c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>
      <c r="A318" s="9" t="s">
        <v>1221</v>
      </c>
      <c r="B318" s="28">
        <v>6.4075E8</v>
      </c>
      <c r="C318" s="59">
        <v>74304.0</v>
      </c>
      <c r="D318" s="15">
        <f t="shared" si="1"/>
        <v>0.035</v>
      </c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>
      <c r="A319" s="9" t="s">
        <v>344</v>
      </c>
      <c r="B319" s="28">
        <v>5.0443E8</v>
      </c>
      <c r="C319" s="59">
        <v>46313.0</v>
      </c>
      <c r="D319" s="15">
        <f t="shared" si="1"/>
        <v>0.025</v>
      </c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>
      <c r="A320" s="9" t="s">
        <v>911</v>
      </c>
      <c r="B320" s="28">
        <v>8.75007511E8</v>
      </c>
      <c r="C320" s="59">
        <v>57718.0</v>
      </c>
      <c r="D320" s="15">
        <f t="shared" si="1"/>
        <v>0.03</v>
      </c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>
      <c r="A321" s="9" t="s">
        <v>1036</v>
      </c>
      <c r="B321" s="28">
        <v>7.25009844E8</v>
      </c>
      <c r="C321" s="59">
        <v>89002.0</v>
      </c>
      <c r="D321" s="15">
        <f t="shared" si="1"/>
        <v>0.045</v>
      </c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>
      <c r="A322" s="9" t="s">
        <v>1477</v>
      </c>
      <c r="B322" s="28">
        <v>2.63006143E8</v>
      </c>
      <c r="C322" s="59">
        <v>47567.0</v>
      </c>
      <c r="D322" s="15">
        <f t="shared" si="1"/>
        <v>0.025</v>
      </c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>
      <c r="A323" s="9" t="s">
        <v>992</v>
      </c>
      <c r="B323" s="28">
        <v>3.2924E8</v>
      </c>
      <c r="C323" s="59">
        <v>90081.0</v>
      </c>
      <c r="D323" s="15">
        <f t="shared" si="1"/>
        <v>0.045</v>
      </c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>
      <c r="A324" s="9" t="s">
        <v>267</v>
      </c>
      <c r="B324" s="28">
        <v>2.41006891E8</v>
      </c>
      <c r="C324" s="59">
        <v>88867.0</v>
      </c>
      <c r="D324" s="15">
        <f t="shared" si="1"/>
        <v>0.045</v>
      </c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>
      <c r="A325" s="9" t="s">
        <v>1438</v>
      </c>
      <c r="B325" s="28">
        <v>7.73001878E8</v>
      </c>
      <c r="C325" s="59">
        <v>84580.0</v>
      </c>
      <c r="D325" s="15">
        <f t="shared" si="1"/>
        <v>0.04</v>
      </c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>
      <c r="A326" s="9" t="s">
        <v>989</v>
      </c>
      <c r="B326" s="28">
        <v>9.1764E8</v>
      </c>
      <c r="C326" s="59">
        <v>76680.0</v>
      </c>
      <c r="D326" s="15">
        <f t="shared" si="1"/>
        <v>0.04</v>
      </c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>
      <c r="A327" s="9" t="s">
        <v>1485</v>
      </c>
      <c r="B327" s="28">
        <v>9.9932E8</v>
      </c>
      <c r="C327" s="59">
        <v>115607.0</v>
      </c>
      <c r="D327" s="15">
        <f t="shared" si="1"/>
        <v>0.06</v>
      </c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>
      <c r="A328" s="9" t="s">
        <v>308</v>
      </c>
      <c r="B328" s="28">
        <v>9.532E8</v>
      </c>
      <c r="C328" s="59">
        <v>124571.0</v>
      </c>
      <c r="D328" s="15">
        <f t="shared" si="1"/>
        <v>0.06</v>
      </c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>
      <c r="A329" s="9" t="s">
        <v>1095</v>
      </c>
      <c r="B329" s="28">
        <v>1.30003777E8</v>
      </c>
      <c r="C329" s="59">
        <v>97758.0</v>
      </c>
      <c r="D329" s="15">
        <f t="shared" si="1"/>
        <v>0.05</v>
      </c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>
      <c r="A330" s="9" t="s">
        <v>1200</v>
      </c>
      <c r="B330" s="28">
        <v>7.972E8</v>
      </c>
      <c r="C330" s="59">
        <v>104621.0</v>
      </c>
      <c r="D330" s="15">
        <f t="shared" si="1"/>
        <v>0.05</v>
      </c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>
      <c r="A331" s="9" t="s">
        <v>941</v>
      </c>
      <c r="B331" s="28">
        <v>6.66304889E8</v>
      </c>
      <c r="C331" s="59">
        <v>108582.0</v>
      </c>
      <c r="D331" s="15">
        <f t="shared" si="1"/>
        <v>0.055</v>
      </c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>
      <c r="A332" s="9" t="s">
        <v>213</v>
      </c>
      <c r="B332" s="28">
        <v>1.43009631E8</v>
      </c>
      <c r="C332" s="59">
        <v>46834.0</v>
      </c>
      <c r="D332" s="15">
        <f t="shared" si="1"/>
        <v>0.025</v>
      </c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>
      <c r="A333" s="9" t="s">
        <v>1048</v>
      </c>
      <c r="B333" s="28">
        <v>7.5679E8</v>
      </c>
      <c r="C333" s="59">
        <v>71086.0</v>
      </c>
      <c r="D333" s="15">
        <f t="shared" si="1"/>
        <v>0.035</v>
      </c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>
      <c r="A334" s="9" t="s">
        <v>1473</v>
      </c>
      <c r="B334" s="28">
        <v>6.40005085E8</v>
      </c>
      <c r="C334" s="59">
        <v>124180.0</v>
      </c>
      <c r="D334" s="15">
        <f t="shared" si="1"/>
        <v>0.06</v>
      </c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>
      <c r="A335" s="9" t="s">
        <v>284</v>
      </c>
      <c r="B335" s="28">
        <v>8.40008657E8</v>
      </c>
      <c r="C335" s="59">
        <v>75536.0</v>
      </c>
      <c r="D335" s="15">
        <f t="shared" si="1"/>
        <v>0.04</v>
      </c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>
      <c r="A336" s="9" t="s">
        <v>1051</v>
      </c>
      <c r="B336" s="28">
        <v>7.3114E8</v>
      </c>
      <c r="C336" s="59">
        <v>80732.0</v>
      </c>
      <c r="D336" s="15">
        <f t="shared" si="1"/>
        <v>0.04</v>
      </c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>
      <c r="A337" s="9" t="s">
        <v>1041</v>
      </c>
      <c r="B337" s="28">
        <v>4.68008483E8</v>
      </c>
      <c r="C337" s="59">
        <v>107090.0</v>
      </c>
      <c r="D337" s="15">
        <f t="shared" si="1"/>
        <v>0.055</v>
      </c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>
      <c r="A338" s="9" t="s">
        <v>1225</v>
      </c>
      <c r="B338" s="28">
        <v>4.11005913E8</v>
      </c>
      <c r="C338" s="59">
        <v>116158.0</v>
      </c>
      <c r="D338" s="15">
        <f t="shared" si="1"/>
        <v>0.06</v>
      </c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>
      <c r="A339" s="9" t="s">
        <v>288</v>
      </c>
      <c r="B339" s="28">
        <v>5.67003065E8</v>
      </c>
      <c r="C339" s="59">
        <v>52504.0</v>
      </c>
      <c r="D339" s="15">
        <f t="shared" si="1"/>
        <v>0.025</v>
      </c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>
      <c r="A340" s="9" t="s">
        <v>1149</v>
      </c>
      <c r="B340" s="28">
        <v>6.68007415E8</v>
      </c>
      <c r="C340" s="59">
        <v>57059.0</v>
      </c>
      <c r="D340" s="15">
        <f t="shared" si="1"/>
        <v>0.03</v>
      </c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>
      <c r="A341" s="9" t="s">
        <v>1237</v>
      </c>
      <c r="B341" s="28">
        <v>2.9082E8</v>
      </c>
      <c r="C341" s="59">
        <v>111847.0</v>
      </c>
      <c r="D341" s="15">
        <f t="shared" si="1"/>
        <v>0.055</v>
      </c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>
      <c r="A342" s="9" t="s">
        <v>997</v>
      </c>
      <c r="B342" s="28">
        <v>3.35009361E8</v>
      </c>
      <c r="C342" s="59">
        <v>71073.0</v>
      </c>
      <c r="D342" s="15">
        <f t="shared" si="1"/>
        <v>0.035</v>
      </c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>
      <c r="A343" s="9" t="s">
        <v>988</v>
      </c>
      <c r="B343" s="28">
        <v>1.1568E8</v>
      </c>
      <c r="C343" s="59">
        <v>47765.0</v>
      </c>
      <c r="D343" s="15">
        <f t="shared" si="1"/>
        <v>0.025</v>
      </c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>
      <c r="A344" s="9" t="s">
        <v>1043</v>
      </c>
      <c r="B344" s="28">
        <v>5.08009435E8</v>
      </c>
      <c r="C344" s="59">
        <v>88353.0</v>
      </c>
      <c r="D344" s="15">
        <f t="shared" si="1"/>
        <v>0.045</v>
      </c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>
      <c r="A345" s="9" t="s">
        <v>333</v>
      </c>
      <c r="B345" s="28">
        <v>6.37004142E8</v>
      </c>
      <c r="C345" s="59">
        <v>55969.0</v>
      </c>
      <c r="D345" s="15">
        <f t="shared" si="1"/>
        <v>0.03</v>
      </c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>
      <c r="A346" s="9" t="s">
        <v>251</v>
      </c>
      <c r="B346" s="28">
        <v>6.66598939E8</v>
      </c>
      <c r="C346" s="59">
        <v>43461.0</v>
      </c>
      <c r="D346" s="15">
        <f t="shared" si="1"/>
        <v>0.02</v>
      </c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>
      <c r="A347" s="9" t="s">
        <v>380</v>
      </c>
      <c r="B347" s="28">
        <v>6.12004095E8</v>
      </c>
      <c r="C347" s="59">
        <v>114408.0</v>
      </c>
      <c r="D347" s="15">
        <f t="shared" si="1"/>
        <v>0.055</v>
      </c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>
      <c r="A348" s="9" t="s">
        <v>1116</v>
      </c>
      <c r="B348" s="28">
        <v>3.75003523E8</v>
      </c>
      <c r="C348" s="59">
        <v>50730.0</v>
      </c>
      <c r="D348" s="15">
        <f t="shared" si="1"/>
        <v>0.025</v>
      </c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>
      <c r="A349" s="9" t="s">
        <v>934</v>
      </c>
      <c r="B349" s="28">
        <v>2.2934E8</v>
      </c>
      <c r="C349" s="59">
        <v>89725.0</v>
      </c>
      <c r="D349" s="15">
        <f t="shared" si="1"/>
        <v>0.045</v>
      </c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>
      <c r="A350" s="9" t="s">
        <v>1131</v>
      </c>
      <c r="B350" s="28">
        <v>2.43001902E8</v>
      </c>
      <c r="C350" s="59">
        <v>65190.0</v>
      </c>
      <c r="D350" s="15">
        <f t="shared" si="1"/>
        <v>0.035</v>
      </c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>
      <c r="A351" s="9" t="s">
        <v>943</v>
      </c>
      <c r="B351" s="28">
        <v>2.1814E8</v>
      </c>
      <c r="C351" s="59">
        <v>46075.0</v>
      </c>
      <c r="D351" s="15">
        <f t="shared" si="1"/>
        <v>0.025</v>
      </c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>
      <c r="A352" s="9" t="s">
        <v>325</v>
      </c>
      <c r="B352" s="28">
        <v>5.07003286E8</v>
      </c>
      <c r="C352" s="59">
        <v>49740.0</v>
      </c>
      <c r="D352" s="15">
        <f t="shared" si="1"/>
        <v>0.025</v>
      </c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>
      <c r="A353" s="9" t="s">
        <v>1240</v>
      </c>
      <c r="B353" s="28">
        <v>2.89003678E8</v>
      </c>
      <c r="C353" s="59">
        <v>115916.0</v>
      </c>
      <c r="D353" s="15">
        <f t="shared" si="1"/>
        <v>0.06</v>
      </c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>
      <c r="A354" s="9" t="s">
        <v>191</v>
      </c>
      <c r="B354" s="28">
        <v>5.143E8</v>
      </c>
      <c r="C354" s="59">
        <v>51746.0</v>
      </c>
      <c r="D354" s="15">
        <f t="shared" si="1"/>
        <v>0.025</v>
      </c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>
      <c r="A355" s="9" t="s">
        <v>972</v>
      </c>
      <c r="B355" s="28">
        <v>7.2500291E8</v>
      </c>
      <c r="C355" s="59">
        <v>65423.0</v>
      </c>
      <c r="D355" s="15">
        <f t="shared" si="1"/>
        <v>0.035</v>
      </c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>
      <c r="A356" s="9" t="s">
        <v>1075</v>
      </c>
      <c r="B356" s="28">
        <v>6.66646232E8</v>
      </c>
      <c r="C356" s="59">
        <v>60275.0</v>
      </c>
      <c r="D356" s="15">
        <f t="shared" si="1"/>
        <v>0.03</v>
      </c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>
      <c r="A357" s="9" t="s">
        <v>1177</v>
      </c>
      <c r="B357" s="28">
        <v>2.14001227E8</v>
      </c>
      <c r="C357" s="59">
        <v>102322.0</v>
      </c>
      <c r="D357" s="15">
        <f t="shared" si="1"/>
        <v>0.05</v>
      </c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>
      <c r="A358" s="9" t="s">
        <v>1209</v>
      </c>
      <c r="B358" s="28">
        <v>1.48003955E8</v>
      </c>
      <c r="C358" s="59">
        <v>78245.0</v>
      </c>
      <c r="D358" s="15">
        <f t="shared" si="1"/>
        <v>0.04</v>
      </c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>
      <c r="A359" s="9" t="s">
        <v>1685</v>
      </c>
      <c r="B359" s="28">
        <v>5.68008365E8</v>
      </c>
      <c r="C359" s="59">
        <v>101128.0</v>
      </c>
      <c r="D359" s="15">
        <f t="shared" si="1"/>
        <v>0.05</v>
      </c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>
      <c r="A360" s="9" t="s">
        <v>1055</v>
      </c>
      <c r="B360" s="28">
        <v>6.66682188E8</v>
      </c>
      <c r="C360" s="59">
        <v>115240.0</v>
      </c>
      <c r="D360" s="15">
        <f t="shared" si="1"/>
        <v>0.06</v>
      </c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>
      <c r="A361" s="9" t="s">
        <v>1182</v>
      </c>
      <c r="B361" s="28">
        <v>2.96004327E8</v>
      </c>
      <c r="C361" s="59">
        <v>85348.0</v>
      </c>
      <c r="D361" s="15">
        <f t="shared" si="1"/>
        <v>0.045</v>
      </c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>
      <c r="A362" s="9" t="s">
        <v>1426</v>
      </c>
      <c r="B362" s="28">
        <v>3.8364E8</v>
      </c>
      <c r="C362" s="59">
        <v>84005.0</v>
      </c>
      <c r="D362" s="15">
        <f t="shared" si="1"/>
        <v>0.04</v>
      </c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>
      <c r="A363" s="9" t="s">
        <v>952</v>
      </c>
      <c r="B363" s="28">
        <v>5.5927E8</v>
      </c>
      <c r="C363" s="59">
        <v>119928.0</v>
      </c>
      <c r="D363" s="15">
        <f t="shared" si="1"/>
        <v>0.06</v>
      </c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>
      <c r="A364" s="9" t="s">
        <v>229</v>
      </c>
      <c r="B364" s="28">
        <v>1.7131E8</v>
      </c>
      <c r="C364" s="59">
        <v>79262.0</v>
      </c>
      <c r="D364" s="15">
        <f t="shared" si="1"/>
        <v>0.04</v>
      </c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>
      <c r="A365" s="9" t="s">
        <v>1271</v>
      </c>
      <c r="B365" s="28">
        <v>8.21003656E8</v>
      </c>
      <c r="C365" s="59">
        <v>70171.0</v>
      </c>
      <c r="D365" s="15">
        <f t="shared" si="1"/>
        <v>0.035</v>
      </c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>
      <c r="A366" s="9" t="s">
        <v>367</v>
      </c>
      <c r="B366" s="28">
        <v>1.2829E8</v>
      </c>
      <c r="C366" s="59">
        <v>90126.0</v>
      </c>
      <c r="D366" s="15">
        <f t="shared" si="1"/>
        <v>0.045</v>
      </c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>
      <c r="A367" s="9" t="s">
        <v>1360</v>
      </c>
      <c r="B367" s="28">
        <v>6.069E8</v>
      </c>
      <c r="C367" s="59">
        <v>61049.0</v>
      </c>
      <c r="D367" s="15">
        <f t="shared" si="1"/>
        <v>0.03</v>
      </c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>
      <c r="A368" s="9" t="s">
        <v>341</v>
      </c>
      <c r="B368" s="28">
        <v>4.10005983E8</v>
      </c>
      <c r="C368" s="59">
        <v>90032.0</v>
      </c>
      <c r="D368" s="15">
        <f t="shared" si="1"/>
        <v>0.045</v>
      </c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>
      <c r="A369" s="9" t="s">
        <v>206</v>
      </c>
      <c r="B369" s="28">
        <v>6.66642974E8</v>
      </c>
      <c r="C369" s="59">
        <v>97294.0</v>
      </c>
      <c r="D369" s="15">
        <f t="shared" si="1"/>
        <v>0.05</v>
      </c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>
      <c r="A370" s="9" t="s">
        <v>1302</v>
      </c>
      <c r="B370" s="28">
        <v>6.66142532E8</v>
      </c>
      <c r="C370" s="59">
        <v>54271.0</v>
      </c>
      <c r="D370" s="15">
        <f t="shared" si="1"/>
        <v>0.025</v>
      </c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>
      <c r="A371" s="9" t="s">
        <v>1524</v>
      </c>
      <c r="B371" s="28">
        <v>5.778E8</v>
      </c>
      <c r="C371" s="59">
        <v>52272.0</v>
      </c>
      <c r="D371" s="15">
        <f t="shared" si="1"/>
        <v>0.025</v>
      </c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>
      <c r="A372" s="9" t="s">
        <v>1220</v>
      </c>
      <c r="B372" s="28">
        <v>2.8066E8</v>
      </c>
      <c r="C372" s="59">
        <v>114029.0</v>
      </c>
      <c r="D372" s="15">
        <f t="shared" si="1"/>
        <v>0.055</v>
      </c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>
      <c r="A373" s="9" t="s">
        <v>1531</v>
      </c>
      <c r="B373" s="28">
        <v>6.6239E8</v>
      </c>
      <c r="C373" s="59">
        <v>79440.0</v>
      </c>
      <c r="D373" s="15">
        <f t="shared" si="1"/>
        <v>0.04</v>
      </c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>
      <c r="A374" s="9" t="s">
        <v>1090</v>
      </c>
      <c r="B374" s="28">
        <v>4.376E8</v>
      </c>
      <c r="C374" s="59">
        <v>86051.0</v>
      </c>
      <c r="D374" s="15">
        <f t="shared" si="1"/>
        <v>0.045</v>
      </c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>
      <c r="A375" s="9" t="s">
        <v>382</v>
      </c>
      <c r="B375" s="28">
        <v>6.66641807E8</v>
      </c>
      <c r="C375" s="59">
        <v>103260.0</v>
      </c>
      <c r="D375" s="15">
        <f t="shared" si="1"/>
        <v>0.05</v>
      </c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>
      <c r="A376" s="9" t="s">
        <v>335</v>
      </c>
      <c r="B376" s="28">
        <v>6.66564381E8</v>
      </c>
      <c r="C376" s="59">
        <v>72877.0</v>
      </c>
      <c r="D376" s="15">
        <f t="shared" si="1"/>
        <v>0.035</v>
      </c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>
      <c r="A377" s="9" t="s">
        <v>1084</v>
      </c>
      <c r="B377" s="28">
        <v>8.6416E8</v>
      </c>
      <c r="C377" s="59">
        <v>102929.0</v>
      </c>
      <c r="D377" s="15">
        <f t="shared" si="1"/>
        <v>0.05</v>
      </c>
      <c r="E377" s="84"/>
      <c r="F377" s="84"/>
      <c r="G377" s="9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>
      <c r="A378" s="9" t="s">
        <v>1379</v>
      </c>
      <c r="B378" s="28">
        <v>2.6241E8</v>
      </c>
      <c r="C378" s="59">
        <v>86059.0</v>
      </c>
      <c r="D378" s="15">
        <f t="shared" si="1"/>
        <v>0.045</v>
      </c>
      <c r="E378" s="84"/>
      <c r="F378" s="84"/>
      <c r="G378" s="9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>
      <c r="A379" s="9" t="s">
        <v>268</v>
      </c>
      <c r="B379" s="28">
        <v>8.12007731E8</v>
      </c>
      <c r="C379" s="59">
        <v>107099.0</v>
      </c>
      <c r="D379" s="15">
        <f t="shared" si="1"/>
        <v>0.055</v>
      </c>
      <c r="E379" s="84"/>
      <c r="F379" s="84"/>
      <c r="G379" s="9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>
      <c r="A380" s="9" t="s">
        <v>1308</v>
      </c>
      <c r="B380" s="28">
        <v>7.93001452E8</v>
      </c>
      <c r="C380" s="59">
        <v>98150.0</v>
      </c>
      <c r="D380" s="15">
        <f t="shared" si="1"/>
        <v>0.05</v>
      </c>
      <c r="E380" s="84"/>
      <c r="F380" s="84"/>
      <c r="G380" s="9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>
      <c r="A381" s="9" t="s">
        <v>190</v>
      </c>
      <c r="B381" s="28">
        <v>1.75005093E8</v>
      </c>
      <c r="C381" s="59">
        <v>81594.0</v>
      </c>
      <c r="D381" s="15">
        <f t="shared" si="1"/>
        <v>0.04</v>
      </c>
      <c r="E381" s="84"/>
      <c r="F381" s="84"/>
      <c r="G381" s="9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>
      <c r="A382" s="9" t="s">
        <v>1418</v>
      </c>
      <c r="B382" s="28">
        <v>6.9100196E8</v>
      </c>
      <c r="C382" s="59">
        <v>66573.0</v>
      </c>
      <c r="D382" s="15">
        <f t="shared" si="1"/>
        <v>0.035</v>
      </c>
      <c r="E382" s="84"/>
      <c r="F382" s="84"/>
      <c r="G382" s="9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>
      <c r="A383" s="9" t="s">
        <v>1322</v>
      </c>
      <c r="B383" s="28">
        <v>5.22003325E8</v>
      </c>
      <c r="C383" s="59">
        <v>94826.0</v>
      </c>
      <c r="D383" s="15">
        <f t="shared" si="1"/>
        <v>0.045</v>
      </c>
      <c r="E383" s="84"/>
      <c r="F383" s="84"/>
      <c r="G383" s="9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>
      <c r="A384" s="9" t="s">
        <v>241</v>
      </c>
      <c r="B384" s="28">
        <v>1.2285E8</v>
      </c>
      <c r="C384" s="59">
        <v>44377.0</v>
      </c>
      <c r="D384" s="15">
        <f t="shared" si="1"/>
        <v>0.02</v>
      </c>
      <c r="E384" s="84"/>
      <c r="F384" s="84"/>
      <c r="G384" s="9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>
      <c r="A385" s="9" t="s">
        <v>1263</v>
      </c>
      <c r="B385" s="28">
        <v>9.74008703E8</v>
      </c>
      <c r="C385" s="59">
        <v>121213.0</v>
      </c>
      <c r="D385" s="15">
        <f t="shared" si="1"/>
        <v>0.06</v>
      </c>
      <c r="G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 t="s">
        <v>977</v>
      </c>
      <c r="B386" s="28">
        <v>3.46004408E8</v>
      </c>
      <c r="C386" s="59">
        <v>64793.0</v>
      </c>
      <c r="D386" s="15">
        <f t="shared" si="1"/>
        <v>0.03</v>
      </c>
      <c r="G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 t="s">
        <v>185</v>
      </c>
      <c r="B387" s="28">
        <v>6.66638855E8</v>
      </c>
      <c r="C387" s="59">
        <v>55792.0</v>
      </c>
      <c r="D387" s="15">
        <f t="shared" si="1"/>
        <v>0.03</v>
      </c>
      <c r="G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 t="s">
        <v>1066</v>
      </c>
      <c r="B388" s="28">
        <v>7.80009259E8</v>
      </c>
      <c r="C388" s="59">
        <v>47250.0</v>
      </c>
      <c r="D388" s="15">
        <f t="shared" si="1"/>
        <v>0.025</v>
      </c>
      <c r="G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 t="s">
        <v>1171</v>
      </c>
      <c r="B389" s="28">
        <v>1.7913E8</v>
      </c>
      <c r="C389" s="59">
        <v>69039.0</v>
      </c>
      <c r="D389" s="15">
        <f t="shared" si="1"/>
        <v>0.035</v>
      </c>
      <c r="G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 t="s">
        <v>1506</v>
      </c>
      <c r="B390" s="28">
        <v>1.8513E8</v>
      </c>
      <c r="C390" s="59">
        <v>117261.0</v>
      </c>
      <c r="D390" s="15">
        <f t="shared" si="1"/>
        <v>0.06</v>
      </c>
      <c r="G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 t="s">
        <v>1425</v>
      </c>
      <c r="B391" s="28">
        <v>6.66295167E8</v>
      </c>
      <c r="C391" s="59">
        <v>86169.0</v>
      </c>
      <c r="D391" s="15">
        <f t="shared" si="1"/>
        <v>0.045</v>
      </c>
      <c r="G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 t="s">
        <v>1282</v>
      </c>
      <c r="B392" s="28">
        <v>5.1355E8</v>
      </c>
      <c r="C392" s="59">
        <v>91587.0</v>
      </c>
      <c r="D392" s="15">
        <f t="shared" si="1"/>
        <v>0.045</v>
      </c>
      <c r="G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 t="s">
        <v>1242</v>
      </c>
      <c r="B393" s="28">
        <v>8.5038E8</v>
      </c>
      <c r="C393" s="59">
        <v>86617.0</v>
      </c>
      <c r="D393" s="15">
        <f t="shared" si="1"/>
        <v>0.045</v>
      </c>
      <c r="G393" s="84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 t="s">
        <v>354</v>
      </c>
      <c r="B394" s="28">
        <v>6.89009586E8</v>
      </c>
      <c r="C394" s="59">
        <v>95190.0</v>
      </c>
      <c r="D394" s="15">
        <f t="shared" si="1"/>
        <v>0.05</v>
      </c>
      <c r="G394" s="84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 t="s">
        <v>254</v>
      </c>
      <c r="B395" s="28">
        <v>3.8441E8</v>
      </c>
      <c r="C395" s="59">
        <v>54894.0</v>
      </c>
      <c r="D395" s="15">
        <f t="shared" si="1"/>
        <v>0.025</v>
      </c>
      <c r="G395" s="84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 t="s">
        <v>1163</v>
      </c>
      <c r="B396" s="28">
        <v>4.17008684E8</v>
      </c>
      <c r="C396" s="59">
        <v>54791.0</v>
      </c>
      <c r="D396" s="15">
        <f t="shared" si="1"/>
        <v>0.025</v>
      </c>
      <c r="G396" s="84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 t="s">
        <v>1045</v>
      </c>
      <c r="B397" s="28">
        <v>6.66658214E8</v>
      </c>
      <c r="C397" s="59">
        <v>114721.0</v>
      </c>
      <c r="D397" s="15">
        <f t="shared" si="1"/>
        <v>0.055</v>
      </c>
      <c r="G397" s="84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 t="s">
        <v>1134</v>
      </c>
      <c r="B398" s="28">
        <v>8.6181E8</v>
      </c>
      <c r="C398" s="59">
        <v>122546.0</v>
      </c>
      <c r="D398" s="15">
        <f t="shared" si="1"/>
        <v>0.06</v>
      </c>
      <c r="G398" s="84"/>
      <c r="H398" s="84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 t="s">
        <v>1532</v>
      </c>
      <c r="B399" s="28">
        <v>9.7383E8</v>
      </c>
      <c r="C399" s="59">
        <v>89510.0</v>
      </c>
      <c r="D399" s="15">
        <f t="shared" si="1"/>
        <v>0.045</v>
      </c>
      <c r="G399" s="84"/>
      <c r="H399" s="84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 t="s">
        <v>1449</v>
      </c>
      <c r="B400" s="28">
        <v>6.66723183E8</v>
      </c>
      <c r="C400" s="59">
        <v>107695.0</v>
      </c>
      <c r="D400" s="15">
        <f t="shared" si="1"/>
        <v>0.055</v>
      </c>
      <c r="G400" s="84"/>
      <c r="H400" s="84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 t="s">
        <v>1241</v>
      </c>
      <c r="B401" s="28">
        <v>7.7737E8</v>
      </c>
      <c r="C401" s="59">
        <v>123051.0</v>
      </c>
      <c r="D401" s="15">
        <f t="shared" si="1"/>
        <v>0.06</v>
      </c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>
      <c r="A402" s="9" t="s">
        <v>1295</v>
      </c>
      <c r="B402" s="28">
        <v>6.7965E8</v>
      </c>
      <c r="C402" s="59">
        <v>108167.0</v>
      </c>
      <c r="D402" s="15">
        <f t="shared" si="1"/>
        <v>0.055</v>
      </c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>
      <c r="A403" s="9" t="s">
        <v>930</v>
      </c>
      <c r="B403" s="28">
        <v>9.0300325E8</v>
      </c>
      <c r="C403" s="59">
        <v>96780.0</v>
      </c>
      <c r="D403" s="15">
        <f t="shared" si="1"/>
        <v>0.05</v>
      </c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>
      <c r="A404" s="9" t="s">
        <v>1335</v>
      </c>
      <c r="B404" s="28">
        <v>3.7565E8</v>
      </c>
      <c r="C404" s="59">
        <v>63745.0</v>
      </c>
      <c r="D404" s="15">
        <f t="shared" si="1"/>
        <v>0.03</v>
      </c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>
      <c r="A405" s="9" t="s">
        <v>991</v>
      </c>
      <c r="B405" s="28">
        <v>3.35002545E8</v>
      </c>
      <c r="C405" s="59">
        <v>44273.0</v>
      </c>
      <c r="D405" s="15">
        <f t="shared" si="1"/>
        <v>0.02</v>
      </c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>
      <c r="A406" s="9" t="s">
        <v>1343</v>
      </c>
      <c r="B406" s="28">
        <v>5.16003454E8</v>
      </c>
      <c r="C406" s="59">
        <v>87321.0</v>
      </c>
      <c r="D406" s="15">
        <f t="shared" si="1"/>
        <v>0.045</v>
      </c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>
      <c r="A407" s="9" t="s">
        <v>1018</v>
      </c>
      <c r="B407" s="28">
        <v>6.66152337E8</v>
      </c>
      <c r="C407" s="59">
        <v>72880.0</v>
      </c>
      <c r="D407" s="15">
        <f t="shared" si="1"/>
        <v>0.035</v>
      </c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>
      <c r="A408" s="9" t="s">
        <v>1513</v>
      </c>
      <c r="B408" s="28">
        <v>2.61006511E8</v>
      </c>
      <c r="C408" s="59">
        <v>70695.0</v>
      </c>
      <c r="D408" s="15">
        <f t="shared" si="1"/>
        <v>0.035</v>
      </c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>
      <c r="A409" s="9" t="s">
        <v>1229</v>
      </c>
      <c r="B409" s="28">
        <v>6.66812226E8</v>
      </c>
      <c r="C409" s="59">
        <v>105667.0</v>
      </c>
      <c r="D409" s="15">
        <f t="shared" si="1"/>
        <v>0.055</v>
      </c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>
      <c r="A410" s="9" t="s">
        <v>1008</v>
      </c>
      <c r="B410" s="28">
        <v>6.59002772E8</v>
      </c>
      <c r="C410" s="59">
        <v>119223.0</v>
      </c>
      <c r="D410" s="15">
        <f t="shared" si="1"/>
        <v>0.06</v>
      </c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>
      <c r="A411" s="9" t="s">
        <v>1141</v>
      </c>
      <c r="B411" s="28">
        <v>4.11003339E8</v>
      </c>
      <c r="C411" s="59">
        <v>49488.0</v>
      </c>
      <c r="D411" s="15">
        <f t="shared" si="1"/>
        <v>0.025</v>
      </c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>
      <c r="A412" s="9" t="s">
        <v>1227</v>
      </c>
      <c r="B412" s="28">
        <v>6.52001232E8</v>
      </c>
      <c r="C412" s="59">
        <v>63297.0</v>
      </c>
      <c r="D412" s="15">
        <f t="shared" si="1"/>
        <v>0.03</v>
      </c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>
      <c r="A413" s="9" t="s">
        <v>364</v>
      </c>
      <c r="B413" s="28">
        <v>6.66262646E8</v>
      </c>
      <c r="C413" s="59">
        <v>77739.0</v>
      </c>
      <c r="D413" s="15">
        <f t="shared" si="1"/>
        <v>0.04</v>
      </c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>
      <c r="A414" s="9" t="s">
        <v>250</v>
      </c>
      <c r="B414" s="28">
        <v>6.00007694E8</v>
      </c>
      <c r="C414" s="59">
        <v>80066.0</v>
      </c>
      <c r="D414" s="15">
        <f t="shared" si="1"/>
        <v>0.04</v>
      </c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>
      <c r="A415" s="9" t="s">
        <v>1130</v>
      </c>
      <c r="B415" s="28">
        <v>8.4400792E8</v>
      </c>
      <c r="C415" s="59">
        <v>44072.0</v>
      </c>
      <c r="D415" s="15">
        <f t="shared" si="1"/>
        <v>0.02</v>
      </c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>
      <c r="A416" s="9" t="s">
        <v>1053</v>
      </c>
      <c r="B416" s="28">
        <v>6.9133E8</v>
      </c>
      <c r="C416" s="59">
        <v>82363.0</v>
      </c>
      <c r="D416" s="15">
        <f t="shared" si="1"/>
        <v>0.04</v>
      </c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>
      <c r="A417" s="9" t="s">
        <v>358</v>
      </c>
      <c r="B417" s="28">
        <v>1.4489E8</v>
      </c>
      <c r="C417" s="59">
        <v>53191.0</v>
      </c>
      <c r="D417" s="15">
        <f t="shared" si="1"/>
        <v>0.025</v>
      </c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>
      <c r="A418" s="9" t="s">
        <v>1236</v>
      </c>
      <c r="B418" s="28">
        <v>6.8746E8</v>
      </c>
      <c r="C418" s="59">
        <v>45498.0</v>
      </c>
      <c r="D418" s="15">
        <f t="shared" si="1"/>
        <v>0.025</v>
      </c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>
      <c r="A419" s="9" t="s">
        <v>1535</v>
      </c>
      <c r="B419" s="28">
        <v>6.490026E8</v>
      </c>
      <c r="C419" s="59">
        <v>52842.0</v>
      </c>
      <c r="D419" s="15">
        <f t="shared" si="1"/>
        <v>0.025</v>
      </c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>
      <c r="A420" s="9" t="s">
        <v>234</v>
      </c>
      <c r="B420" s="28">
        <v>4.3768E8</v>
      </c>
      <c r="C420" s="59">
        <v>102285.0</v>
      </c>
      <c r="D420" s="15">
        <f t="shared" si="1"/>
        <v>0.05</v>
      </c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>
      <c r="A421" s="9" t="s">
        <v>1372</v>
      </c>
      <c r="B421" s="28">
        <v>9.7697E8</v>
      </c>
      <c r="C421" s="59">
        <v>85241.0</v>
      </c>
      <c r="D421" s="15">
        <f t="shared" si="1"/>
        <v>0.045</v>
      </c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>
      <c r="A422" s="9" t="s">
        <v>1275</v>
      </c>
      <c r="B422" s="28">
        <v>7.93003084E8</v>
      </c>
      <c r="C422" s="59">
        <v>88169.0</v>
      </c>
      <c r="D422" s="15">
        <f t="shared" si="1"/>
        <v>0.045</v>
      </c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>
      <c r="A423" s="9" t="s">
        <v>1451</v>
      </c>
      <c r="B423" s="28">
        <v>4.8545E8</v>
      </c>
      <c r="C423" s="59">
        <v>78997.0</v>
      </c>
      <c r="D423" s="15">
        <f t="shared" si="1"/>
        <v>0.04</v>
      </c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>
      <c r="A424" s="9" t="s">
        <v>1413</v>
      </c>
      <c r="B424" s="28">
        <v>8.77006753E8</v>
      </c>
      <c r="C424" s="59">
        <v>88143.0</v>
      </c>
      <c r="D424" s="15">
        <f t="shared" si="1"/>
        <v>0.045</v>
      </c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>
      <c r="A425" s="9" t="s">
        <v>1124</v>
      </c>
      <c r="B425" s="28">
        <v>9.49001639E8</v>
      </c>
      <c r="C425" s="59">
        <v>53099.0</v>
      </c>
      <c r="D425" s="15">
        <f t="shared" si="1"/>
        <v>0.025</v>
      </c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>
      <c r="A426" s="9" t="s">
        <v>1129</v>
      </c>
      <c r="B426" s="28">
        <v>8.71007139E8</v>
      </c>
      <c r="C426" s="59">
        <v>42273.0</v>
      </c>
      <c r="D426" s="15">
        <f t="shared" si="1"/>
        <v>0.02</v>
      </c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>
      <c r="A427" s="9" t="s">
        <v>379</v>
      </c>
      <c r="B427" s="28">
        <v>2.313E8</v>
      </c>
      <c r="C427" s="59">
        <v>79867.0</v>
      </c>
      <c r="D427" s="15">
        <f t="shared" si="1"/>
        <v>0.04</v>
      </c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>
      <c r="A428" s="9" t="s">
        <v>1234</v>
      </c>
      <c r="B428" s="28">
        <v>2.33003447E8</v>
      </c>
      <c r="C428" s="59">
        <v>66292.0</v>
      </c>
      <c r="D428" s="15">
        <f t="shared" si="1"/>
        <v>0.035</v>
      </c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>
      <c r="A429" s="9" t="s">
        <v>1374</v>
      </c>
      <c r="B429" s="28">
        <v>8.69004965E8</v>
      </c>
      <c r="C429" s="59">
        <v>100125.0</v>
      </c>
      <c r="D429" s="15">
        <f t="shared" si="1"/>
        <v>0.05</v>
      </c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>
      <c r="A430" s="9" t="s">
        <v>1330</v>
      </c>
      <c r="B430" s="28">
        <v>5.9392E8</v>
      </c>
      <c r="C430" s="59">
        <v>62335.0</v>
      </c>
      <c r="D430" s="15">
        <f t="shared" si="1"/>
        <v>0.03</v>
      </c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>
      <c r="A431" s="9" t="s">
        <v>979</v>
      </c>
      <c r="B431" s="28">
        <v>6.66254879E8</v>
      </c>
      <c r="C431" s="59">
        <v>78162.0</v>
      </c>
      <c r="D431" s="15">
        <f t="shared" si="1"/>
        <v>0.04</v>
      </c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>
      <c r="A432" s="9" t="s">
        <v>297</v>
      </c>
      <c r="B432" s="28">
        <v>8.92001124E8</v>
      </c>
      <c r="C432" s="59">
        <v>83936.0</v>
      </c>
      <c r="D432" s="15">
        <f t="shared" si="1"/>
        <v>0.04</v>
      </c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>
      <c r="A433" s="9" t="s">
        <v>1230</v>
      </c>
      <c r="B433" s="28">
        <v>3.21003418E8</v>
      </c>
      <c r="C433" s="59">
        <v>49871.0</v>
      </c>
      <c r="D433" s="15">
        <f t="shared" si="1"/>
        <v>0.025</v>
      </c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>
      <c r="A434" s="9" t="s">
        <v>244</v>
      </c>
      <c r="B434" s="28">
        <v>6.00004962E8</v>
      </c>
      <c r="C434" s="59">
        <v>110203.0</v>
      </c>
      <c r="D434" s="15">
        <f t="shared" si="1"/>
        <v>0.055</v>
      </c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>
      <c r="A435" s="9" t="s">
        <v>1143</v>
      </c>
      <c r="B435" s="28">
        <v>4.1600238E8</v>
      </c>
      <c r="C435" s="59">
        <v>46163.0</v>
      </c>
      <c r="D435" s="15">
        <f t="shared" si="1"/>
        <v>0.025</v>
      </c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>
      <c r="A436" s="9" t="s">
        <v>334</v>
      </c>
      <c r="B436" s="28">
        <v>7.7257E8</v>
      </c>
      <c r="C436" s="59">
        <v>67318.0</v>
      </c>
      <c r="D436" s="15">
        <f t="shared" si="1"/>
        <v>0.035</v>
      </c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>
      <c r="A437" s="9" t="s">
        <v>1038</v>
      </c>
      <c r="B437" s="28">
        <v>6.66275897E8</v>
      </c>
      <c r="C437" s="59">
        <v>50760.0</v>
      </c>
      <c r="D437" s="15">
        <f t="shared" si="1"/>
        <v>0.025</v>
      </c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>
      <c r="A438" s="9" t="s">
        <v>920</v>
      </c>
      <c r="B438" s="28">
        <v>6.15004218E8</v>
      </c>
      <c r="C438" s="59">
        <v>102208.0</v>
      </c>
      <c r="D438" s="15">
        <f t="shared" si="1"/>
        <v>0.05</v>
      </c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>
      <c r="A439" s="9" t="s">
        <v>1464</v>
      </c>
      <c r="B439" s="28">
        <v>8.2194E8</v>
      </c>
      <c r="C439" s="59">
        <v>46272.0</v>
      </c>
      <c r="D439" s="15">
        <f t="shared" si="1"/>
        <v>0.025</v>
      </c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>
      <c r="A440" s="9" t="s">
        <v>951</v>
      </c>
      <c r="B440" s="28">
        <v>9.34003805E8</v>
      </c>
      <c r="C440" s="59">
        <v>124798.0</v>
      </c>
      <c r="D440" s="15">
        <f t="shared" si="1"/>
        <v>0.06</v>
      </c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>
      <c r="A441" s="9" t="s">
        <v>1092</v>
      </c>
      <c r="B441" s="28">
        <v>6.1382E8</v>
      </c>
      <c r="C441" s="59">
        <v>101665.0</v>
      </c>
      <c r="D441" s="15">
        <f t="shared" si="1"/>
        <v>0.05</v>
      </c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>
      <c r="A442" s="9" t="s">
        <v>1351</v>
      </c>
      <c r="B442" s="28">
        <v>9.5986E8</v>
      </c>
      <c r="C442" s="59">
        <v>102721.0</v>
      </c>
      <c r="D442" s="15">
        <f t="shared" si="1"/>
        <v>0.05</v>
      </c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>
      <c r="A443" s="9" t="s">
        <v>1670</v>
      </c>
      <c r="B443" s="28">
        <v>4.0636E8</v>
      </c>
      <c r="C443" s="59">
        <v>68347.0</v>
      </c>
      <c r="D443" s="15">
        <f t="shared" si="1"/>
        <v>0.035</v>
      </c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>
      <c r="A444" s="9" t="s">
        <v>926</v>
      </c>
      <c r="B444" s="28">
        <v>9.90007201E8</v>
      </c>
      <c r="C444" s="59">
        <v>74920.0</v>
      </c>
      <c r="D444" s="15">
        <f t="shared" si="1"/>
        <v>0.035</v>
      </c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>
      <c r="A445" s="9" t="s">
        <v>1476</v>
      </c>
      <c r="B445" s="28">
        <v>6.42007241E8</v>
      </c>
      <c r="C445" s="59">
        <v>104593.0</v>
      </c>
      <c r="D445" s="15">
        <f t="shared" si="1"/>
        <v>0.05</v>
      </c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>
      <c r="A446" s="9" t="s">
        <v>1067</v>
      </c>
      <c r="B446" s="28">
        <v>7.96002295E8</v>
      </c>
      <c r="C446" s="59">
        <v>79289.0</v>
      </c>
      <c r="D446" s="15">
        <f t="shared" si="1"/>
        <v>0.04</v>
      </c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>
      <c r="A447" s="9" t="s">
        <v>1093</v>
      </c>
      <c r="B447" s="28">
        <v>7.2045E8</v>
      </c>
      <c r="C447" s="59">
        <v>85667.0</v>
      </c>
      <c r="D447" s="15">
        <f t="shared" si="1"/>
        <v>0.045</v>
      </c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>
      <c r="A448" s="9" t="s">
        <v>1490</v>
      </c>
      <c r="B448" s="28">
        <v>1.60003384E8</v>
      </c>
      <c r="C448" s="59">
        <v>125788.0</v>
      </c>
      <c r="D448" s="15">
        <f t="shared" si="1"/>
        <v>0.065</v>
      </c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>
      <c r="A449" s="9" t="s">
        <v>1353</v>
      </c>
      <c r="B449" s="28">
        <v>8.8987E8</v>
      </c>
      <c r="C449" s="59">
        <v>68715.0</v>
      </c>
      <c r="D449" s="15">
        <f t="shared" si="1"/>
        <v>0.035</v>
      </c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>
      <c r="A450" s="9" t="s">
        <v>228</v>
      </c>
      <c r="B450" s="28">
        <v>6.66172102E8</v>
      </c>
      <c r="C450" s="59">
        <v>46256.0</v>
      </c>
      <c r="D450" s="15">
        <f t="shared" si="1"/>
        <v>0.025</v>
      </c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>
      <c r="A451" s="9" t="s">
        <v>197</v>
      </c>
      <c r="B451" s="28">
        <v>5.33007417E8</v>
      </c>
      <c r="C451" s="59">
        <v>121549.0</v>
      </c>
      <c r="D451" s="15">
        <f t="shared" si="1"/>
        <v>0.06</v>
      </c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>
      <c r="A452" s="9" t="s">
        <v>1233</v>
      </c>
      <c r="B452" s="28">
        <v>3.177E8</v>
      </c>
      <c r="C452" s="59">
        <v>49254.0</v>
      </c>
      <c r="D452" s="15">
        <f t="shared" si="1"/>
        <v>0.025</v>
      </c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>
      <c r="A453" s="9" t="s">
        <v>996</v>
      </c>
      <c r="B453" s="28">
        <v>6.66357118E8</v>
      </c>
      <c r="C453" s="59">
        <v>104499.0</v>
      </c>
      <c r="D453" s="15">
        <f t="shared" si="1"/>
        <v>0.05</v>
      </c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>
      <c r="A454" s="9" t="s">
        <v>994</v>
      </c>
      <c r="B454" s="28">
        <v>7.2200488E8</v>
      </c>
      <c r="C454" s="59">
        <v>59814.0</v>
      </c>
      <c r="D454" s="15">
        <f t="shared" si="1"/>
        <v>0.03</v>
      </c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>
      <c r="A455" s="9" t="s">
        <v>1419</v>
      </c>
      <c r="B455" s="28">
        <v>6.66457685E8</v>
      </c>
      <c r="C455" s="59">
        <v>110404.0</v>
      </c>
      <c r="D455" s="15">
        <f t="shared" si="1"/>
        <v>0.055</v>
      </c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>
      <c r="A456" s="9" t="s">
        <v>1089</v>
      </c>
      <c r="B456" s="28">
        <v>2.40007432E8</v>
      </c>
      <c r="C456" s="59">
        <v>95292.0</v>
      </c>
      <c r="D456" s="15">
        <f t="shared" si="1"/>
        <v>0.05</v>
      </c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>
      <c r="A457" s="9" t="s">
        <v>1467</v>
      </c>
      <c r="B457" s="28">
        <v>8.77002518E8</v>
      </c>
      <c r="C457" s="59">
        <v>59082.0</v>
      </c>
      <c r="D457" s="15">
        <f t="shared" si="1"/>
        <v>0.03</v>
      </c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>
      <c r="A458" s="9" t="s">
        <v>1196</v>
      </c>
      <c r="B458" s="28">
        <v>2.8367E8</v>
      </c>
      <c r="C458" s="59">
        <v>119381.0</v>
      </c>
      <c r="D458" s="15">
        <f t="shared" si="1"/>
        <v>0.06</v>
      </c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>
      <c r="A459" s="9" t="s">
        <v>1468</v>
      </c>
      <c r="B459" s="28">
        <v>1.57001631E8</v>
      </c>
      <c r="C459" s="59">
        <v>125339.0</v>
      </c>
      <c r="D459" s="15">
        <f t="shared" si="1"/>
        <v>0.065</v>
      </c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>
      <c r="A460" s="9" t="s">
        <v>1503</v>
      </c>
      <c r="B460" s="28">
        <v>3.8392E8</v>
      </c>
      <c r="C460" s="59">
        <v>43940.0</v>
      </c>
      <c r="D460" s="15">
        <f t="shared" si="1"/>
        <v>0.02</v>
      </c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>
      <c r="A461" s="9" t="s">
        <v>1502</v>
      </c>
      <c r="B461" s="28">
        <v>8.33002443E8</v>
      </c>
      <c r="C461" s="59">
        <v>59750.0</v>
      </c>
      <c r="D461" s="15">
        <f t="shared" si="1"/>
        <v>0.03</v>
      </c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>
      <c r="A462" s="9" t="s">
        <v>1165</v>
      </c>
      <c r="B462" s="28">
        <v>4.83007128E8</v>
      </c>
      <c r="C462" s="59">
        <v>46006.0</v>
      </c>
      <c r="D462" s="15">
        <f t="shared" si="1"/>
        <v>0.025</v>
      </c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>
      <c r="A463" s="9" t="s">
        <v>919</v>
      </c>
      <c r="B463" s="28">
        <v>6.41007808E8</v>
      </c>
      <c r="C463" s="59">
        <v>43152.0</v>
      </c>
      <c r="D463" s="15">
        <f t="shared" si="1"/>
        <v>0.02</v>
      </c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>
      <c r="A464" s="9" t="s">
        <v>1102</v>
      </c>
      <c r="B464" s="28">
        <v>2.06005353E8</v>
      </c>
      <c r="C464" s="59">
        <v>118240.0</v>
      </c>
      <c r="D464" s="15">
        <f t="shared" si="1"/>
        <v>0.06</v>
      </c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>
      <c r="A465" s="9" t="s">
        <v>340</v>
      </c>
      <c r="B465" s="28">
        <v>8.7257E8</v>
      </c>
      <c r="C465" s="59">
        <v>56971.0</v>
      </c>
      <c r="D465" s="15">
        <f t="shared" si="1"/>
        <v>0.03</v>
      </c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>
      <c r="A466" s="9" t="s">
        <v>925</v>
      </c>
      <c r="B466" s="28">
        <v>8.36003986E8</v>
      </c>
      <c r="C466" s="59">
        <v>42001.0</v>
      </c>
      <c r="D466" s="15">
        <f t="shared" si="1"/>
        <v>0.02</v>
      </c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>
      <c r="A467" s="9" t="s">
        <v>292</v>
      </c>
      <c r="B467" s="28">
        <v>6.66925947E8</v>
      </c>
      <c r="C467" s="59">
        <v>77015.0</v>
      </c>
      <c r="D467" s="15">
        <f t="shared" si="1"/>
        <v>0.04</v>
      </c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>
      <c r="A468" s="9" t="s">
        <v>183</v>
      </c>
      <c r="B468" s="28">
        <v>9.7400612E8</v>
      </c>
      <c r="C468" s="59">
        <v>99925.0</v>
      </c>
      <c r="D468" s="15">
        <f t="shared" si="1"/>
        <v>0.05</v>
      </c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>
      <c r="A469" s="9" t="s">
        <v>1035</v>
      </c>
      <c r="B469" s="28">
        <v>5.1417E8</v>
      </c>
      <c r="C469" s="59">
        <v>45464.0</v>
      </c>
      <c r="D469" s="15">
        <f t="shared" si="1"/>
        <v>0.025</v>
      </c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>
      <c r="A470" s="9" t="s">
        <v>1231</v>
      </c>
      <c r="B470" s="28">
        <v>9.68003341E8</v>
      </c>
      <c r="C470" s="59">
        <v>114645.0</v>
      </c>
      <c r="D470" s="15">
        <f t="shared" si="1"/>
        <v>0.055</v>
      </c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>
      <c r="A471" s="9" t="s">
        <v>968</v>
      </c>
      <c r="B471" s="28">
        <v>9.81002342E8</v>
      </c>
      <c r="C471" s="59">
        <v>76284.0</v>
      </c>
      <c r="D471" s="15">
        <f t="shared" si="1"/>
        <v>0.04</v>
      </c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>
      <c r="A472" s="9" t="s">
        <v>283</v>
      </c>
      <c r="B472" s="28">
        <v>7.0481E8</v>
      </c>
      <c r="C472" s="59">
        <v>76163.0</v>
      </c>
      <c r="D472" s="15">
        <f t="shared" si="1"/>
        <v>0.04</v>
      </c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>
      <c r="A473" s="9" t="s">
        <v>1100</v>
      </c>
      <c r="B473" s="28">
        <v>9.9431E8</v>
      </c>
      <c r="C473" s="59">
        <v>66474.0</v>
      </c>
      <c r="D473" s="15">
        <f t="shared" si="1"/>
        <v>0.035</v>
      </c>
      <c r="E473" s="84"/>
      <c r="F473" s="84"/>
      <c r="G473" s="9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>
      <c r="A474" s="9" t="s">
        <v>236</v>
      </c>
      <c r="B474" s="28">
        <v>6.66809638E8</v>
      </c>
      <c r="C474" s="59">
        <v>83272.0</v>
      </c>
      <c r="D474" s="15">
        <f t="shared" si="1"/>
        <v>0.04</v>
      </c>
      <c r="E474" s="84"/>
      <c r="F474" s="84"/>
      <c r="G474" s="9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>
      <c r="A475" s="9" t="s">
        <v>1216</v>
      </c>
      <c r="B475" s="28">
        <v>6.45003465E8</v>
      </c>
      <c r="C475" s="59">
        <v>72942.0</v>
      </c>
      <c r="D475" s="15">
        <f t="shared" si="1"/>
        <v>0.035</v>
      </c>
      <c r="E475" s="84"/>
      <c r="F475" s="84"/>
      <c r="G475" s="9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>
      <c r="A476" s="9" t="s">
        <v>1123</v>
      </c>
      <c r="B476" s="28">
        <v>2.2211E8</v>
      </c>
      <c r="C476" s="59">
        <v>63981.0</v>
      </c>
      <c r="D476" s="15">
        <f t="shared" si="1"/>
        <v>0.03</v>
      </c>
      <c r="E476" s="84"/>
      <c r="F476" s="84"/>
      <c r="G476" s="9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>
      <c r="A477" s="9" t="s">
        <v>1310</v>
      </c>
      <c r="B477" s="28">
        <v>6.66163077E8</v>
      </c>
      <c r="C477" s="59">
        <v>52560.0</v>
      </c>
      <c r="D477" s="15">
        <f t="shared" si="1"/>
        <v>0.025</v>
      </c>
      <c r="E477" s="84"/>
      <c r="F477" s="84"/>
      <c r="G477" s="9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>
      <c r="A478" s="9" t="s">
        <v>369</v>
      </c>
      <c r="B478" s="28">
        <v>1.8035E8</v>
      </c>
      <c r="C478" s="59">
        <v>96191.0</v>
      </c>
      <c r="D478" s="15">
        <f t="shared" si="1"/>
        <v>0.05</v>
      </c>
      <c r="E478" s="84"/>
      <c r="F478" s="84"/>
      <c r="G478" s="9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>
      <c r="A479" s="9" t="s">
        <v>302</v>
      </c>
      <c r="B479" s="28">
        <v>7.18003887E8</v>
      </c>
      <c r="C479" s="59">
        <v>57070.0</v>
      </c>
      <c r="D479" s="15">
        <f t="shared" si="1"/>
        <v>0.03</v>
      </c>
      <c r="E479" s="84"/>
      <c r="F479" s="84"/>
      <c r="G479" s="9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>
      <c r="A480" s="9" t="s">
        <v>1181</v>
      </c>
      <c r="B480" s="28">
        <v>6.66909451E8</v>
      </c>
      <c r="C480" s="59">
        <v>42552.0</v>
      </c>
      <c r="D480" s="15">
        <f t="shared" si="1"/>
        <v>0.02</v>
      </c>
      <c r="E480" s="84"/>
      <c r="F480" s="84"/>
      <c r="G480" s="9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>
      <c r="A481" s="9" t="s">
        <v>1191</v>
      </c>
      <c r="B481" s="28">
        <v>6.1283E8</v>
      </c>
      <c r="C481" s="59">
        <v>83926.0</v>
      </c>
      <c r="D481" s="15">
        <f t="shared" si="1"/>
        <v>0.04</v>
      </c>
      <c r="G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 t="s">
        <v>252</v>
      </c>
      <c r="B482" s="28">
        <v>9.74001136E8</v>
      </c>
      <c r="C482" s="59">
        <v>59808.0</v>
      </c>
      <c r="D482" s="15">
        <f t="shared" si="1"/>
        <v>0.03</v>
      </c>
      <c r="G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 t="s">
        <v>1493</v>
      </c>
      <c r="B483" s="28">
        <v>4.6141E8</v>
      </c>
      <c r="C483" s="59">
        <v>69745.0</v>
      </c>
      <c r="D483" s="15">
        <f t="shared" si="1"/>
        <v>0.035</v>
      </c>
      <c r="G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 t="s">
        <v>1281</v>
      </c>
      <c r="B484" s="28">
        <v>3.0065E8</v>
      </c>
      <c r="C484" s="59">
        <v>123234.0</v>
      </c>
      <c r="D484" s="15">
        <f t="shared" si="1"/>
        <v>0.06</v>
      </c>
      <c r="G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 t="s">
        <v>1070</v>
      </c>
      <c r="B485" s="28">
        <v>6.0900368E8</v>
      </c>
      <c r="C485" s="59">
        <v>108629.0</v>
      </c>
      <c r="D485" s="15">
        <f t="shared" si="1"/>
        <v>0.055</v>
      </c>
      <c r="G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 t="s">
        <v>1245</v>
      </c>
      <c r="B486" s="28">
        <v>6.66237023E8</v>
      </c>
      <c r="C486" s="59">
        <v>66852.0</v>
      </c>
      <c r="D486" s="15">
        <f t="shared" si="1"/>
        <v>0.035</v>
      </c>
      <c r="G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 t="s">
        <v>1125</v>
      </c>
      <c r="B487" s="28">
        <v>7.9967E8</v>
      </c>
      <c r="C487" s="59">
        <v>61718.0</v>
      </c>
      <c r="D487" s="15">
        <f t="shared" si="1"/>
        <v>0.03</v>
      </c>
      <c r="G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 t="s">
        <v>1314</v>
      </c>
      <c r="B488" s="28">
        <v>1.89005902E8</v>
      </c>
      <c r="C488" s="59">
        <v>79913.0</v>
      </c>
      <c r="D488" s="15">
        <f t="shared" si="1"/>
        <v>0.04</v>
      </c>
      <c r="G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 t="s">
        <v>1529</v>
      </c>
      <c r="B489" s="28">
        <v>1.55001296E8</v>
      </c>
      <c r="C489" s="59">
        <v>109251.0</v>
      </c>
      <c r="D489" s="15">
        <f t="shared" si="1"/>
        <v>0.055</v>
      </c>
      <c r="G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 t="s">
        <v>1183</v>
      </c>
      <c r="B490" s="28">
        <v>4.26002165E8</v>
      </c>
      <c r="C490" s="59">
        <v>55686.0</v>
      </c>
      <c r="D490" s="15">
        <f t="shared" si="1"/>
        <v>0.03</v>
      </c>
      <c r="G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 t="s">
        <v>1432</v>
      </c>
      <c r="B491" s="28">
        <v>8.71002339E8</v>
      </c>
      <c r="C491" s="59">
        <v>59922.0</v>
      </c>
      <c r="D491" s="15">
        <f t="shared" si="1"/>
        <v>0.03</v>
      </c>
      <c r="G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 t="s">
        <v>1164</v>
      </c>
      <c r="B492" s="28">
        <v>3.4065E8</v>
      </c>
      <c r="C492" s="59">
        <v>105125.0</v>
      </c>
      <c r="D492" s="15">
        <f t="shared" si="1"/>
        <v>0.055</v>
      </c>
      <c r="G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 t="s">
        <v>1023</v>
      </c>
      <c r="B493" s="28">
        <v>2.3916E8</v>
      </c>
      <c r="C493" s="59">
        <v>74004.0</v>
      </c>
      <c r="D493" s="15">
        <f t="shared" si="1"/>
        <v>0.035</v>
      </c>
      <c r="G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 t="s">
        <v>1190</v>
      </c>
      <c r="B494" s="28">
        <v>7.39007533E8</v>
      </c>
      <c r="C494" s="59">
        <v>90371.0</v>
      </c>
      <c r="D494" s="15">
        <f t="shared" si="1"/>
        <v>0.045</v>
      </c>
      <c r="G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 t="s">
        <v>1215</v>
      </c>
      <c r="B495" s="28">
        <v>1.6026E8</v>
      </c>
      <c r="C495" s="59">
        <v>102146.0</v>
      </c>
      <c r="D495" s="15">
        <f t="shared" si="1"/>
        <v>0.05</v>
      </c>
      <c r="G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 t="s">
        <v>1140</v>
      </c>
      <c r="B496" s="28">
        <v>6.66441198E8</v>
      </c>
      <c r="C496" s="59">
        <v>60725.0</v>
      </c>
      <c r="D496" s="15">
        <f t="shared" si="1"/>
        <v>0.03</v>
      </c>
      <c r="G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 t="s">
        <v>1052</v>
      </c>
      <c r="B497" s="28">
        <v>6.76003978E8</v>
      </c>
      <c r="C497" s="59">
        <v>55705.0</v>
      </c>
      <c r="D497" s="15">
        <f t="shared" si="1"/>
        <v>0.03</v>
      </c>
      <c r="G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 t="s">
        <v>370</v>
      </c>
      <c r="B498" s="28">
        <v>6.66864722E8</v>
      </c>
      <c r="C498" s="59">
        <v>123331.0</v>
      </c>
      <c r="D498" s="15">
        <f t="shared" si="1"/>
        <v>0.06</v>
      </c>
      <c r="G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 t="s">
        <v>1538</v>
      </c>
      <c r="B499" s="28">
        <v>7.53009035E8</v>
      </c>
      <c r="C499" s="59">
        <v>90253.0</v>
      </c>
      <c r="D499" s="15">
        <f t="shared" si="1"/>
        <v>0.045</v>
      </c>
      <c r="G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 t="s">
        <v>948</v>
      </c>
      <c r="B500" s="28">
        <v>9.24003222E8</v>
      </c>
      <c r="C500" s="59">
        <v>42649.0</v>
      </c>
      <c r="D500" s="15">
        <f t="shared" si="1"/>
        <v>0.02</v>
      </c>
      <c r="G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 t="s">
        <v>1162</v>
      </c>
      <c r="B501" s="28">
        <v>5.81004859E8</v>
      </c>
      <c r="C501" s="59">
        <v>56149.0</v>
      </c>
      <c r="D501" s="15">
        <f t="shared" si="1"/>
        <v>0.03</v>
      </c>
      <c r="G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 t="s">
        <v>1006</v>
      </c>
      <c r="B502" s="28">
        <v>3.7055E8</v>
      </c>
      <c r="C502" s="59">
        <v>73768.0</v>
      </c>
      <c r="D502" s="15">
        <f t="shared" si="1"/>
        <v>0.035</v>
      </c>
      <c r="G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 t="s">
        <v>909</v>
      </c>
      <c r="B503" s="28">
        <v>6.66674995E8</v>
      </c>
      <c r="C503" s="59">
        <v>43656.0</v>
      </c>
      <c r="D503" s="15">
        <f t="shared" si="1"/>
        <v>0.02</v>
      </c>
      <c r="G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 t="s">
        <v>329</v>
      </c>
      <c r="B504" s="28">
        <v>6.70007186E8</v>
      </c>
      <c r="C504" s="59">
        <v>69672.0</v>
      </c>
      <c r="D504" s="15">
        <f t="shared" si="1"/>
        <v>0.035</v>
      </c>
      <c r="G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 t="s">
        <v>346</v>
      </c>
      <c r="B505" s="28">
        <v>3.27006779E8</v>
      </c>
      <c r="C505" s="59">
        <v>91950.0</v>
      </c>
      <c r="D505" s="15">
        <f t="shared" si="1"/>
        <v>0.045</v>
      </c>
      <c r="G505" s="84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 t="s">
        <v>1265</v>
      </c>
      <c r="B506" s="28">
        <v>6.66869857E8</v>
      </c>
      <c r="C506" s="59">
        <v>86093.0</v>
      </c>
      <c r="D506" s="15">
        <f t="shared" si="1"/>
        <v>0.045</v>
      </c>
      <c r="G506" s="84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 t="s">
        <v>1178</v>
      </c>
      <c r="B507" s="28">
        <v>8.96002369E8</v>
      </c>
      <c r="C507" s="59">
        <v>86756.0</v>
      </c>
      <c r="D507" s="15">
        <f t="shared" si="1"/>
        <v>0.045</v>
      </c>
      <c r="G507" s="84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 t="s">
        <v>1073</v>
      </c>
      <c r="B508" s="28">
        <v>4.1835E8</v>
      </c>
      <c r="C508" s="59">
        <v>102833.0</v>
      </c>
      <c r="D508" s="15">
        <f t="shared" si="1"/>
        <v>0.05</v>
      </c>
      <c r="G508" s="84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 t="s">
        <v>998</v>
      </c>
      <c r="B509" s="28">
        <v>1.24001985E8</v>
      </c>
      <c r="C509" s="59">
        <v>68870.0</v>
      </c>
      <c r="D509" s="15">
        <f t="shared" si="1"/>
        <v>0.035</v>
      </c>
      <c r="G509" s="84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 t="s">
        <v>259</v>
      </c>
      <c r="B510" s="28">
        <v>9.8039E8</v>
      </c>
      <c r="C510" s="59">
        <v>126555.0</v>
      </c>
      <c r="D510" s="15">
        <f t="shared" si="1"/>
        <v>0.065</v>
      </c>
      <c r="G510" s="84"/>
      <c r="H510" s="84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 t="s">
        <v>1154</v>
      </c>
      <c r="B511" s="28">
        <v>5.24004916E8</v>
      </c>
      <c r="C511" s="59">
        <v>57318.0</v>
      </c>
      <c r="D511" s="15">
        <f t="shared" si="1"/>
        <v>0.03</v>
      </c>
      <c r="G511" s="84"/>
      <c r="H511" s="84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 t="s">
        <v>188</v>
      </c>
      <c r="B512" s="28">
        <v>2.4300884E8</v>
      </c>
      <c r="C512" s="59">
        <v>51208.0</v>
      </c>
      <c r="D512" s="15">
        <f t="shared" si="1"/>
        <v>0.025</v>
      </c>
      <c r="G512" s="84"/>
      <c r="H512" s="84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 t="s">
        <v>1520</v>
      </c>
      <c r="B513" s="28">
        <v>6.66485754E8</v>
      </c>
      <c r="C513" s="59">
        <v>66946.0</v>
      </c>
      <c r="D513" s="15">
        <f t="shared" si="1"/>
        <v>0.035</v>
      </c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>
      <c r="A514" s="9" t="s">
        <v>1169</v>
      </c>
      <c r="B514" s="28">
        <v>9.0893E8</v>
      </c>
      <c r="C514" s="59">
        <v>60907.0</v>
      </c>
      <c r="D514" s="15">
        <f t="shared" si="1"/>
        <v>0.03</v>
      </c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>
      <c r="A515" s="9" t="s">
        <v>1544</v>
      </c>
      <c r="B515" s="28">
        <v>3.8079E8</v>
      </c>
      <c r="C515" s="59">
        <v>63884.0</v>
      </c>
      <c r="D515" s="15">
        <f t="shared" si="1"/>
        <v>0.03</v>
      </c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>
      <c r="A516" s="9" t="s">
        <v>1186</v>
      </c>
      <c r="B516" s="28">
        <v>1.9684E8</v>
      </c>
      <c r="C516" s="59">
        <v>51441.0</v>
      </c>
      <c r="D516" s="15">
        <f t="shared" si="1"/>
        <v>0.025</v>
      </c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>
      <c r="A517" s="9" t="s">
        <v>985</v>
      </c>
      <c r="B517" s="28">
        <v>4.7265E8</v>
      </c>
      <c r="C517" s="59">
        <v>121550.0</v>
      </c>
      <c r="D517" s="15">
        <f t="shared" si="1"/>
        <v>0.06</v>
      </c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>
      <c r="A518" s="9" t="s">
        <v>291</v>
      </c>
      <c r="B518" s="28">
        <v>4.61006272E8</v>
      </c>
      <c r="C518" s="59">
        <v>56645.0</v>
      </c>
      <c r="D518" s="15">
        <f t="shared" si="1"/>
        <v>0.03</v>
      </c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>
      <c r="A519" s="9" t="s">
        <v>1173</v>
      </c>
      <c r="B519" s="28">
        <v>3.6839E8</v>
      </c>
      <c r="C519" s="59">
        <v>75425.0</v>
      </c>
      <c r="D519" s="15">
        <f t="shared" si="1"/>
        <v>0.04</v>
      </c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>
      <c r="A520" s="9" t="s">
        <v>1160</v>
      </c>
      <c r="B520" s="28">
        <v>3.15001263E8</v>
      </c>
      <c r="C520" s="59">
        <v>69464.0</v>
      </c>
      <c r="D520" s="15">
        <f t="shared" si="1"/>
        <v>0.035</v>
      </c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>
      <c r="A521" s="9" t="s">
        <v>1157</v>
      </c>
      <c r="B521" s="28">
        <v>6.25002612E8</v>
      </c>
      <c r="C521" s="59">
        <v>71207.0</v>
      </c>
      <c r="D521" s="15">
        <f t="shared" si="1"/>
        <v>0.035</v>
      </c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>
      <c r="A522" s="9" t="s">
        <v>936</v>
      </c>
      <c r="B522" s="28">
        <v>4.88007538E8</v>
      </c>
      <c r="C522" s="59">
        <v>115347.0</v>
      </c>
      <c r="D522" s="15">
        <f t="shared" si="1"/>
        <v>0.06</v>
      </c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>
      <c r="A523" s="9" t="s">
        <v>1466</v>
      </c>
      <c r="B523" s="28">
        <v>1.77008193E8</v>
      </c>
      <c r="C523" s="59">
        <v>87932.0</v>
      </c>
      <c r="D523" s="15">
        <f t="shared" si="1"/>
        <v>0.045</v>
      </c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>
      <c r="A524" s="9" t="s">
        <v>1255</v>
      </c>
      <c r="B524" s="28">
        <v>7.4077E8</v>
      </c>
      <c r="C524" s="59">
        <v>110448.0</v>
      </c>
      <c r="D524" s="15">
        <f t="shared" si="1"/>
        <v>0.055</v>
      </c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>
      <c r="A525" s="9" t="s">
        <v>1505</v>
      </c>
      <c r="B525" s="28">
        <v>2.4224E8</v>
      </c>
      <c r="C525" s="59">
        <v>43394.0</v>
      </c>
      <c r="D525" s="15">
        <f t="shared" si="1"/>
        <v>0.02</v>
      </c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>
      <c r="A526" s="9" t="s">
        <v>962</v>
      </c>
      <c r="B526" s="28">
        <v>7.79005158E8</v>
      </c>
      <c r="C526" s="59">
        <v>79550.0</v>
      </c>
      <c r="D526" s="15">
        <f t="shared" si="1"/>
        <v>0.04</v>
      </c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>
      <c r="A527" s="9" t="s">
        <v>1348</v>
      </c>
      <c r="B527" s="28">
        <v>7.60003261E8</v>
      </c>
      <c r="C527" s="59">
        <v>120404.0</v>
      </c>
      <c r="D527" s="15">
        <f t="shared" si="1"/>
        <v>0.06</v>
      </c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>
      <c r="A528" s="9" t="s">
        <v>1292</v>
      </c>
      <c r="B528" s="28">
        <v>4.5134E8</v>
      </c>
      <c r="C528" s="59">
        <v>103259.0</v>
      </c>
      <c r="D528" s="15">
        <f t="shared" si="1"/>
        <v>0.05</v>
      </c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>
      <c r="A529" s="9" t="s">
        <v>1368</v>
      </c>
      <c r="B529" s="28">
        <v>6.79002552E8</v>
      </c>
      <c r="C529" s="59">
        <v>43570.0</v>
      </c>
      <c r="D529" s="15">
        <f t="shared" si="1"/>
        <v>0.02</v>
      </c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>
      <c r="A530" s="9" t="s">
        <v>1086</v>
      </c>
      <c r="B530" s="28">
        <v>6.66471484E8</v>
      </c>
      <c r="C530" s="59">
        <v>96237.0</v>
      </c>
      <c r="D530" s="15">
        <f t="shared" si="1"/>
        <v>0.05</v>
      </c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>
      <c r="A531" s="9" t="s">
        <v>1316</v>
      </c>
      <c r="B531" s="28">
        <v>9.84007068E8</v>
      </c>
      <c r="C531" s="59">
        <v>42446.0</v>
      </c>
      <c r="D531" s="15">
        <f t="shared" si="1"/>
        <v>0.02</v>
      </c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>
      <c r="A532" s="9" t="s">
        <v>1272</v>
      </c>
      <c r="B532" s="28">
        <v>3.42006006E8</v>
      </c>
      <c r="C532" s="59">
        <v>98770.0</v>
      </c>
      <c r="D532" s="15">
        <f t="shared" si="1"/>
        <v>0.05</v>
      </c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>
      <c r="A533" s="9" t="s">
        <v>959</v>
      </c>
      <c r="B533" s="28">
        <v>5.37005453E8</v>
      </c>
      <c r="C533" s="59">
        <v>80141.0</v>
      </c>
      <c r="D533" s="15">
        <f t="shared" si="1"/>
        <v>0.04</v>
      </c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>
      <c r="A534" s="9" t="s">
        <v>1298</v>
      </c>
      <c r="B534" s="28">
        <v>6.66879481E8</v>
      </c>
      <c r="C534" s="59">
        <v>103026.0</v>
      </c>
      <c r="D534" s="15">
        <f t="shared" si="1"/>
        <v>0.05</v>
      </c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>
      <c r="A535" s="9" t="s">
        <v>1305</v>
      </c>
      <c r="B535" s="28">
        <v>1.86006045E8</v>
      </c>
      <c r="C535" s="59">
        <v>125512.0</v>
      </c>
      <c r="D535" s="15">
        <f t="shared" si="1"/>
        <v>0.065</v>
      </c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>
      <c r="A536" s="9" t="s">
        <v>1029</v>
      </c>
      <c r="B536" s="28">
        <v>8.12008737E8</v>
      </c>
      <c r="C536" s="59">
        <v>43343.0</v>
      </c>
      <c r="D536" s="15">
        <f t="shared" si="1"/>
        <v>0.02</v>
      </c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>
      <c r="A537" s="9" t="s">
        <v>318</v>
      </c>
      <c r="B537" s="28">
        <v>3.14001332E8</v>
      </c>
      <c r="C537" s="59">
        <v>83558.0</v>
      </c>
      <c r="D537" s="15">
        <f t="shared" si="1"/>
        <v>0.04</v>
      </c>
      <c r="E537" s="84"/>
      <c r="F537" s="84"/>
      <c r="G537" s="9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>
      <c r="A538" s="9" t="s">
        <v>313</v>
      </c>
      <c r="B538" s="28">
        <v>6.66329827E8</v>
      </c>
      <c r="C538" s="59">
        <v>91384.0</v>
      </c>
      <c r="D538" s="15">
        <f t="shared" si="1"/>
        <v>0.045</v>
      </c>
      <c r="E538" s="84"/>
      <c r="F538" s="84"/>
      <c r="G538" s="9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>
      <c r="A539" s="9" t="s">
        <v>310</v>
      </c>
      <c r="B539" s="28">
        <v>2.29007566E8</v>
      </c>
      <c r="C539" s="59">
        <v>97490.0</v>
      </c>
      <c r="D539" s="15">
        <f t="shared" si="1"/>
        <v>0.05</v>
      </c>
      <c r="E539" s="84"/>
      <c r="F539" s="84"/>
      <c r="G539" s="9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>
      <c r="A540" s="9" t="s">
        <v>1362</v>
      </c>
      <c r="B540" s="28">
        <v>7.6612E8</v>
      </c>
      <c r="C540" s="59">
        <v>123134.0</v>
      </c>
      <c r="D540" s="15">
        <f t="shared" si="1"/>
        <v>0.06</v>
      </c>
      <c r="E540" s="84"/>
      <c r="F540" s="84"/>
      <c r="G540" s="9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>
      <c r="A541" s="9" t="s">
        <v>1270</v>
      </c>
      <c r="B541" s="28">
        <v>5.01003738E8</v>
      </c>
      <c r="C541" s="59">
        <v>73507.0</v>
      </c>
      <c r="D541" s="15">
        <f t="shared" si="1"/>
        <v>0.035</v>
      </c>
      <c r="E541" s="84"/>
      <c r="F541" s="84"/>
      <c r="G541" s="9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>
      <c r="A542" s="9" t="s">
        <v>271</v>
      </c>
      <c r="B542" s="28">
        <v>4.564E8</v>
      </c>
      <c r="C542" s="59">
        <v>67727.0</v>
      </c>
      <c r="D542" s="15">
        <f t="shared" si="1"/>
        <v>0.035</v>
      </c>
      <c r="E542" s="84"/>
      <c r="F542" s="84"/>
      <c r="G542" s="9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>
      <c r="A543" s="9" t="s">
        <v>956</v>
      </c>
      <c r="B543" s="28">
        <v>6.31001225E8</v>
      </c>
      <c r="C543" s="59">
        <v>96619.0</v>
      </c>
      <c r="D543" s="15">
        <f t="shared" si="1"/>
        <v>0.05</v>
      </c>
      <c r="E543" s="84"/>
      <c r="F543" s="84"/>
      <c r="G543" s="9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>
      <c r="A544" s="9" t="s">
        <v>1133</v>
      </c>
      <c r="B544" s="28">
        <v>1.6035E8</v>
      </c>
      <c r="C544" s="59">
        <v>78610.0</v>
      </c>
      <c r="D544" s="15">
        <f t="shared" si="1"/>
        <v>0.04</v>
      </c>
      <c r="E544" s="84"/>
      <c r="F544" s="84"/>
      <c r="G544" s="9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>
      <c r="A545" s="9" t="s">
        <v>1201</v>
      </c>
      <c r="B545" s="28">
        <v>7.4658E8</v>
      </c>
      <c r="C545" s="59">
        <v>119082.0</v>
      </c>
      <c r="D545" s="15">
        <f t="shared" si="1"/>
        <v>0.06</v>
      </c>
      <c r="G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 t="s">
        <v>275</v>
      </c>
      <c r="B546" s="28">
        <v>3.5767E8</v>
      </c>
      <c r="C546" s="59">
        <v>103256.0</v>
      </c>
      <c r="D546" s="15">
        <f t="shared" si="1"/>
        <v>0.05</v>
      </c>
      <c r="G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 t="s">
        <v>216</v>
      </c>
      <c r="B547" s="28">
        <v>6.66328696E8</v>
      </c>
      <c r="C547" s="59">
        <v>93778.0</v>
      </c>
      <c r="D547" s="15">
        <f t="shared" si="1"/>
        <v>0.045</v>
      </c>
      <c r="G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 t="s">
        <v>1185</v>
      </c>
      <c r="B548" s="28">
        <v>1.4911E8</v>
      </c>
      <c r="C548" s="59">
        <v>57703.0</v>
      </c>
      <c r="D548" s="15">
        <f t="shared" si="1"/>
        <v>0.03</v>
      </c>
      <c r="G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 t="s">
        <v>1132</v>
      </c>
      <c r="B549" s="28">
        <v>1.23007131E8</v>
      </c>
      <c r="C549" s="59">
        <v>119465.0</v>
      </c>
      <c r="D549" s="15">
        <f t="shared" si="1"/>
        <v>0.06</v>
      </c>
      <c r="G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 t="s">
        <v>1345</v>
      </c>
      <c r="B550" s="28">
        <v>7.98004162E8</v>
      </c>
      <c r="C550" s="59">
        <v>65953.0</v>
      </c>
      <c r="D550" s="15">
        <f t="shared" si="1"/>
        <v>0.035</v>
      </c>
      <c r="G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 t="s">
        <v>955</v>
      </c>
      <c r="B551" s="28">
        <v>6.66704033E8</v>
      </c>
      <c r="C551" s="59">
        <v>110399.0</v>
      </c>
      <c r="D551" s="15">
        <f t="shared" si="1"/>
        <v>0.055</v>
      </c>
      <c r="G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 t="s">
        <v>937</v>
      </c>
      <c r="B552" s="28">
        <v>3.77005117E8</v>
      </c>
      <c r="C552" s="59">
        <v>106453.0</v>
      </c>
      <c r="D552" s="15">
        <f t="shared" si="1"/>
        <v>0.055</v>
      </c>
      <c r="G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 t="s">
        <v>1457</v>
      </c>
      <c r="B553" s="28">
        <v>4.48009514E8</v>
      </c>
      <c r="C553" s="59">
        <v>60730.0</v>
      </c>
      <c r="D553" s="15">
        <f t="shared" si="1"/>
        <v>0.03</v>
      </c>
      <c r="G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 t="s">
        <v>1153</v>
      </c>
      <c r="B554" s="28">
        <v>5.69008334E8</v>
      </c>
      <c r="C554" s="59">
        <v>104733.0</v>
      </c>
      <c r="D554" s="15">
        <f t="shared" si="1"/>
        <v>0.05</v>
      </c>
      <c r="G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 t="s">
        <v>372</v>
      </c>
      <c r="B555" s="28">
        <v>6.6616702E8</v>
      </c>
      <c r="C555" s="59">
        <v>71466.0</v>
      </c>
      <c r="D555" s="15">
        <f t="shared" si="1"/>
        <v>0.035</v>
      </c>
      <c r="G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 t="s">
        <v>1176</v>
      </c>
      <c r="B556" s="28">
        <v>1.7636E8</v>
      </c>
      <c r="C556" s="59">
        <v>75259.0</v>
      </c>
      <c r="D556" s="15">
        <f t="shared" si="1"/>
        <v>0.04</v>
      </c>
      <c r="G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 t="s">
        <v>300</v>
      </c>
      <c r="B557" s="28">
        <v>1.40006784E8</v>
      </c>
      <c r="C557" s="59">
        <v>96101.0</v>
      </c>
      <c r="D557" s="15">
        <f t="shared" si="1"/>
        <v>0.05</v>
      </c>
      <c r="G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 t="s">
        <v>1085</v>
      </c>
      <c r="B558" s="28">
        <v>9.9985E8</v>
      </c>
      <c r="C558" s="59">
        <v>117406.0</v>
      </c>
      <c r="D558" s="15">
        <f t="shared" si="1"/>
        <v>0.06</v>
      </c>
      <c r="G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 t="s">
        <v>232</v>
      </c>
      <c r="B559" s="28">
        <v>8.8786E8</v>
      </c>
      <c r="C559" s="59">
        <v>67772.0</v>
      </c>
      <c r="D559" s="15">
        <f t="shared" si="1"/>
        <v>0.035</v>
      </c>
      <c r="G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 t="s">
        <v>1261</v>
      </c>
      <c r="B560" s="28">
        <v>5.05002396E8</v>
      </c>
      <c r="C560" s="59">
        <v>55397.0</v>
      </c>
      <c r="D560" s="15">
        <f t="shared" si="1"/>
        <v>0.03</v>
      </c>
      <c r="G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 t="s">
        <v>1276</v>
      </c>
      <c r="B561" s="28">
        <v>7.489E8</v>
      </c>
      <c r="C561" s="59">
        <v>82217.0</v>
      </c>
      <c r="D561" s="15">
        <f t="shared" si="1"/>
        <v>0.04</v>
      </c>
      <c r="G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 t="s">
        <v>1337</v>
      </c>
      <c r="B562" s="28">
        <v>5.62005747E8</v>
      </c>
      <c r="C562" s="59">
        <v>105911.0</v>
      </c>
      <c r="D562" s="15">
        <f t="shared" si="1"/>
        <v>0.055</v>
      </c>
      <c r="G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 t="s">
        <v>1365</v>
      </c>
      <c r="B563" s="28">
        <v>9.8700567E8</v>
      </c>
      <c r="C563" s="59">
        <v>110697.0</v>
      </c>
      <c r="D563" s="15">
        <f t="shared" si="1"/>
        <v>0.055</v>
      </c>
      <c r="G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 t="s">
        <v>317</v>
      </c>
      <c r="B564" s="28">
        <v>7.897E8</v>
      </c>
      <c r="C564" s="59">
        <v>74514.0</v>
      </c>
      <c r="D564" s="15">
        <f t="shared" si="1"/>
        <v>0.035</v>
      </c>
      <c r="G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 t="s">
        <v>1317</v>
      </c>
      <c r="B565" s="28">
        <v>4.42009272E8</v>
      </c>
      <c r="C565" s="59">
        <v>61443.0</v>
      </c>
      <c r="D565" s="15">
        <f t="shared" si="1"/>
        <v>0.03</v>
      </c>
      <c r="G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 t="s">
        <v>1126</v>
      </c>
      <c r="B566" s="28">
        <v>8.2014E8</v>
      </c>
      <c r="C566" s="59">
        <v>115421.0</v>
      </c>
      <c r="D566" s="15">
        <f t="shared" si="1"/>
        <v>0.06</v>
      </c>
      <c r="G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 t="s">
        <v>1329</v>
      </c>
      <c r="B567" s="28">
        <v>8.1571E8</v>
      </c>
      <c r="C567" s="59">
        <v>84899.0</v>
      </c>
      <c r="D567" s="15">
        <f t="shared" si="1"/>
        <v>0.04</v>
      </c>
      <c r="G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 t="s">
        <v>257</v>
      </c>
      <c r="B568" s="28">
        <v>8.9425E8</v>
      </c>
      <c r="C568" s="59">
        <v>100478.0</v>
      </c>
      <c r="D568" s="15">
        <f t="shared" si="1"/>
        <v>0.05</v>
      </c>
      <c r="G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 t="s">
        <v>1099</v>
      </c>
      <c r="B569" s="28">
        <v>7.7428E8</v>
      </c>
      <c r="C569" s="59">
        <v>75401.0</v>
      </c>
      <c r="D569" s="15">
        <f t="shared" si="1"/>
        <v>0.04</v>
      </c>
      <c r="G569" s="84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 t="s">
        <v>212</v>
      </c>
      <c r="B570" s="28">
        <v>9.73007944E8</v>
      </c>
      <c r="C570" s="59">
        <v>60489.0</v>
      </c>
      <c r="D570" s="15">
        <f t="shared" si="1"/>
        <v>0.03</v>
      </c>
      <c r="G570" s="84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 t="s">
        <v>1175</v>
      </c>
      <c r="B571" s="28">
        <v>2.60005521E8</v>
      </c>
      <c r="C571" s="59">
        <v>74666.0</v>
      </c>
      <c r="D571" s="15">
        <f t="shared" si="1"/>
        <v>0.035</v>
      </c>
      <c r="G571" s="84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 t="s">
        <v>194</v>
      </c>
      <c r="B572" s="28">
        <v>2.41003836E8</v>
      </c>
      <c r="C572" s="59">
        <v>46993.0</v>
      </c>
      <c r="D572" s="15">
        <f t="shared" si="1"/>
        <v>0.025</v>
      </c>
      <c r="G572" s="84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 t="s">
        <v>1004</v>
      </c>
      <c r="B573" s="28">
        <v>2.2282E8</v>
      </c>
      <c r="C573" s="59">
        <v>120355.0</v>
      </c>
      <c r="D573" s="15">
        <f t="shared" si="1"/>
        <v>0.06</v>
      </c>
      <c r="G573" s="84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 t="s">
        <v>345</v>
      </c>
      <c r="B574" s="28">
        <v>6.6637837E8</v>
      </c>
      <c r="C574" s="59">
        <v>59013.0</v>
      </c>
      <c r="D574" s="15">
        <f t="shared" si="1"/>
        <v>0.03</v>
      </c>
      <c r="G574" s="84"/>
      <c r="H574" s="84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 t="s">
        <v>1336</v>
      </c>
      <c r="B575" s="28">
        <v>2.31001151E8</v>
      </c>
      <c r="C575" s="59">
        <v>122122.0</v>
      </c>
      <c r="D575" s="15">
        <f t="shared" si="1"/>
        <v>0.06</v>
      </c>
      <c r="G575" s="84"/>
      <c r="H575" s="84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 t="s">
        <v>1007</v>
      </c>
      <c r="B576" s="28">
        <v>9.8913E8</v>
      </c>
      <c r="C576" s="59">
        <v>108616.0</v>
      </c>
      <c r="D576" s="15">
        <f t="shared" si="1"/>
        <v>0.055</v>
      </c>
      <c r="G576" s="84"/>
      <c r="H576" s="84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 t="s">
        <v>1264</v>
      </c>
      <c r="B577" s="28">
        <v>9.0462E8</v>
      </c>
      <c r="C577" s="59">
        <v>104197.0</v>
      </c>
      <c r="D577" s="15">
        <f t="shared" si="1"/>
        <v>0.05</v>
      </c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>
      <c r="A578" s="9" t="s">
        <v>1286</v>
      </c>
      <c r="B578" s="28">
        <v>7.28006349E8</v>
      </c>
      <c r="C578" s="59">
        <v>119949.0</v>
      </c>
      <c r="D578" s="15">
        <f t="shared" si="1"/>
        <v>0.06</v>
      </c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>
      <c r="A579" s="9" t="s">
        <v>1299</v>
      </c>
      <c r="B579" s="28">
        <v>6.81002081E8</v>
      </c>
      <c r="C579" s="59">
        <v>124698.0</v>
      </c>
      <c r="D579" s="15">
        <f t="shared" si="1"/>
        <v>0.06</v>
      </c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>
      <c r="A580" s="9" t="s">
        <v>905</v>
      </c>
      <c r="B580" s="28">
        <v>9.10004723E8</v>
      </c>
      <c r="C580" s="59">
        <v>103347.0</v>
      </c>
      <c r="D580" s="15">
        <f t="shared" si="1"/>
        <v>0.05</v>
      </c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>
      <c r="A581" s="9" t="s">
        <v>215</v>
      </c>
      <c r="B581" s="28">
        <v>6.1083E8</v>
      </c>
      <c r="C581" s="59">
        <v>111408.0</v>
      </c>
      <c r="D581" s="15">
        <f t="shared" si="1"/>
        <v>0.055</v>
      </c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>
      <c r="A582" s="9" t="s">
        <v>1104</v>
      </c>
      <c r="B582" s="28">
        <v>7.96001676E8</v>
      </c>
      <c r="C582" s="59">
        <v>115547.0</v>
      </c>
      <c r="D582" s="15">
        <f t="shared" si="1"/>
        <v>0.06</v>
      </c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>
      <c r="A583" s="9" t="s">
        <v>1074</v>
      </c>
      <c r="B583" s="28">
        <v>2.74003803E8</v>
      </c>
      <c r="C583" s="59">
        <v>125069.0</v>
      </c>
      <c r="D583" s="15">
        <f t="shared" si="1"/>
        <v>0.065</v>
      </c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>
      <c r="A584" s="9" t="s">
        <v>330</v>
      </c>
      <c r="B584" s="28">
        <v>6.66419911E8</v>
      </c>
      <c r="C584" s="59">
        <v>49138.0</v>
      </c>
      <c r="D584" s="15">
        <f t="shared" si="1"/>
        <v>0.025</v>
      </c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>
      <c r="A585" s="9" t="s">
        <v>1342</v>
      </c>
      <c r="B585" s="28">
        <v>2.8382E8</v>
      </c>
      <c r="C585" s="59">
        <v>53834.0</v>
      </c>
      <c r="D585" s="15">
        <f t="shared" si="1"/>
        <v>0.025</v>
      </c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>
      <c r="A586" s="9" t="s">
        <v>1516</v>
      </c>
      <c r="B586" s="28">
        <v>4.0643E8</v>
      </c>
      <c r="C586" s="59">
        <v>107900.0</v>
      </c>
      <c r="D586" s="15">
        <f t="shared" si="1"/>
        <v>0.055</v>
      </c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>
      <c r="A587" s="9" t="s">
        <v>1222</v>
      </c>
      <c r="B587" s="28">
        <v>6.66824323E8</v>
      </c>
      <c r="C587" s="59">
        <v>62768.0</v>
      </c>
      <c r="D587" s="15">
        <f t="shared" si="1"/>
        <v>0.03</v>
      </c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>
      <c r="A588" s="9" t="s">
        <v>1300</v>
      </c>
      <c r="B588" s="28">
        <v>5.08008182E8</v>
      </c>
      <c r="C588" s="59">
        <v>61223.0</v>
      </c>
      <c r="D588" s="15">
        <f t="shared" si="1"/>
        <v>0.03</v>
      </c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>
      <c r="A589" s="9" t="s">
        <v>357</v>
      </c>
      <c r="B589" s="28">
        <v>1.36006681E8</v>
      </c>
      <c r="C589" s="59">
        <v>118046.0</v>
      </c>
      <c r="D589" s="15">
        <f t="shared" si="1"/>
        <v>0.06</v>
      </c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>
      <c r="A590" s="9" t="s">
        <v>321</v>
      </c>
      <c r="B590" s="28">
        <v>9.42002181E8</v>
      </c>
      <c r="C590" s="59">
        <v>62211.0</v>
      </c>
      <c r="D590" s="15">
        <f t="shared" si="1"/>
        <v>0.03</v>
      </c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>
      <c r="A591" s="9" t="s">
        <v>1188</v>
      </c>
      <c r="B591" s="28">
        <v>8.87007988E8</v>
      </c>
      <c r="C591" s="59">
        <v>76713.0</v>
      </c>
      <c r="D591" s="15">
        <f t="shared" si="1"/>
        <v>0.04</v>
      </c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>
      <c r="A592" s="9" t="s">
        <v>912</v>
      </c>
      <c r="B592" s="28">
        <v>7.76007225E8</v>
      </c>
      <c r="C592" s="59">
        <v>100248.0</v>
      </c>
      <c r="D592" s="15">
        <f t="shared" si="1"/>
        <v>0.05</v>
      </c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>
      <c r="A593" s="9" t="s">
        <v>1012</v>
      </c>
      <c r="B593" s="28">
        <v>8.65007844E8</v>
      </c>
      <c r="C593" s="59">
        <v>83609.0</v>
      </c>
      <c r="D593" s="15">
        <f t="shared" si="1"/>
        <v>0.04</v>
      </c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>
      <c r="A594" s="9" t="s">
        <v>1249</v>
      </c>
      <c r="B594" s="28">
        <v>5.93005646E8</v>
      </c>
      <c r="C594" s="59">
        <v>93380.0</v>
      </c>
      <c r="D594" s="15">
        <f t="shared" si="1"/>
        <v>0.045</v>
      </c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>
      <c r="A595" s="9" t="s">
        <v>1504</v>
      </c>
      <c r="B595" s="28">
        <v>4.93008818E8</v>
      </c>
      <c r="C595" s="59">
        <v>100635.0</v>
      </c>
      <c r="D595" s="15">
        <f t="shared" si="1"/>
        <v>0.05</v>
      </c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>
      <c r="A596" s="9" t="s">
        <v>1375</v>
      </c>
      <c r="B596" s="28">
        <v>5.76005776E8</v>
      </c>
      <c r="C596" s="59">
        <v>115255.0</v>
      </c>
      <c r="D596" s="15">
        <f t="shared" si="1"/>
        <v>0.06</v>
      </c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>
      <c r="A597" s="9" t="s">
        <v>256</v>
      </c>
      <c r="B597" s="28">
        <v>4.45003049E8</v>
      </c>
      <c r="C597" s="59">
        <v>51784.0</v>
      </c>
      <c r="D597" s="15">
        <f t="shared" si="1"/>
        <v>0.025</v>
      </c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>
      <c r="A598" s="9" t="s">
        <v>298</v>
      </c>
      <c r="B598" s="28">
        <v>2.42009808E8</v>
      </c>
      <c r="C598" s="59">
        <v>124722.0</v>
      </c>
      <c r="D598" s="15">
        <f t="shared" si="1"/>
        <v>0.06</v>
      </c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>
      <c r="A599" s="9" t="s">
        <v>1266</v>
      </c>
      <c r="B599" s="28">
        <v>3.38009875E8</v>
      </c>
      <c r="C599" s="59">
        <v>46368.0</v>
      </c>
      <c r="D599" s="15">
        <f t="shared" si="1"/>
        <v>0.025</v>
      </c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>
      <c r="A600" s="9" t="s">
        <v>1080</v>
      </c>
      <c r="B600" s="28">
        <v>7.2567E8</v>
      </c>
      <c r="C600" s="59">
        <v>95620.0</v>
      </c>
      <c r="D600" s="15">
        <f t="shared" si="1"/>
        <v>0.05</v>
      </c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>
      <c r="A601" s="9" t="s">
        <v>1139</v>
      </c>
      <c r="B601" s="28">
        <v>4.4396E8</v>
      </c>
      <c r="C601" s="59">
        <v>109822.0</v>
      </c>
      <c r="D601" s="15">
        <f t="shared" si="1"/>
        <v>0.055</v>
      </c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>
      <c r="A602" s="9" t="s">
        <v>1262</v>
      </c>
      <c r="B602" s="28">
        <v>3.9146E8</v>
      </c>
      <c r="C602" s="59">
        <v>89796.0</v>
      </c>
      <c r="D602" s="15">
        <f t="shared" si="1"/>
        <v>0.045</v>
      </c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>
      <c r="A603" s="9" t="s">
        <v>1189</v>
      </c>
      <c r="B603" s="28">
        <v>3.2094E8</v>
      </c>
      <c r="C603" s="59">
        <v>108890.0</v>
      </c>
      <c r="D603" s="15">
        <f t="shared" si="1"/>
        <v>0.055</v>
      </c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>
      <c r="A604" s="9" t="s">
        <v>1518</v>
      </c>
      <c r="B604" s="28">
        <v>1.53008559E8</v>
      </c>
      <c r="C604" s="59">
        <v>80964.0</v>
      </c>
      <c r="D604" s="15">
        <f t="shared" si="1"/>
        <v>0.04</v>
      </c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>
      <c r="A605" s="9" t="s">
        <v>1435</v>
      </c>
      <c r="B605" s="28">
        <v>3.98009975E8</v>
      </c>
      <c r="C605" s="59">
        <v>74122.0</v>
      </c>
      <c r="D605" s="15">
        <f t="shared" si="1"/>
        <v>0.035</v>
      </c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>
      <c r="A606" s="9" t="s">
        <v>305</v>
      </c>
      <c r="B606" s="28">
        <v>6.66602198E8</v>
      </c>
      <c r="C606" s="59">
        <v>99718.0</v>
      </c>
      <c r="D606" s="15">
        <f t="shared" si="1"/>
        <v>0.05</v>
      </c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>
      <c r="A607" s="9" t="s">
        <v>1347</v>
      </c>
      <c r="B607" s="28">
        <v>6.96006349E8</v>
      </c>
      <c r="C607" s="59">
        <v>54619.0</v>
      </c>
      <c r="D607" s="15">
        <f t="shared" si="1"/>
        <v>0.025</v>
      </c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>
      <c r="A608" s="9" t="s">
        <v>1279</v>
      </c>
      <c r="B608" s="28">
        <v>8.66007568E8</v>
      </c>
      <c r="C608" s="59">
        <v>121677.0</v>
      </c>
      <c r="D608" s="15">
        <f t="shared" si="1"/>
        <v>0.06</v>
      </c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>
      <c r="A609" s="9" t="s">
        <v>1063</v>
      </c>
      <c r="B609" s="28">
        <v>5.2467E8</v>
      </c>
      <c r="C609" s="59">
        <v>80600.0</v>
      </c>
      <c r="D609" s="15">
        <f t="shared" si="1"/>
        <v>0.04</v>
      </c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>
      <c r="A610" s="9" t="s">
        <v>924</v>
      </c>
      <c r="B610" s="28">
        <v>5.54003879E8</v>
      </c>
      <c r="C610" s="59">
        <v>117677.0</v>
      </c>
      <c r="D610" s="15">
        <f t="shared" si="1"/>
        <v>0.06</v>
      </c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>
      <c r="A611" s="9" t="s">
        <v>1446</v>
      </c>
      <c r="B611" s="28">
        <v>6.66514885E8</v>
      </c>
      <c r="C611" s="59">
        <v>86894.0</v>
      </c>
      <c r="D611" s="15">
        <f t="shared" si="1"/>
        <v>0.045</v>
      </c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>
      <c r="A612" s="9" t="s">
        <v>1198</v>
      </c>
      <c r="B612" s="28">
        <v>7.07001618E8</v>
      </c>
      <c r="C612" s="59">
        <v>101108.0</v>
      </c>
      <c r="D612" s="15">
        <f t="shared" si="1"/>
        <v>0.05</v>
      </c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>
      <c r="A613" s="9" t="s">
        <v>186</v>
      </c>
      <c r="B613" s="28">
        <v>6.74002618E8</v>
      </c>
      <c r="C613" s="59">
        <v>84936.0</v>
      </c>
      <c r="D613" s="15">
        <f t="shared" si="1"/>
        <v>0.04</v>
      </c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>
      <c r="A614" s="9" t="s">
        <v>1025</v>
      </c>
      <c r="B614" s="28">
        <v>8.77007207E8</v>
      </c>
      <c r="C614" s="59">
        <v>70301.0</v>
      </c>
      <c r="D614" s="15">
        <f t="shared" si="1"/>
        <v>0.035</v>
      </c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>
      <c r="A615" s="9" t="s">
        <v>221</v>
      </c>
      <c r="B615" s="28">
        <v>7.02006287E8</v>
      </c>
      <c r="C615" s="59">
        <v>63123.0</v>
      </c>
      <c r="D615" s="15">
        <f t="shared" si="1"/>
        <v>0.03</v>
      </c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>
      <c r="A616" s="9" t="s">
        <v>1290</v>
      </c>
      <c r="B616" s="28">
        <v>3.90009046E8</v>
      </c>
      <c r="C616" s="59">
        <v>104893.0</v>
      </c>
      <c r="D616" s="15">
        <f t="shared" si="1"/>
        <v>0.05</v>
      </c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>
      <c r="A617" s="9" t="s">
        <v>973</v>
      </c>
      <c r="B617" s="28">
        <v>2.05002382E8</v>
      </c>
      <c r="C617" s="59">
        <v>112790.0</v>
      </c>
      <c r="D617" s="15">
        <f t="shared" si="1"/>
        <v>0.055</v>
      </c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>
      <c r="A618" s="9" t="s">
        <v>1115</v>
      </c>
      <c r="B618" s="28">
        <v>5.5591E8</v>
      </c>
      <c r="C618" s="59">
        <v>81584.0</v>
      </c>
      <c r="D618" s="15">
        <f t="shared" si="1"/>
        <v>0.04</v>
      </c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>
      <c r="A619" s="9" t="s">
        <v>1069</v>
      </c>
      <c r="B619" s="28">
        <v>7.446E8</v>
      </c>
      <c r="C619" s="59">
        <v>105647.0</v>
      </c>
      <c r="D619" s="15">
        <f t="shared" si="1"/>
        <v>0.055</v>
      </c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>
      <c r="A620" s="9" t="s">
        <v>940</v>
      </c>
      <c r="B620" s="28">
        <v>2.69001274E8</v>
      </c>
      <c r="C620" s="59">
        <v>43474.0</v>
      </c>
      <c r="D620" s="15">
        <f t="shared" si="1"/>
        <v>0.02</v>
      </c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>
      <c r="A621" s="9" t="s">
        <v>908</v>
      </c>
      <c r="B621" s="28">
        <v>9.1439E8</v>
      </c>
      <c r="C621" s="59">
        <v>48249.0</v>
      </c>
      <c r="D621" s="15">
        <f t="shared" si="1"/>
        <v>0.025</v>
      </c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>
      <c r="A622" s="9" t="s">
        <v>1415</v>
      </c>
      <c r="B622" s="28">
        <v>8.997E8</v>
      </c>
      <c r="C622" s="59">
        <v>120325.0</v>
      </c>
      <c r="D622" s="15">
        <f t="shared" si="1"/>
        <v>0.06</v>
      </c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>
      <c r="A623" s="9" t="s">
        <v>1005</v>
      </c>
      <c r="B623" s="28">
        <v>2.47008883E8</v>
      </c>
      <c r="C623" s="59">
        <v>96410.0</v>
      </c>
      <c r="D623" s="15">
        <f t="shared" si="1"/>
        <v>0.05</v>
      </c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>
      <c r="A624" s="9" t="s">
        <v>1057</v>
      </c>
      <c r="B624" s="28">
        <v>3.8222E8</v>
      </c>
      <c r="C624" s="59">
        <v>84002.0</v>
      </c>
      <c r="D624" s="15">
        <f t="shared" si="1"/>
        <v>0.04</v>
      </c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>
      <c r="A625" s="9" t="s">
        <v>1030</v>
      </c>
      <c r="B625" s="28">
        <v>1.83005282E8</v>
      </c>
      <c r="C625" s="59">
        <v>52114.0</v>
      </c>
      <c r="D625" s="15">
        <f t="shared" si="1"/>
        <v>0.025</v>
      </c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>
      <c r="A626" s="9" t="s">
        <v>947</v>
      </c>
      <c r="B626" s="28">
        <v>7.0235E8</v>
      </c>
      <c r="C626" s="59">
        <v>111472.0</v>
      </c>
      <c r="D626" s="15">
        <f t="shared" si="1"/>
        <v>0.055</v>
      </c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>
      <c r="A627" s="9" t="s">
        <v>1027</v>
      </c>
      <c r="B627" s="28">
        <v>3.738E8</v>
      </c>
      <c r="C627" s="59">
        <v>46803.0</v>
      </c>
      <c r="D627" s="15">
        <f t="shared" si="1"/>
        <v>0.025</v>
      </c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>
      <c r="A628" s="9" t="s">
        <v>1037</v>
      </c>
      <c r="B628" s="28">
        <v>9.5297E8</v>
      </c>
      <c r="C628" s="59">
        <v>58792.0</v>
      </c>
      <c r="D628" s="15">
        <f t="shared" si="1"/>
        <v>0.03</v>
      </c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>
      <c r="A629" s="9" t="s">
        <v>1010</v>
      </c>
      <c r="B629" s="28">
        <v>3.7965E8</v>
      </c>
      <c r="C629" s="59">
        <v>112299.0</v>
      </c>
      <c r="D629" s="15">
        <f t="shared" si="1"/>
        <v>0.055</v>
      </c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>
      <c r="A630" s="9" t="s">
        <v>314</v>
      </c>
      <c r="B630" s="28">
        <v>7.84002004E8</v>
      </c>
      <c r="C630" s="59">
        <v>55767.0</v>
      </c>
      <c r="D630" s="15">
        <f t="shared" si="1"/>
        <v>0.03</v>
      </c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>
      <c r="A631" s="9" t="s">
        <v>272</v>
      </c>
      <c r="B631" s="28">
        <v>9.9268E8</v>
      </c>
      <c r="C631" s="59">
        <v>100072.0</v>
      </c>
      <c r="D631" s="15">
        <f t="shared" si="1"/>
        <v>0.05</v>
      </c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>
      <c r="A632" s="9" t="s">
        <v>230</v>
      </c>
      <c r="B632" s="28">
        <v>6.66891799E8</v>
      </c>
      <c r="C632" s="59">
        <v>104771.0</v>
      </c>
      <c r="D632" s="15">
        <f t="shared" si="1"/>
        <v>0.05</v>
      </c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>
      <c r="A633" s="9" t="s">
        <v>1056</v>
      </c>
      <c r="B633" s="28">
        <v>5.8762E8</v>
      </c>
      <c r="C633" s="59">
        <v>42470.0</v>
      </c>
      <c r="D633" s="15">
        <f t="shared" si="1"/>
        <v>0.02</v>
      </c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>
      <c r="A634" s="9" t="s">
        <v>219</v>
      </c>
      <c r="B634" s="28">
        <v>8.01004917E8</v>
      </c>
      <c r="C634" s="59">
        <v>62446.0</v>
      </c>
      <c r="D634" s="15">
        <f t="shared" si="1"/>
        <v>0.03</v>
      </c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>
      <c r="A635" s="9" t="s">
        <v>1301</v>
      </c>
      <c r="B635" s="28">
        <v>5.76003778E8</v>
      </c>
      <c r="C635" s="59">
        <v>126756.0</v>
      </c>
      <c r="D635" s="15">
        <f t="shared" si="1"/>
        <v>0.065</v>
      </c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>
      <c r="A636" s="9" t="s">
        <v>202</v>
      </c>
      <c r="B636" s="28">
        <v>6.66667301E8</v>
      </c>
      <c r="C636" s="59">
        <v>61076.0</v>
      </c>
      <c r="D636" s="15">
        <f t="shared" si="1"/>
        <v>0.03</v>
      </c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>
      <c r="A637" s="9" t="s">
        <v>914</v>
      </c>
      <c r="B637" s="28">
        <v>4.87005627E8</v>
      </c>
      <c r="C637" s="59">
        <v>84796.0</v>
      </c>
      <c r="D637" s="15">
        <f t="shared" si="1"/>
        <v>0.04</v>
      </c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>
      <c r="A638" s="9" t="s">
        <v>957</v>
      </c>
      <c r="B638" s="28">
        <v>9.97004186E8</v>
      </c>
      <c r="C638" s="59">
        <v>55409.0</v>
      </c>
      <c r="D638" s="15">
        <f t="shared" si="1"/>
        <v>0.03</v>
      </c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>
      <c r="A639" s="9" t="s">
        <v>211</v>
      </c>
      <c r="B639" s="28">
        <v>7.08006968E8</v>
      </c>
      <c r="C639" s="59">
        <v>50979.0</v>
      </c>
      <c r="D639" s="15">
        <f t="shared" si="1"/>
        <v>0.025</v>
      </c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>
      <c r="A640" s="9" t="s">
        <v>929</v>
      </c>
      <c r="B640" s="28">
        <v>9.22009929E8</v>
      </c>
      <c r="C640" s="59">
        <v>92231.0</v>
      </c>
      <c r="D640" s="15">
        <f t="shared" si="1"/>
        <v>0.045</v>
      </c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>
      <c r="A641" s="9" t="s">
        <v>1517</v>
      </c>
      <c r="B641" s="28">
        <v>1.17004851E8</v>
      </c>
      <c r="C641" s="59">
        <v>46564.0</v>
      </c>
      <c r="D641" s="15">
        <f t="shared" si="1"/>
        <v>0.025</v>
      </c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>
      <c r="A642" s="9" t="s">
        <v>927</v>
      </c>
      <c r="B642" s="28">
        <v>7.2335E8</v>
      </c>
      <c r="C642" s="59">
        <v>57624.0</v>
      </c>
      <c r="D642" s="15">
        <f t="shared" si="1"/>
        <v>0.03</v>
      </c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>
      <c r="A643" s="9" t="s">
        <v>218</v>
      </c>
      <c r="B643" s="28">
        <v>9.8635E8</v>
      </c>
      <c r="C643" s="59">
        <v>46350.0</v>
      </c>
      <c r="D643" s="15">
        <f t="shared" si="1"/>
        <v>0.025</v>
      </c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>
      <c r="A644" s="9" t="s">
        <v>1054</v>
      </c>
      <c r="B644" s="28">
        <v>6.4258E8</v>
      </c>
      <c r="C644" s="59">
        <v>79741.0</v>
      </c>
      <c r="D644" s="15">
        <f t="shared" si="1"/>
        <v>0.04</v>
      </c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>
      <c r="A645" s="9" t="s">
        <v>1031</v>
      </c>
      <c r="B645" s="28">
        <v>4.0879E8</v>
      </c>
      <c r="C645" s="59">
        <v>66777.0</v>
      </c>
      <c r="D645" s="15">
        <f t="shared" si="1"/>
        <v>0.035</v>
      </c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>
      <c r="A646" s="9" t="s">
        <v>374</v>
      </c>
      <c r="B646" s="28">
        <v>1.60003553E8</v>
      </c>
      <c r="C646" s="59">
        <v>71445.0</v>
      </c>
      <c r="D646" s="15">
        <f t="shared" si="1"/>
        <v>0.035</v>
      </c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>
      <c r="A647" s="9" t="s">
        <v>281</v>
      </c>
      <c r="B647" s="28">
        <v>6.66236256E8</v>
      </c>
      <c r="C647" s="59">
        <v>100874.0</v>
      </c>
      <c r="D647" s="15">
        <f t="shared" si="1"/>
        <v>0.05</v>
      </c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>
      <c r="A648" s="9" t="s">
        <v>286</v>
      </c>
      <c r="B648" s="28">
        <v>5.33006846E8</v>
      </c>
      <c r="C648" s="59">
        <v>82680.0</v>
      </c>
      <c r="D648" s="15">
        <f t="shared" si="1"/>
        <v>0.04</v>
      </c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>
      <c r="A649" s="9" t="s">
        <v>1384</v>
      </c>
      <c r="B649" s="28">
        <v>8.0994E8</v>
      </c>
      <c r="C649" s="59">
        <v>91698.0</v>
      </c>
      <c r="D649" s="15">
        <f t="shared" si="1"/>
        <v>0.045</v>
      </c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>
      <c r="A650" s="9" t="s">
        <v>1016</v>
      </c>
      <c r="B650" s="28">
        <v>7.95001498E8</v>
      </c>
      <c r="C650" s="59">
        <v>99457.0</v>
      </c>
      <c r="D650" s="15">
        <f t="shared" si="1"/>
        <v>0.05</v>
      </c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>
      <c r="A651" s="9" t="s">
        <v>1349</v>
      </c>
      <c r="B651" s="28">
        <v>4.92007002E8</v>
      </c>
      <c r="C651" s="59">
        <v>47066.0</v>
      </c>
      <c r="D651" s="15">
        <f t="shared" si="1"/>
        <v>0.025</v>
      </c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>
      <c r="A652" s="9" t="s">
        <v>1539</v>
      </c>
      <c r="B652" s="28">
        <v>6.66735986E8</v>
      </c>
      <c r="C652" s="59">
        <v>111002.0</v>
      </c>
      <c r="D652" s="15">
        <f t="shared" si="1"/>
        <v>0.055</v>
      </c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>
      <c r="A653" s="9" t="s">
        <v>363</v>
      </c>
      <c r="B653" s="28">
        <v>3.27007487E8</v>
      </c>
      <c r="C653" s="59">
        <v>43487.0</v>
      </c>
      <c r="D653" s="15">
        <f t="shared" si="1"/>
        <v>0.02</v>
      </c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>
      <c r="A654" s="9" t="s">
        <v>1344</v>
      </c>
      <c r="B654" s="28">
        <v>6.66853155E8</v>
      </c>
      <c r="C654" s="59">
        <v>117663.0</v>
      </c>
      <c r="D654" s="15">
        <f t="shared" si="1"/>
        <v>0.06</v>
      </c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>
      <c r="A655" s="9" t="s">
        <v>1512</v>
      </c>
      <c r="B655" s="28">
        <v>9.3276E8</v>
      </c>
      <c r="C655" s="59">
        <v>106727.0</v>
      </c>
      <c r="D655" s="15">
        <f t="shared" si="1"/>
        <v>0.055</v>
      </c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>
      <c r="A656" s="9" t="s">
        <v>1494</v>
      </c>
      <c r="B656" s="28">
        <v>5.48006413E8</v>
      </c>
      <c r="C656" s="59">
        <v>107127.0</v>
      </c>
      <c r="D656" s="15">
        <f t="shared" si="1"/>
        <v>0.055</v>
      </c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>
      <c r="A657" s="9" t="s">
        <v>262</v>
      </c>
      <c r="B657" s="28">
        <v>2.0589E8</v>
      </c>
      <c r="C657" s="59">
        <v>124966.0</v>
      </c>
      <c r="D657" s="15">
        <f t="shared" si="1"/>
        <v>0.06</v>
      </c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>
      <c r="A658" s="9" t="s">
        <v>331</v>
      </c>
      <c r="B658" s="28">
        <v>3.79003232E8</v>
      </c>
      <c r="C658" s="59">
        <v>64887.0</v>
      </c>
      <c r="D658" s="15">
        <f t="shared" si="1"/>
        <v>0.03</v>
      </c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>
      <c r="A659" s="9" t="s">
        <v>306</v>
      </c>
      <c r="B659" s="28">
        <v>6.6823E8</v>
      </c>
      <c r="C659" s="59">
        <v>76226.0</v>
      </c>
      <c r="D659" s="15">
        <f t="shared" si="1"/>
        <v>0.04</v>
      </c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>
      <c r="A660" s="9" t="s">
        <v>180</v>
      </c>
      <c r="B660" s="28">
        <v>6.66386517E8</v>
      </c>
      <c r="C660" s="59">
        <v>68370.0</v>
      </c>
      <c r="D660" s="15">
        <f t="shared" si="1"/>
        <v>0.035</v>
      </c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>
      <c r="A661" s="9" t="s">
        <v>1339</v>
      </c>
      <c r="B661" s="28">
        <v>3.75001308E8</v>
      </c>
      <c r="C661" s="59">
        <v>74768.0</v>
      </c>
      <c r="D661" s="15">
        <f t="shared" si="1"/>
        <v>0.035</v>
      </c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>
      <c r="A662" s="9" t="s">
        <v>1002</v>
      </c>
      <c r="B662" s="28">
        <v>7.0768E8</v>
      </c>
      <c r="C662" s="59">
        <v>57101.0</v>
      </c>
      <c r="D662" s="15">
        <f t="shared" si="1"/>
        <v>0.03</v>
      </c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>
      <c r="A663" s="9" t="s">
        <v>1428</v>
      </c>
      <c r="B663" s="28">
        <v>1.9442E8</v>
      </c>
      <c r="C663" s="59">
        <v>94817.0</v>
      </c>
      <c r="D663" s="15">
        <f t="shared" si="1"/>
        <v>0.045</v>
      </c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>
      <c r="A664" s="9" t="s">
        <v>1101</v>
      </c>
      <c r="B664" s="28">
        <v>6.66477797E8</v>
      </c>
      <c r="C664" s="59">
        <v>52926.0</v>
      </c>
      <c r="D664" s="15">
        <f t="shared" si="1"/>
        <v>0.025</v>
      </c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>
      <c r="A665" s="9" t="s">
        <v>198</v>
      </c>
      <c r="B665" s="28">
        <v>6.66146419E8</v>
      </c>
      <c r="C665" s="59">
        <v>47140.0</v>
      </c>
      <c r="D665" s="15">
        <f t="shared" si="1"/>
        <v>0.025</v>
      </c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>
      <c r="A666" s="9" t="s">
        <v>193</v>
      </c>
      <c r="B666" s="28">
        <v>6.24008324E8</v>
      </c>
      <c r="C666" s="59">
        <v>88343.0</v>
      </c>
      <c r="D666" s="15">
        <f t="shared" si="1"/>
        <v>0.045</v>
      </c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>
      <c r="A667" s="9" t="s">
        <v>1459</v>
      </c>
      <c r="B667" s="28">
        <v>5.6074E8</v>
      </c>
      <c r="C667" s="59">
        <v>90273.0</v>
      </c>
      <c r="D667" s="15">
        <f t="shared" si="1"/>
        <v>0.045</v>
      </c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>
      <c r="A668" s="9" t="s">
        <v>1174</v>
      </c>
      <c r="B668" s="28">
        <v>6.66195135E8</v>
      </c>
      <c r="C668" s="59">
        <v>97922.0</v>
      </c>
      <c r="D668" s="15">
        <f t="shared" si="1"/>
        <v>0.05</v>
      </c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>
      <c r="A669" s="9" t="s">
        <v>1062</v>
      </c>
      <c r="B669" s="28">
        <v>3.79003424E8</v>
      </c>
      <c r="C669" s="59">
        <v>101758.0</v>
      </c>
      <c r="D669" s="15">
        <f t="shared" si="1"/>
        <v>0.05</v>
      </c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>
      <c r="A670" s="9" t="s">
        <v>906</v>
      </c>
      <c r="B670" s="28">
        <v>6.66675231E8</v>
      </c>
      <c r="C670" s="59">
        <v>80640.0</v>
      </c>
      <c r="D670" s="15">
        <f t="shared" si="1"/>
        <v>0.04</v>
      </c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>
      <c r="A671" s="9" t="s">
        <v>1118</v>
      </c>
      <c r="B671" s="28">
        <v>2.1619E8</v>
      </c>
      <c r="C671" s="59">
        <v>77764.0</v>
      </c>
      <c r="D671" s="15">
        <f t="shared" si="1"/>
        <v>0.04</v>
      </c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>
      <c r="A672" s="9" t="s">
        <v>1109</v>
      </c>
      <c r="B672" s="28">
        <v>4.53004297E8</v>
      </c>
      <c r="C672" s="59">
        <v>118895.0</v>
      </c>
      <c r="D672" s="15">
        <f t="shared" si="1"/>
        <v>0.06</v>
      </c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>
      <c r="A673" s="9" t="s">
        <v>1014</v>
      </c>
      <c r="B673" s="28">
        <v>2.86006251E8</v>
      </c>
      <c r="C673" s="59">
        <v>64141.0</v>
      </c>
      <c r="D673" s="15">
        <f t="shared" si="1"/>
        <v>0.03</v>
      </c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>
      <c r="A674" s="9" t="s">
        <v>1331</v>
      </c>
      <c r="B674" s="28">
        <v>4.9049E8</v>
      </c>
      <c r="C674" s="59">
        <v>79572.0</v>
      </c>
      <c r="D674" s="15">
        <f t="shared" si="1"/>
        <v>0.04</v>
      </c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>
      <c r="A675" s="9" t="s">
        <v>970</v>
      </c>
      <c r="B675" s="28">
        <v>3.44007179E8</v>
      </c>
      <c r="C675" s="59">
        <v>57743.0</v>
      </c>
      <c r="D675" s="15">
        <f t="shared" si="1"/>
        <v>0.03</v>
      </c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>
      <c r="A676" s="9" t="s">
        <v>1303</v>
      </c>
      <c r="B676" s="28">
        <v>6.66364177E8</v>
      </c>
      <c r="C676" s="59">
        <v>110756.0</v>
      </c>
      <c r="D676" s="15">
        <f t="shared" si="1"/>
        <v>0.055</v>
      </c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>
      <c r="A677" s="9" t="s">
        <v>1028</v>
      </c>
      <c r="B677" s="28">
        <v>1.16009565E8</v>
      </c>
      <c r="C677" s="59">
        <v>60097.0</v>
      </c>
      <c r="D677" s="15">
        <f t="shared" si="1"/>
        <v>0.03</v>
      </c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>
      <c r="A678" s="9" t="s">
        <v>1003</v>
      </c>
      <c r="B678" s="28">
        <v>5.13003303E8</v>
      </c>
      <c r="C678" s="59">
        <v>66268.0</v>
      </c>
      <c r="D678" s="15">
        <f t="shared" si="1"/>
        <v>0.035</v>
      </c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>
      <c r="A679" s="9" t="s">
        <v>1430</v>
      </c>
      <c r="B679" s="28">
        <v>9.71001832E8</v>
      </c>
      <c r="C679" s="59">
        <v>121824.0</v>
      </c>
      <c r="D679" s="15">
        <f t="shared" si="1"/>
        <v>0.06</v>
      </c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>
      <c r="A680" s="9" t="s">
        <v>921</v>
      </c>
      <c r="B680" s="28">
        <v>6.38009614E8</v>
      </c>
      <c r="C680" s="59">
        <v>74513.0</v>
      </c>
      <c r="D680" s="15">
        <f t="shared" si="1"/>
        <v>0.035</v>
      </c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>
      <c r="A681" s="9" t="s">
        <v>237</v>
      </c>
      <c r="B681" s="28">
        <v>5.3579E8</v>
      </c>
      <c r="C681" s="59">
        <v>78409.0</v>
      </c>
      <c r="D681" s="15">
        <f t="shared" si="1"/>
        <v>0.04</v>
      </c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>
      <c r="A682" s="9" t="s">
        <v>1159</v>
      </c>
      <c r="B682" s="28">
        <v>9.88007403E8</v>
      </c>
      <c r="C682" s="59">
        <v>64206.0</v>
      </c>
      <c r="D682" s="15">
        <f t="shared" si="1"/>
        <v>0.03</v>
      </c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>
      <c r="A683" s="9" t="s">
        <v>1383</v>
      </c>
      <c r="B683" s="28">
        <v>9.72009906E8</v>
      </c>
      <c r="C683" s="59">
        <v>50007.0</v>
      </c>
      <c r="D683" s="15">
        <f t="shared" si="1"/>
        <v>0.025</v>
      </c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>
      <c r="A684" s="9" t="s">
        <v>1145</v>
      </c>
      <c r="B684" s="28">
        <v>8.3800563E8</v>
      </c>
      <c r="C684" s="59">
        <v>66140.0</v>
      </c>
      <c r="D684" s="15">
        <f t="shared" si="1"/>
        <v>0.035</v>
      </c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>
      <c r="A685" s="9" t="s">
        <v>1420</v>
      </c>
      <c r="B685" s="28">
        <v>6.66674737E8</v>
      </c>
      <c r="C685" s="59">
        <v>53353.0</v>
      </c>
      <c r="D685" s="15">
        <f t="shared" si="1"/>
        <v>0.025</v>
      </c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>
      <c r="A686" s="9" t="s">
        <v>1370</v>
      </c>
      <c r="B686" s="28">
        <v>5.5244E8</v>
      </c>
      <c r="C686" s="59">
        <v>121665.0</v>
      </c>
      <c r="D686" s="15">
        <f t="shared" si="1"/>
        <v>0.06</v>
      </c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>
      <c r="A687" s="9" t="s">
        <v>238</v>
      </c>
      <c r="B687" s="28">
        <v>7.7963E8</v>
      </c>
      <c r="C687" s="59">
        <v>76509.0</v>
      </c>
      <c r="D687" s="15">
        <f t="shared" si="1"/>
        <v>0.04</v>
      </c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>
      <c r="A688" s="9" t="s">
        <v>1087</v>
      </c>
      <c r="B688" s="28">
        <v>4.75006839E8</v>
      </c>
      <c r="C688" s="59">
        <v>70796.0</v>
      </c>
      <c r="D688" s="15">
        <f t="shared" si="1"/>
        <v>0.035</v>
      </c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>
      <c r="A689" s="9" t="s">
        <v>1213</v>
      </c>
      <c r="B689" s="28">
        <v>4.31006408E8</v>
      </c>
      <c r="C689" s="59">
        <v>58134.0</v>
      </c>
      <c r="D689" s="15">
        <f t="shared" si="1"/>
        <v>0.03</v>
      </c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>
      <c r="A690" s="9" t="s">
        <v>1296</v>
      </c>
      <c r="B690" s="28">
        <v>2.17002804E8</v>
      </c>
      <c r="C690" s="59">
        <v>96603.0</v>
      </c>
      <c r="D690" s="15">
        <f t="shared" si="1"/>
        <v>0.05</v>
      </c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>
      <c r="A691" s="9" t="s">
        <v>319</v>
      </c>
      <c r="B691" s="28">
        <v>6.66783091E8</v>
      </c>
      <c r="C691" s="59">
        <v>95877.0</v>
      </c>
      <c r="D691" s="15">
        <f t="shared" si="1"/>
        <v>0.05</v>
      </c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>
      <c r="A692" s="9" t="s">
        <v>1313</v>
      </c>
      <c r="B692" s="28">
        <v>4.52008083E8</v>
      </c>
      <c r="C692" s="59">
        <v>90681.0</v>
      </c>
      <c r="D692" s="15">
        <f t="shared" si="1"/>
        <v>0.045</v>
      </c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>
      <c r="A693" s="9" t="s">
        <v>371</v>
      </c>
      <c r="B693" s="28">
        <v>6.66317784E8</v>
      </c>
      <c r="C693" s="59">
        <v>48576.0</v>
      </c>
      <c r="D693" s="15">
        <f t="shared" si="1"/>
        <v>0.025</v>
      </c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>
      <c r="A694" s="9" t="s">
        <v>1021</v>
      </c>
      <c r="B694" s="28">
        <v>5.10009106E8</v>
      </c>
      <c r="C694" s="59">
        <v>56812.0</v>
      </c>
      <c r="D694" s="15">
        <f t="shared" si="1"/>
        <v>0.03</v>
      </c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>
      <c r="A695" s="9" t="s">
        <v>290</v>
      </c>
      <c r="B695" s="28">
        <v>3.81002143E8</v>
      </c>
      <c r="C695" s="59">
        <v>82275.0</v>
      </c>
      <c r="D695" s="15">
        <f t="shared" si="1"/>
        <v>0.04</v>
      </c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>
      <c r="A696" s="9" t="s">
        <v>1097</v>
      </c>
      <c r="B696" s="28">
        <v>6.66434384E8</v>
      </c>
      <c r="C696" s="59">
        <v>115351.0</v>
      </c>
      <c r="D696" s="15">
        <f t="shared" si="1"/>
        <v>0.06</v>
      </c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>
      <c r="A697" s="9" t="s">
        <v>192</v>
      </c>
      <c r="B697" s="28">
        <v>9.43005206E8</v>
      </c>
      <c r="C697" s="59">
        <v>122418.0</v>
      </c>
      <c r="D697" s="15">
        <f t="shared" si="1"/>
        <v>0.06</v>
      </c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>
      <c r="A698" s="9" t="s">
        <v>976</v>
      </c>
      <c r="B698" s="28">
        <v>7.6375E8</v>
      </c>
      <c r="C698" s="59">
        <v>83517.0</v>
      </c>
      <c r="D698" s="15">
        <f t="shared" si="1"/>
        <v>0.04</v>
      </c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>
      <c r="A699" s="9" t="s">
        <v>1537</v>
      </c>
      <c r="B699" s="28">
        <v>8.7439E8</v>
      </c>
      <c r="C699" s="59">
        <v>70130.0</v>
      </c>
      <c r="D699" s="15">
        <f t="shared" si="1"/>
        <v>0.035</v>
      </c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>
      <c r="A700" s="9" t="s">
        <v>276</v>
      </c>
      <c r="B700" s="28">
        <v>6.30002592E8</v>
      </c>
      <c r="C700" s="59">
        <v>74933.0</v>
      </c>
      <c r="D700" s="15">
        <f t="shared" si="1"/>
        <v>0.035</v>
      </c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>
      <c r="A701" s="9" t="s">
        <v>1254</v>
      </c>
      <c r="B701" s="28">
        <v>1.1541E8</v>
      </c>
      <c r="C701" s="59">
        <v>95570.0</v>
      </c>
      <c r="D701" s="15">
        <f t="shared" si="1"/>
        <v>0.05</v>
      </c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>
      <c r="A702" s="9" t="s">
        <v>1306</v>
      </c>
      <c r="B702" s="28">
        <v>6.9535E8</v>
      </c>
      <c r="C702" s="59">
        <v>75506.0</v>
      </c>
      <c r="D702" s="15">
        <f t="shared" si="1"/>
        <v>0.04</v>
      </c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>
      <c r="A703" s="9" t="s">
        <v>1223</v>
      </c>
      <c r="B703" s="28">
        <v>1.75006249E8</v>
      </c>
      <c r="C703" s="59">
        <v>47851.0</v>
      </c>
      <c r="D703" s="15">
        <f t="shared" si="1"/>
        <v>0.025</v>
      </c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>
      <c r="A704" s="9" t="s">
        <v>1170</v>
      </c>
      <c r="B704" s="28">
        <v>1.59005308E8</v>
      </c>
      <c r="C704" s="59">
        <v>54011.0</v>
      </c>
      <c r="D704" s="15">
        <f t="shared" si="1"/>
        <v>0.025</v>
      </c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>
      <c r="A705" s="9" t="s">
        <v>974</v>
      </c>
      <c r="B705" s="28">
        <v>7.88001544E8</v>
      </c>
      <c r="C705" s="59">
        <v>74412.0</v>
      </c>
      <c r="D705" s="15">
        <f t="shared" si="1"/>
        <v>0.035</v>
      </c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>
      <c r="A706" s="9" t="s">
        <v>273</v>
      </c>
      <c r="B706" s="28">
        <v>8.8952E8</v>
      </c>
      <c r="C706" s="59">
        <v>103608.0</v>
      </c>
      <c r="D706" s="15">
        <f t="shared" si="1"/>
        <v>0.05</v>
      </c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>
      <c r="A707" s="9" t="s">
        <v>1439</v>
      </c>
      <c r="B707" s="28">
        <v>6.66339975E8</v>
      </c>
      <c r="C707" s="59">
        <v>124666.0</v>
      </c>
      <c r="D707" s="15">
        <f t="shared" si="1"/>
        <v>0.06</v>
      </c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>
      <c r="A708" s="9" t="s">
        <v>932</v>
      </c>
      <c r="B708" s="28">
        <v>5.0900208E8</v>
      </c>
      <c r="C708" s="59">
        <v>72893.0</v>
      </c>
      <c r="D708" s="15">
        <f t="shared" si="1"/>
        <v>0.035</v>
      </c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>
      <c r="A709" s="9" t="s">
        <v>381</v>
      </c>
      <c r="B709" s="28">
        <v>3.68001384E8</v>
      </c>
      <c r="C709" s="59">
        <v>45299.0</v>
      </c>
      <c r="D709" s="15">
        <f t="shared" si="1"/>
        <v>0.025</v>
      </c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>
      <c r="A710" s="9" t="s">
        <v>208</v>
      </c>
      <c r="B710" s="28">
        <v>4.3600924E8</v>
      </c>
      <c r="C710" s="59">
        <v>45419.0</v>
      </c>
      <c r="D710" s="15">
        <f t="shared" si="1"/>
        <v>0.025</v>
      </c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>
      <c r="A711" s="9" t="s">
        <v>1309</v>
      </c>
      <c r="B711" s="28">
        <v>8.38003468E8</v>
      </c>
      <c r="C711" s="59">
        <v>80928.0</v>
      </c>
      <c r="D711" s="15">
        <f t="shared" si="1"/>
        <v>0.04</v>
      </c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>
      <c r="A712" s="9" t="s">
        <v>365</v>
      </c>
      <c r="B712" s="28">
        <v>4.24006871E8</v>
      </c>
      <c r="C712" s="59">
        <v>124619.0</v>
      </c>
      <c r="D712" s="15">
        <f t="shared" si="1"/>
        <v>0.06</v>
      </c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>
      <c r="A713" s="9" t="s">
        <v>1239</v>
      </c>
      <c r="B713" s="28">
        <v>1.45004338E8</v>
      </c>
      <c r="C713" s="59">
        <v>113370.0</v>
      </c>
      <c r="D713" s="15">
        <f t="shared" si="1"/>
        <v>0.055</v>
      </c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>
      <c r="A714" s="9" t="s">
        <v>1061</v>
      </c>
      <c r="B714" s="28">
        <v>7.0232E8</v>
      </c>
      <c r="C714" s="59">
        <v>59840.0</v>
      </c>
      <c r="D714" s="15">
        <f t="shared" si="1"/>
        <v>0.03</v>
      </c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>
      <c r="A715" s="9" t="s">
        <v>1284</v>
      </c>
      <c r="B715" s="28">
        <v>1.86009837E8</v>
      </c>
      <c r="C715" s="59">
        <v>60915.0</v>
      </c>
      <c r="D715" s="15">
        <f t="shared" si="1"/>
        <v>0.03</v>
      </c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>
      <c r="A716" s="9" t="s">
        <v>1277</v>
      </c>
      <c r="B716" s="28">
        <v>1.94004183E8</v>
      </c>
      <c r="C716" s="59">
        <v>52562.0</v>
      </c>
      <c r="D716" s="15">
        <f t="shared" si="1"/>
        <v>0.025</v>
      </c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>
      <c r="A717" s="9" t="s">
        <v>978</v>
      </c>
      <c r="B717" s="28">
        <v>5.40005208E8</v>
      </c>
      <c r="C717" s="59">
        <v>64749.0</v>
      </c>
      <c r="D717" s="15">
        <f t="shared" si="1"/>
        <v>0.03</v>
      </c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>
      <c r="A718" s="9" t="s">
        <v>1206</v>
      </c>
      <c r="B718" s="28">
        <v>8.0011E8</v>
      </c>
      <c r="C718" s="59">
        <v>100295.0</v>
      </c>
      <c r="D718" s="15">
        <f t="shared" si="1"/>
        <v>0.05</v>
      </c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>
      <c r="A719" s="9" t="s">
        <v>1369</v>
      </c>
      <c r="B719" s="28">
        <v>6.33003115E8</v>
      </c>
      <c r="C719" s="59">
        <v>62791.0</v>
      </c>
      <c r="D719" s="15">
        <f t="shared" si="1"/>
        <v>0.03</v>
      </c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>
      <c r="A720" s="9" t="s">
        <v>199</v>
      </c>
      <c r="B720" s="28">
        <v>5.38001779E8</v>
      </c>
      <c r="C720" s="59">
        <v>122616.0</v>
      </c>
      <c r="D720" s="15">
        <f t="shared" si="1"/>
        <v>0.06</v>
      </c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>
      <c r="A721" s="9" t="s">
        <v>312</v>
      </c>
      <c r="B721" s="28">
        <v>5.34002609E8</v>
      </c>
      <c r="C721" s="59">
        <v>100625.0</v>
      </c>
      <c r="D721" s="15">
        <f t="shared" si="1"/>
        <v>0.05</v>
      </c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>
      <c r="A722" s="9" t="s">
        <v>309</v>
      </c>
      <c r="B722" s="28">
        <v>8.48002864E8</v>
      </c>
      <c r="C722" s="59">
        <v>59899.0</v>
      </c>
      <c r="D722" s="15">
        <f t="shared" si="1"/>
        <v>0.03</v>
      </c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>
      <c r="A723" s="9" t="s">
        <v>1248</v>
      </c>
      <c r="B723" s="28">
        <v>7.86008335E8</v>
      </c>
      <c r="C723" s="59">
        <v>71913.0</v>
      </c>
      <c r="D723" s="15">
        <f t="shared" si="1"/>
        <v>0.035</v>
      </c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>
      <c r="A724" s="9" t="s">
        <v>1278</v>
      </c>
      <c r="B724" s="28">
        <v>6.66762271E8</v>
      </c>
      <c r="C724" s="59">
        <v>80700.0</v>
      </c>
      <c r="D724" s="15">
        <f t="shared" si="1"/>
        <v>0.04</v>
      </c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>
      <c r="A725" s="9" t="s">
        <v>961</v>
      </c>
      <c r="B725" s="28">
        <v>9.03002606E8</v>
      </c>
      <c r="C725" s="59">
        <v>84598.0</v>
      </c>
      <c r="D725" s="15">
        <f t="shared" si="1"/>
        <v>0.04</v>
      </c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>
      <c r="A726" s="9" t="s">
        <v>338</v>
      </c>
      <c r="B726" s="28">
        <v>4.1700318E8</v>
      </c>
      <c r="C726" s="59">
        <v>58262.0</v>
      </c>
      <c r="D726" s="15">
        <f t="shared" si="1"/>
        <v>0.03</v>
      </c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>
      <c r="A727" s="9" t="s">
        <v>1511</v>
      </c>
      <c r="B727" s="28">
        <v>5.4959E8</v>
      </c>
      <c r="C727" s="59">
        <v>90823.0</v>
      </c>
      <c r="D727" s="15">
        <f t="shared" si="1"/>
        <v>0.045</v>
      </c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>
      <c r="A728" s="9" t="s">
        <v>1001</v>
      </c>
      <c r="B728" s="28">
        <v>1.3255E8</v>
      </c>
      <c r="C728" s="59">
        <v>74224.0</v>
      </c>
      <c r="D728" s="15">
        <f t="shared" si="1"/>
        <v>0.035</v>
      </c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>
      <c r="A729" s="9" t="s">
        <v>1253</v>
      </c>
      <c r="B729" s="28">
        <v>3.07007709E8</v>
      </c>
      <c r="C729" s="59">
        <v>116169.0</v>
      </c>
      <c r="D729" s="15">
        <f t="shared" si="1"/>
        <v>0.06</v>
      </c>
      <c r="E729" s="84"/>
      <c r="F729" s="84"/>
      <c r="G729" s="9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>
      <c r="A730" s="9" t="s">
        <v>1324</v>
      </c>
      <c r="B730" s="28">
        <v>6.66742829E8</v>
      </c>
      <c r="C730" s="59">
        <v>52543.0</v>
      </c>
      <c r="D730" s="15">
        <f t="shared" si="1"/>
        <v>0.025</v>
      </c>
      <c r="E730" s="84"/>
      <c r="F730" s="84"/>
      <c r="G730" s="9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>
      <c r="A731" s="9" t="s">
        <v>1519</v>
      </c>
      <c r="B731" s="28">
        <v>6.66307222E8</v>
      </c>
      <c r="C731" s="59">
        <v>81059.0</v>
      </c>
      <c r="D731" s="15">
        <f t="shared" si="1"/>
        <v>0.04</v>
      </c>
      <c r="E731" s="84"/>
      <c r="F731" s="84"/>
      <c r="G731" s="9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>
      <c r="A732" s="9" t="s">
        <v>1355</v>
      </c>
      <c r="B732" s="28">
        <v>5.3483E8</v>
      </c>
      <c r="C732" s="59">
        <v>79729.0</v>
      </c>
      <c r="D732" s="15">
        <f t="shared" si="1"/>
        <v>0.04</v>
      </c>
      <c r="E732" s="84"/>
      <c r="F732" s="84"/>
      <c r="G732" s="9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>
      <c r="A733" s="9" t="s">
        <v>1127</v>
      </c>
      <c r="B733" s="28">
        <v>6.66582191E8</v>
      </c>
      <c r="C733" s="59">
        <v>116386.0</v>
      </c>
      <c r="D733" s="15">
        <f t="shared" si="1"/>
        <v>0.06</v>
      </c>
      <c r="E733" s="84"/>
      <c r="F733" s="84"/>
      <c r="G733" s="9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>
      <c r="A734" s="9" t="s">
        <v>945</v>
      </c>
      <c r="B734" s="28">
        <v>9.06007549E8</v>
      </c>
      <c r="C734" s="59">
        <v>88669.0</v>
      </c>
      <c r="D734" s="15">
        <f t="shared" si="1"/>
        <v>0.045</v>
      </c>
      <c r="E734" s="84"/>
      <c r="F734" s="84"/>
      <c r="G734" s="9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>
      <c r="A735" s="9" t="s">
        <v>966</v>
      </c>
      <c r="B735" s="28">
        <v>3.488E8</v>
      </c>
      <c r="C735" s="59">
        <v>118791.0</v>
      </c>
      <c r="D735" s="15">
        <f t="shared" si="1"/>
        <v>0.06</v>
      </c>
      <c r="E735" s="84"/>
      <c r="F735" s="84"/>
      <c r="G735" s="9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>
      <c r="A736" s="9" t="s">
        <v>343</v>
      </c>
      <c r="B736" s="28">
        <v>6.12002058E8</v>
      </c>
      <c r="C736" s="59">
        <v>114941.0</v>
      </c>
      <c r="D736" s="15">
        <f t="shared" si="1"/>
        <v>0.055</v>
      </c>
      <c r="E736" s="84"/>
      <c r="F736" s="84"/>
      <c r="G736" s="9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>
      <c r="A737" s="9" t="s">
        <v>1463</v>
      </c>
      <c r="B737" s="28">
        <v>3.7200186E8</v>
      </c>
      <c r="C737" s="59">
        <v>92962.0</v>
      </c>
      <c r="D737" s="15">
        <f t="shared" si="1"/>
        <v>0.045</v>
      </c>
      <c r="G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 t="s">
        <v>1137</v>
      </c>
      <c r="B738" s="28">
        <v>2.64001498E8</v>
      </c>
      <c r="C738" s="59">
        <v>89875.0</v>
      </c>
      <c r="D738" s="15">
        <f t="shared" si="1"/>
        <v>0.045</v>
      </c>
      <c r="G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 t="s">
        <v>958</v>
      </c>
      <c r="B739" s="28">
        <v>9.3900169E8</v>
      </c>
      <c r="C739" s="59">
        <v>101481.0</v>
      </c>
      <c r="D739" s="15">
        <f t="shared" si="1"/>
        <v>0.05</v>
      </c>
      <c r="G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 t="s">
        <v>1147</v>
      </c>
      <c r="B740" s="28">
        <v>6.6619506E8</v>
      </c>
      <c r="C740" s="59">
        <v>72944.0</v>
      </c>
      <c r="D740" s="15">
        <f t="shared" si="1"/>
        <v>0.035</v>
      </c>
      <c r="G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 t="s">
        <v>1258</v>
      </c>
      <c r="B741" s="28">
        <v>6.08006244E8</v>
      </c>
      <c r="C741" s="59">
        <v>54749.0</v>
      </c>
      <c r="D741" s="15">
        <f t="shared" si="1"/>
        <v>0.025</v>
      </c>
      <c r="G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 t="s">
        <v>245</v>
      </c>
      <c r="B742" s="28">
        <v>6.14002974E8</v>
      </c>
      <c r="C742" s="59">
        <v>48460.0</v>
      </c>
      <c r="D742" s="15">
        <f t="shared" si="1"/>
        <v>0.025</v>
      </c>
      <c r="G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59"/>
      <c r="D743" s="15"/>
      <c r="G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59"/>
      <c r="D744" s="15"/>
      <c r="G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59"/>
      <c r="D745" s="15"/>
      <c r="G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59"/>
      <c r="D746" s="15"/>
      <c r="G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59"/>
      <c r="D747" s="15"/>
      <c r="G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59"/>
      <c r="D748" s="15"/>
      <c r="G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59"/>
      <c r="D749" s="15"/>
      <c r="G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59"/>
      <c r="D750" s="15"/>
      <c r="G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59"/>
      <c r="D751" s="15"/>
      <c r="G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59"/>
      <c r="D752" s="15"/>
      <c r="G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59"/>
      <c r="D753" s="15"/>
      <c r="G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59"/>
      <c r="D754" s="15"/>
      <c r="G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59"/>
      <c r="D755" s="15"/>
      <c r="G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59"/>
      <c r="D756" s="15"/>
      <c r="G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59"/>
      <c r="D757" s="15"/>
      <c r="G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59"/>
      <c r="D758" s="15"/>
      <c r="G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59"/>
      <c r="D759" s="15"/>
      <c r="G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59"/>
      <c r="D760" s="15"/>
      <c r="G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59"/>
      <c r="D761" s="15"/>
      <c r="G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59"/>
      <c r="D762" s="15"/>
      <c r="G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59"/>
      <c r="D763" s="15"/>
      <c r="G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59"/>
      <c r="D764" s="15"/>
      <c r="G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59"/>
      <c r="D765" s="15"/>
      <c r="G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59"/>
      <c r="D766" s="15"/>
      <c r="G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59"/>
      <c r="D767" s="15"/>
      <c r="G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59"/>
      <c r="D768" s="15"/>
      <c r="G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59"/>
      <c r="D769" s="15"/>
      <c r="G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59"/>
      <c r="D770" s="15"/>
      <c r="G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59"/>
      <c r="D771" s="15"/>
      <c r="G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59"/>
      <c r="D772" s="15"/>
      <c r="G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59"/>
      <c r="D773" s="15"/>
      <c r="G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59"/>
      <c r="D774" s="15"/>
      <c r="G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59"/>
      <c r="D775" s="15"/>
      <c r="G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59"/>
      <c r="D776" s="15"/>
      <c r="G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59"/>
      <c r="D777" s="15"/>
      <c r="G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59"/>
      <c r="D778" s="15"/>
      <c r="G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59"/>
      <c r="D779" s="15"/>
      <c r="G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59"/>
      <c r="D780" s="15"/>
      <c r="G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59"/>
      <c r="D781" s="15"/>
      <c r="G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59"/>
      <c r="D782" s="15"/>
      <c r="G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59"/>
      <c r="D783" s="15"/>
      <c r="G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59"/>
      <c r="D784" s="15"/>
      <c r="G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59"/>
      <c r="D785" s="15"/>
      <c r="G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59"/>
      <c r="D786" s="15"/>
      <c r="G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59"/>
      <c r="D787" s="15"/>
      <c r="G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59"/>
      <c r="D788" s="15"/>
      <c r="G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59"/>
      <c r="D789" s="15"/>
      <c r="G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59"/>
      <c r="D790" s="15"/>
      <c r="G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59"/>
      <c r="D791" s="15"/>
      <c r="G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59"/>
      <c r="D792" s="15"/>
      <c r="G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59"/>
      <c r="D793" s="15"/>
      <c r="G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59"/>
      <c r="D794" s="15"/>
      <c r="G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59"/>
      <c r="D795" s="15"/>
      <c r="G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59"/>
      <c r="D796" s="15"/>
      <c r="G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59"/>
      <c r="D797" s="15"/>
      <c r="G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59"/>
      <c r="D798" s="15"/>
      <c r="G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59"/>
      <c r="D799" s="15"/>
      <c r="G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59"/>
      <c r="D800" s="15"/>
      <c r="G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59"/>
      <c r="D801" s="15"/>
      <c r="G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59"/>
      <c r="D802" s="15"/>
      <c r="G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59"/>
      <c r="D803" s="15"/>
      <c r="G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59"/>
      <c r="D804" s="15"/>
      <c r="G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59"/>
      <c r="D805" s="15"/>
      <c r="G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59"/>
      <c r="D806" s="15"/>
      <c r="G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59"/>
      <c r="D807" s="15"/>
      <c r="G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59"/>
      <c r="D808" s="15"/>
      <c r="G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59"/>
      <c r="D809" s="15"/>
      <c r="G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59"/>
      <c r="D810" s="15"/>
      <c r="G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59"/>
      <c r="D811" s="15"/>
      <c r="G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59"/>
      <c r="D812" s="15"/>
      <c r="G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59"/>
      <c r="D813" s="15"/>
      <c r="G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59"/>
      <c r="D814" s="15"/>
      <c r="G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59"/>
      <c r="D815" s="15"/>
      <c r="G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59"/>
      <c r="D816" s="15"/>
      <c r="G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59"/>
      <c r="D817" s="15"/>
      <c r="G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59"/>
      <c r="D818" s="15"/>
      <c r="G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59"/>
      <c r="D819" s="15"/>
      <c r="G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59"/>
      <c r="D820" s="15"/>
      <c r="G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59"/>
      <c r="D821" s="15"/>
      <c r="G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59"/>
      <c r="D822" s="15"/>
      <c r="G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59"/>
      <c r="D823" s="15"/>
      <c r="G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59"/>
      <c r="D824" s="15"/>
      <c r="G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59"/>
      <c r="D825" s="15"/>
      <c r="G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59"/>
      <c r="D826" s="15"/>
      <c r="G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59"/>
      <c r="D827" s="15"/>
      <c r="G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59"/>
      <c r="D828" s="15"/>
      <c r="G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59"/>
      <c r="D829" s="15"/>
      <c r="G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59"/>
      <c r="D830" s="15"/>
      <c r="G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59"/>
      <c r="D831" s="15"/>
      <c r="G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59"/>
      <c r="D832" s="15"/>
      <c r="G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59"/>
      <c r="D833" s="15"/>
      <c r="G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59"/>
      <c r="D834" s="15"/>
      <c r="G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59"/>
      <c r="D835" s="15"/>
      <c r="G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59"/>
      <c r="D836" s="15"/>
      <c r="G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59"/>
      <c r="D837" s="15"/>
      <c r="G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59"/>
      <c r="D838" s="15"/>
      <c r="G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59"/>
      <c r="D839" s="15"/>
      <c r="G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59"/>
      <c r="D840" s="15"/>
      <c r="G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59"/>
      <c r="D841" s="15"/>
      <c r="G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59"/>
      <c r="D842" s="15"/>
      <c r="G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59"/>
      <c r="D843" s="15"/>
      <c r="G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59"/>
      <c r="D844" s="15"/>
      <c r="G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59"/>
      <c r="D845" s="15"/>
      <c r="G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59"/>
      <c r="D846" s="15"/>
      <c r="G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59"/>
      <c r="D847" s="15"/>
      <c r="G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59"/>
      <c r="D848" s="15"/>
      <c r="G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59"/>
      <c r="D849" s="15"/>
      <c r="G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59"/>
      <c r="D850" s="15"/>
      <c r="G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59"/>
      <c r="D851" s="15"/>
      <c r="G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59"/>
      <c r="D852" s="15"/>
      <c r="G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59"/>
      <c r="D853" s="15"/>
      <c r="G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59"/>
      <c r="D854" s="15"/>
      <c r="G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59"/>
      <c r="D855" s="15"/>
      <c r="G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59"/>
      <c r="D856" s="15"/>
      <c r="G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59"/>
      <c r="D857" s="15"/>
      <c r="G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59"/>
      <c r="D858" s="15"/>
      <c r="G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59"/>
      <c r="D859" s="15"/>
      <c r="G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59"/>
      <c r="D860" s="15"/>
      <c r="G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59"/>
      <c r="D861" s="15"/>
      <c r="G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59"/>
      <c r="D862" s="15"/>
      <c r="G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59"/>
      <c r="D863" s="15"/>
      <c r="G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59"/>
      <c r="D864" s="15"/>
      <c r="G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59"/>
      <c r="D865" s="15"/>
      <c r="G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59"/>
      <c r="D866" s="15"/>
      <c r="G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59"/>
      <c r="D867" s="15"/>
      <c r="G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59"/>
      <c r="D868" s="15"/>
      <c r="G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59"/>
      <c r="D869" s="15"/>
      <c r="G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59"/>
      <c r="D870" s="15"/>
      <c r="G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59"/>
      <c r="D871" s="15"/>
      <c r="G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59"/>
      <c r="D872" s="15"/>
      <c r="G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59"/>
      <c r="D873" s="15"/>
      <c r="G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59"/>
      <c r="D874" s="15"/>
      <c r="G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59"/>
      <c r="D875" s="15"/>
      <c r="G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59"/>
      <c r="D876" s="15"/>
      <c r="G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59"/>
      <c r="D877" s="15"/>
      <c r="G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59"/>
      <c r="D878" s="15"/>
      <c r="G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59"/>
      <c r="D879" s="15"/>
      <c r="G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59"/>
      <c r="D880" s="15"/>
      <c r="G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59"/>
      <c r="D881" s="15"/>
      <c r="G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59"/>
      <c r="D882" s="15"/>
      <c r="G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59"/>
      <c r="D883" s="15"/>
      <c r="G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59"/>
      <c r="D884" s="15"/>
      <c r="G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59"/>
      <c r="D885" s="15"/>
      <c r="G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59"/>
      <c r="D886" s="15"/>
      <c r="G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59"/>
      <c r="D887" s="15"/>
      <c r="G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59"/>
      <c r="D888" s="15"/>
      <c r="G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59"/>
      <c r="D889" s="15"/>
      <c r="G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59"/>
      <c r="D890" s="15"/>
      <c r="G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59"/>
      <c r="D891" s="15"/>
      <c r="G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59"/>
      <c r="D892" s="15"/>
      <c r="G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59"/>
      <c r="D893" s="15"/>
      <c r="G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59"/>
      <c r="D894" s="15"/>
      <c r="G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59"/>
      <c r="D895" s="15"/>
      <c r="G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59"/>
      <c r="D896" s="15"/>
      <c r="G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59"/>
      <c r="D897" s="15"/>
      <c r="G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59"/>
      <c r="D898" s="15"/>
      <c r="G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59"/>
      <c r="D899" s="15"/>
      <c r="G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59"/>
      <c r="D900" s="15"/>
      <c r="G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59"/>
      <c r="D901" s="15"/>
      <c r="G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59"/>
      <c r="D902" s="15"/>
      <c r="G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59"/>
      <c r="D903" s="15"/>
      <c r="G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59"/>
      <c r="D904" s="15"/>
      <c r="G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59"/>
      <c r="D905" s="15"/>
      <c r="G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59"/>
      <c r="D906" s="15"/>
      <c r="G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59"/>
      <c r="D907" s="15"/>
      <c r="G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59"/>
      <c r="D908" s="15"/>
      <c r="G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59"/>
      <c r="D909" s="15"/>
      <c r="G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59"/>
      <c r="D910" s="15"/>
      <c r="G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59"/>
      <c r="D911" s="15"/>
      <c r="G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59"/>
      <c r="D912" s="15"/>
      <c r="G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59"/>
      <c r="D913" s="15"/>
      <c r="G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59"/>
      <c r="D914" s="15"/>
      <c r="G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59"/>
      <c r="D915" s="15"/>
      <c r="G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59"/>
      <c r="D916" s="15"/>
      <c r="G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59"/>
      <c r="D917" s="15"/>
      <c r="G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59"/>
      <c r="D918" s="15"/>
      <c r="G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59"/>
      <c r="D919" s="15"/>
      <c r="G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59"/>
      <c r="D920" s="15"/>
      <c r="G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59"/>
      <c r="D921" s="15"/>
      <c r="G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59"/>
      <c r="D922" s="15"/>
      <c r="G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59"/>
      <c r="D923" s="15"/>
      <c r="G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59"/>
      <c r="D924" s="15"/>
      <c r="G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59"/>
      <c r="D925" s="15"/>
      <c r="G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59"/>
      <c r="D926" s="15"/>
      <c r="G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59"/>
      <c r="D927" s="15"/>
      <c r="G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59"/>
      <c r="D928" s="15"/>
      <c r="G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59"/>
      <c r="D929" s="15"/>
      <c r="G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59"/>
      <c r="D930" s="15"/>
      <c r="G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59"/>
      <c r="D931" s="15"/>
      <c r="G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59"/>
      <c r="D932" s="15"/>
      <c r="G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59"/>
      <c r="D933" s="15"/>
      <c r="G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59"/>
      <c r="D934" s="15"/>
      <c r="G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59"/>
      <c r="D935" s="15"/>
      <c r="G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59"/>
      <c r="D936" s="15"/>
      <c r="G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59"/>
      <c r="D937" s="15"/>
      <c r="G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59"/>
      <c r="D938" s="15"/>
      <c r="G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59"/>
      <c r="D939" s="15"/>
      <c r="G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59"/>
      <c r="D940" s="15"/>
      <c r="G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59"/>
      <c r="D941" s="15"/>
      <c r="G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59"/>
      <c r="D942" s="15"/>
      <c r="G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59"/>
      <c r="D943" s="15"/>
      <c r="G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59"/>
      <c r="D944" s="15"/>
      <c r="G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59"/>
      <c r="D945" s="15"/>
      <c r="G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59"/>
      <c r="D946" s="15"/>
      <c r="G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59"/>
      <c r="D947" s="15"/>
      <c r="G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59"/>
      <c r="D948" s="15"/>
      <c r="G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59"/>
      <c r="D949" s="15"/>
      <c r="G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59"/>
      <c r="D950" s="15"/>
      <c r="G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59"/>
      <c r="D951" s="15"/>
      <c r="G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59"/>
      <c r="D952" s="15"/>
      <c r="G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59"/>
      <c r="D953" s="15"/>
      <c r="G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59"/>
      <c r="D954" s="15"/>
      <c r="G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59"/>
      <c r="D955" s="15"/>
      <c r="G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59"/>
      <c r="D956" s="15"/>
      <c r="G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59"/>
      <c r="D957" s="15"/>
      <c r="G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59"/>
      <c r="D958" s="15"/>
      <c r="G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59"/>
      <c r="D959" s="15"/>
      <c r="G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59"/>
      <c r="D960" s="15"/>
      <c r="G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59"/>
      <c r="D961" s="15"/>
      <c r="G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59"/>
      <c r="D962" s="15"/>
      <c r="G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59"/>
      <c r="D963" s="15"/>
      <c r="G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59"/>
      <c r="D964" s="15"/>
      <c r="G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59"/>
      <c r="D965" s="15"/>
      <c r="G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59"/>
      <c r="D966" s="15"/>
      <c r="G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59"/>
      <c r="D967" s="15"/>
      <c r="G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59"/>
      <c r="D968" s="15"/>
      <c r="G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59"/>
      <c r="D969" s="15"/>
      <c r="G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59"/>
      <c r="D970" s="15"/>
      <c r="G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59"/>
      <c r="D971" s="15"/>
      <c r="G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59"/>
      <c r="D972" s="15"/>
      <c r="G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59"/>
      <c r="D973" s="15"/>
      <c r="G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59"/>
      <c r="D974" s="15"/>
      <c r="G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59"/>
      <c r="D975" s="15"/>
      <c r="G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59"/>
      <c r="D976" s="15"/>
      <c r="G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59"/>
      <c r="D977" s="15"/>
      <c r="G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59"/>
      <c r="D978" s="15"/>
      <c r="G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59"/>
      <c r="D979" s="15"/>
      <c r="G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59"/>
      <c r="D980" s="15"/>
      <c r="G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59"/>
      <c r="D981" s="15"/>
      <c r="G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59"/>
      <c r="D982" s="15"/>
      <c r="G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59"/>
      <c r="D983" s="15"/>
      <c r="G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59"/>
      <c r="D984" s="15"/>
      <c r="G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59"/>
      <c r="D985" s="15"/>
      <c r="G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59"/>
      <c r="D986" s="15"/>
      <c r="G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59"/>
      <c r="D987" s="15"/>
      <c r="G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59"/>
      <c r="D988" s="15"/>
      <c r="G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59"/>
      <c r="D989" s="15"/>
      <c r="G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59"/>
      <c r="D990" s="15"/>
      <c r="G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59"/>
      <c r="D991" s="15"/>
      <c r="G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59"/>
      <c r="D992" s="15"/>
      <c r="G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59"/>
      <c r="D993" s="15"/>
      <c r="G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59"/>
      <c r="D994" s="15"/>
      <c r="G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59"/>
      <c r="D995" s="15"/>
      <c r="G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59"/>
      <c r="D996" s="15"/>
      <c r="G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59"/>
      <c r="D997" s="15"/>
      <c r="G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59"/>
      <c r="D998" s="15"/>
      <c r="G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59"/>
      <c r="D999" s="15"/>
      <c r="G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59"/>
      <c r="D1000" s="15"/>
      <c r="G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1.0" footer="0.0" header="0.0" left="0.75" right="0.75" top="1.0"/>
  <pageSetup orientation="portrait"/>
  <headerFooter>
    <oddHeader>&amp;L000000&amp;C000000Employee Data and Sales Stats&amp;R000000</oddHead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B083"/>
    <pageSetUpPr/>
  </sheetPr>
  <sheetViews>
    <sheetView workbookViewId="0"/>
  </sheetViews>
  <sheetFormatPr customHeight="1" defaultColWidth="14.43" defaultRowHeight="15.75"/>
  <cols>
    <col customWidth="1" min="1" max="1" width="28.14"/>
    <col customWidth="1" min="2" max="2" width="24.86"/>
    <col customWidth="1" min="3" max="3" width="18.43"/>
    <col customWidth="1" min="4" max="4" width="11.29"/>
    <col customWidth="1" min="5" max="5" width="8.14"/>
    <col customWidth="1" min="6" max="6" width="2.57"/>
    <col customWidth="1" min="7" max="7" width="36.0"/>
    <col customWidth="1" min="8" max="8" width="11.14"/>
    <col customWidth="1" min="9" max="9" width="26.29"/>
    <col customWidth="1" min="10" max="10" width="18.0"/>
    <col customWidth="1" min="11" max="11" width="24.14"/>
    <col customWidth="1" min="12" max="12" width="12.14"/>
    <col customWidth="1" min="13" max="13" width="9.0"/>
    <col customWidth="1" min="14" max="15" width="6.14"/>
    <col customWidth="1" min="16" max="16" width="28.14"/>
    <col customWidth="1" min="17" max="17" width="25.71"/>
    <col customWidth="1" min="18" max="18" width="19.43"/>
    <col customWidth="1" min="19" max="23" width="5.43"/>
    <col customWidth="1" min="24" max="30" width="9.71"/>
    <col customWidth="1" min="31" max="34" width="19.86"/>
    <col customWidth="1" min="35" max="35" width="17.86"/>
  </cols>
  <sheetData>
    <row r="1">
      <c r="A1" s="55" t="s">
        <v>2698</v>
      </c>
      <c r="B1" s="59"/>
      <c r="C1" s="55" t="s">
        <v>903</v>
      </c>
      <c r="D1" s="24" t="s">
        <v>1388</v>
      </c>
      <c r="E1" s="56" t="s">
        <v>1387</v>
      </c>
      <c r="F1" s="79"/>
      <c r="G1" s="149" t="s">
        <v>2699</v>
      </c>
      <c r="H1" s="84"/>
      <c r="I1" s="84"/>
      <c r="J1" s="150" t="s">
        <v>1577</v>
      </c>
      <c r="K1" s="149" t="s">
        <v>1901</v>
      </c>
      <c r="L1" s="151" t="s">
        <v>1581</v>
      </c>
      <c r="M1" s="152" t="s">
        <v>2700</v>
      </c>
      <c r="N1" s="9"/>
      <c r="P1" s="153" t="s">
        <v>2701</v>
      </c>
      <c r="Q1" s="41"/>
      <c r="R1" s="153" t="s">
        <v>1385</v>
      </c>
      <c r="S1" s="153">
        <v>2015.0</v>
      </c>
      <c r="T1" s="153">
        <v>2016.0</v>
      </c>
      <c r="U1" s="153">
        <v>2017.0</v>
      </c>
      <c r="V1" s="153">
        <v>2018.0</v>
      </c>
      <c r="W1" s="153">
        <v>2019.0</v>
      </c>
      <c r="X1" s="9"/>
      <c r="Y1" s="9"/>
      <c r="AA1" s="9"/>
      <c r="AB1" s="9"/>
      <c r="AC1" s="9"/>
      <c r="AD1" s="9"/>
      <c r="AE1" s="9"/>
      <c r="AF1" s="9"/>
      <c r="AG1" s="9"/>
      <c r="AH1" s="9"/>
      <c r="AI1" s="9"/>
    </row>
    <row r="2">
      <c r="A2" s="9" t="s">
        <v>2702</v>
      </c>
      <c r="B2" s="59"/>
      <c r="C2" s="9" t="s">
        <v>361</v>
      </c>
      <c r="D2" s="49">
        <v>43832.0</v>
      </c>
      <c r="E2" s="59">
        <v>2845.0</v>
      </c>
      <c r="F2" s="79"/>
      <c r="G2" s="9" t="s">
        <v>2703</v>
      </c>
      <c r="H2" s="9" t="str">
        <f t="array" ref="H2">XLOOKUP("*P*",M:M,J:J,,2)</f>
        <v>Carr, Susan</v>
      </c>
      <c r="I2" s="9" t="str">
        <f>FORMULATEXT(H2)</f>
        <v>=XLOOKUP("*P*",M:M,J:J,,2)</v>
      </c>
      <c r="J2" s="9" t="s">
        <v>988</v>
      </c>
      <c r="K2" s="9" t="s">
        <v>1594</v>
      </c>
      <c r="L2" s="49">
        <v>35681.0</v>
      </c>
      <c r="M2" s="33" t="s">
        <v>2704</v>
      </c>
      <c r="N2" s="9"/>
      <c r="P2" s="154" t="s">
        <v>186</v>
      </c>
      <c r="R2" s="9" t="s">
        <v>293</v>
      </c>
      <c r="S2" s="9">
        <v>21.0</v>
      </c>
      <c r="T2" s="9">
        <v>39.0</v>
      </c>
      <c r="U2" s="9">
        <v>42.0</v>
      </c>
      <c r="V2" s="9">
        <v>47.0</v>
      </c>
      <c r="W2" s="9">
        <v>56.0</v>
      </c>
      <c r="X2" s="9"/>
      <c r="Y2" s="9"/>
      <c r="AA2" s="9"/>
      <c r="AB2" s="9"/>
      <c r="AC2" s="9"/>
      <c r="AD2" s="9"/>
      <c r="AE2" s="9"/>
      <c r="AF2" s="9"/>
      <c r="AG2" s="9"/>
      <c r="AH2" s="9"/>
      <c r="AI2" s="9" t="s">
        <v>181</v>
      </c>
    </row>
    <row r="3">
      <c r="A3" s="31" t="s">
        <v>2705</v>
      </c>
      <c r="B3" s="59"/>
      <c r="C3" s="9" t="s">
        <v>201</v>
      </c>
      <c r="D3" s="49">
        <v>43833.0</v>
      </c>
      <c r="E3" s="59">
        <v>2779.0</v>
      </c>
      <c r="F3" s="79"/>
      <c r="G3" s="84"/>
      <c r="H3" s="9"/>
      <c r="I3" s="9"/>
      <c r="J3" s="9" t="s">
        <v>1087</v>
      </c>
      <c r="K3" s="9" t="s">
        <v>2706</v>
      </c>
      <c r="L3" s="49">
        <v>35684.0</v>
      </c>
      <c r="M3" s="33" t="s">
        <v>2707</v>
      </c>
      <c r="N3" s="9"/>
      <c r="P3" s="29">
        <f t="array" ref="P3">SUM(XLOOKUP(P2,R:R,S:W,))</f>
        <v>183</v>
      </c>
      <c r="Q3" s="29" t="str">
        <f>FORMULATEXT(P3)</f>
        <v>=SUM(XLOOKUP(P2,R:R,S:W,))</v>
      </c>
      <c r="R3" s="9" t="s">
        <v>934</v>
      </c>
      <c r="S3" s="9">
        <v>16.0</v>
      </c>
      <c r="T3" s="9">
        <v>36.0</v>
      </c>
      <c r="U3" s="9">
        <v>43.0</v>
      </c>
      <c r="V3" s="9">
        <v>47.0</v>
      </c>
      <c r="W3" s="9">
        <v>56.0</v>
      </c>
      <c r="X3" s="9"/>
      <c r="Y3" s="9"/>
      <c r="AA3" s="9"/>
      <c r="AB3" s="9"/>
      <c r="AC3" s="9"/>
      <c r="AD3" s="9"/>
      <c r="AE3" s="9"/>
      <c r="AF3" s="9"/>
      <c r="AG3" s="9"/>
      <c r="AH3" s="9"/>
      <c r="AI3" s="9" t="s">
        <v>1346</v>
      </c>
    </row>
    <row r="4">
      <c r="A4" s="49">
        <f t="array" ref="A4">XLOOKUP(A3,C:C,D:D,,,-1)</f>
        <v>44193</v>
      </c>
      <c r="B4" s="59" t="str">
        <f>FORMULATEXT(A4)</f>
        <v>=XLOOKUP(A3,C:C,D:D,,,-1)</v>
      </c>
      <c r="C4" s="9" t="s">
        <v>362</v>
      </c>
      <c r="D4" s="49">
        <v>43833.0</v>
      </c>
      <c r="E4" s="59">
        <v>2560.0</v>
      </c>
      <c r="F4" s="79"/>
      <c r="G4" s="9"/>
      <c r="H4" s="9"/>
      <c r="I4" s="9"/>
      <c r="J4" s="9" t="s">
        <v>188</v>
      </c>
      <c r="K4" s="9" t="s">
        <v>1588</v>
      </c>
      <c r="L4" s="49">
        <v>35691.0</v>
      </c>
      <c r="M4" s="33" t="s">
        <v>2708</v>
      </c>
      <c r="N4" s="9"/>
      <c r="R4" s="9" t="s">
        <v>186</v>
      </c>
      <c r="S4" s="9">
        <v>10.0</v>
      </c>
      <c r="T4" s="9">
        <v>33.0</v>
      </c>
      <c r="U4" s="9">
        <v>40.0</v>
      </c>
      <c r="V4" s="9">
        <v>47.0</v>
      </c>
      <c r="W4" s="9">
        <v>53.0</v>
      </c>
      <c r="X4" s="9"/>
      <c r="Y4" s="9"/>
      <c r="AA4" s="9"/>
      <c r="AB4" s="9"/>
      <c r="AC4" s="9"/>
      <c r="AD4" s="9"/>
      <c r="AE4" s="9"/>
      <c r="AF4" s="49"/>
      <c r="AG4" s="9"/>
      <c r="AH4" s="9"/>
      <c r="AI4" s="9" t="s">
        <v>1372</v>
      </c>
    </row>
    <row r="5">
      <c r="A5" s="9"/>
      <c r="B5" s="59"/>
      <c r="C5" s="9" t="s">
        <v>1566</v>
      </c>
      <c r="D5" s="49">
        <v>43834.0</v>
      </c>
      <c r="E5" s="59">
        <v>2070.0</v>
      </c>
      <c r="F5" s="79"/>
      <c r="G5" s="9"/>
      <c r="H5" s="9"/>
      <c r="I5" s="84"/>
      <c r="J5" s="9" t="s">
        <v>1283</v>
      </c>
      <c r="K5" s="9" t="s">
        <v>1585</v>
      </c>
      <c r="L5" s="49">
        <v>35721.0</v>
      </c>
      <c r="M5" s="33" t="s">
        <v>2709</v>
      </c>
      <c r="N5" s="9"/>
      <c r="R5" s="9" t="s">
        <v>967</v>
      </c>
      <c r="S5" s="9">
        <v>28.0</v>
      </c>
      <c r="T5" s="9">
        <v>37.0</v>
      </c>
      <c r="U5" s="9">
        <v>42.0</v>
      </c>
      <c r="V5" s="9">
        <v>44.0</v>
      </c>
      <c r="W5" s="9">
        <v>53.0</v>
      </c>
      <c r="X5" s="9"/>
      <c r="Y5" s="9"/>
      <c r="AA5" s="9"/>
      <c r="AB5" s="9"/>
      <c r="AC5" s="9"/>
      <c r="AD5" s="9"/>
      <c r="AE5" s="9"/>
      <c r="AF5" s="49"/>
      <c r="AG5" s="9"/>
      <c r="AH5" s="9"/>
      <c r="AI5" s="9" t="s">
        <v>1279</v>
      </c>
    </row>
    <row r="6">
      <c r="A6" s="9"/>
      <c r="B6" s="59"/>
      <c r="C6" s="9" t="s">
        <v>2710</v>
      </c>
      <c r="D6" s="49">
        <v>43834.0</v>
      </c>
      <c r="E6" s="59">
        <v>3755.0</v>
      </c>
      <c r="F6" s="79"/>
      <c r="G6" s="84"/>
      <c r="H6" s="84"/>
      <c r="I6" s="9"/>
      <c r="J6" s="9" t="s">
        <v>180</v>
      </c>
      <c r="K6" s="9" t="s">
        <v>1607</v>
      </c>
      <c r="L6" s="49">
        <v>35726.0</v>
      </c>
      <c r="M6" s="33" t="s">
        <v>2711</v>
      </c>
      <c r="N6" s="9"/>
      <c r="P6" s="41"/>
      <c r="Q6" s="9"/>
      <c r="R6" s="9" t="s">
        <v>1372</v>
      </c>
      <c r="S6" s="9">
        <v>21.0</v>
      </c>
      <c r="T6" s="9">
        <v>36.0</v>
      </c>
      <c r="U6" s="9">
        <v>44.0</v>
      </c>
      <c r="V6" s="9">
        <v>48.0</v>
      </c>
      <c r="W6" s="9">
        <v>52.0</v>
      </c>
      <c r="X6" s="9"/>
      <c r="Y6" s="9"/>
      <c r="AA6" s="9"/>
      <c r="AB6" s="9"/>
      <c r="AC6" s="9"/>
      <c r="AD6" s="9"/>
      <c r="AE6" s="9"/>
      <c r="AF6" s="49"/>
      <c r="AG6" s="9"/>
      <c r="AH6" s="9"/>
      <c r="AI6" s="9" t="s">
        <v>1096</v>
      </c>
    </row>
    <row r="7">
      <c r="A7" s="9"/>
      <c r="B7" s="59"/>
      <c r="C7" s="9" t="s">
        <v>214</v>
      </c>
      <c r="D7" s="49">
        <v>43835.0</v>
      </c>
      <c r="E7" s="59">
        <v>4627.0</v>
      </c>
      <c r="F7" s="79"/>
      <c r="G7" s="9"/>
      <c r="H7" s="9"/>
      <c r="I7" s="9"/>
      <c r="J7" s="9" t="s">
        <v>1078</v>
      </c>
      <c r="K7" s="9" t="s">
        <v>1584</v>
      </c>
      <c r="L7" s="49">
        <v>35732.0</v>
      </c>
      <c r="M7" s="33" t="s">
        <v>2712</v>
      </c>
      <c r="N7" s="9"/>
      <c r="P7" s="9"/>
      <c r="Q7" s="41"/>
      <c r="R7" s="9" t="s">
        <v>1209</v>
      </c>
      <c r="S7" s="9">
        <v>14.0</v>
      </c>
      <c r="T7" s="9">
        <v>36.0</v>
      </c>
      <c r="U7" s="9">
        <v>39.0</v>
      </c>
      <c r="V7" s="9">
        <v>48.0</v>
      </c>
      <c r="W7" s="9">
        <v>51.0</v>
      </c>
      <c r="X7" s="9"/>
      <c r="Y7" s="9"/>
      <c r="AA7" s="9"/>
      <c r="AB7" s="9"/>
      <c r="AC7" s="9"/>
      <c r="AD7" s="9"/>
      <c r="AE7" s="9"/>
      <c r="AF7" s="49"/>
      <c r="AG7" s="9"/>
      <c r="AH7" s="9"/>
      <c r="AI7" s="9" t="s">
        <v>1078</v>
      </c>
    </row>
    <row r="8">
      <c r="A8" s="9"/>
      <c r="B8" s="59"/>
      <c r="C8" s="9" t="s">
        <v>2705</v>
      </c>
      <c r="D8" s="49">
        <v>43835.0</v>
      </c>
      <c r="E8" s="59">
        <v>1715.0</v>
      </c>
      <c r="F8" s="79"/>
      <c r="G8" s="9"/>
      <c r="H8" s="9"/>
      <c r="I8" s="9"/>
      <c r="J8" s="9" t="s">
        <v>1135</v>
      </c>
      <c r="K8" s="9" t="s">
        <v>1594</v>
      </c>
      <c r="L8" s="49">
        <v>35743.0</v>
      </c>
      <c r="M8" s="33" t="s">
        <v>2713</v>
      </c>
      <c r="N8" s="9"/>
      <c r="Q8" s="9"/>
      <c r="R8" s="9" t="s">
        <v>1284</v>
      </c>
      <c r="S8" s="9">
        <v>12.0</v>
      </c>
      <c r="T8" s="9">
        <v>28.0</v>
      </c>
      <c r="U8" s="9">
        <v>33.0</v>
      </c>
      <c r="V8" s="9">
        <v>42.0</v>
      </c>
      <c r="W8" s="9">
        <v>51.0</v>
      </c>
      <c r="X8" s="9"/>
      <c r="Y8" s="9"/>
      <c r="AA8" s="9"/>
      <c r="AB8" s="9"/>
      <c r="AC8" s="9"/>
      <c r="AD8" s="9"/>
      <c r="AE8" s="9"/>
      <c r="AF8" s="9"/>
      <c r="AG8" s="9"/>
      <c r="AH8" s="9"/>
      <c r="AI8" s="9" t="s">
        <v>186</v>
      </c>
    </row>
    <row r="9">
      <c r="A9" s="9"/>
      <c r="B9" s="59"/>
      <c r="C9" s="9" t="s">
        <v>214</v>
      </c>
      <c r="D9" s="49">
        <v>43836.0</v>
      </c>
      <c r="E9" s="59">
        <v>1842.0</v>
      </c>
      <c r="F9" s="79"/>
      <c r="G9" s="84"/>
      <c r="H9" s="84"/>
      <c r="I9" s="84"/>
      <c r="J9" s="9" t="s">
        <v>2714</v>
      </c>
      <c r="K9" s="9" t="s">
        <v>2706</v>
      </c>
      <c r="L9" s="49">
        <v>35744.0</v>
      </c>
      <c r="M9" s="33" t="s">
        <v>2715</v>
      </c>
      <c r="N9" s="9"/>
      <c r="P9" s="9"/>
      <c r="Q9" s="9"/>
      <c r="R9" s="9" t="s">
        <v>916</v>
      </c>
      <c r="S9" s="9">
        <v>29.0</v>
      </c>
      <c r="T9" s="9">
        <v>26.0</v>
      </c>
      <c r="U9" s="9">
        <v>36.0</v>
      </c>
      <c r="V9" s="9">
        <v>42.0</v>
      </c>
      <c r="W9" s="9">
        <v>51.0</v>
      </c>
      <c r="X9" s="9"/>
      <c r="Y9" s="9"/>
      <c r="AA9" s="9"/>
      <c r="AB9" s="9"/>
      <c r="AC9" s="9"/>
      <c r="AD9" s="9"/>
      <c r="AE9" s="9"/>
      <c r="AF9" s="9"/>
      <c r="AG9" s="9"/>
      <c r="AH9" s="9"/>
      <c r="AI9" s="9" t="s">
        <v>1018</v>
      </c>
    </row>
    <row r="10">
      <c r="A10" s="9"/>
      <c r="B10" s="59"/>
      <c r="C10" s="9" t="s">
        <v>289</v>
      </c>
      <c r="D10" s="49">
        <v>43836.0</v>
      </c>
      <c r="E10" s="59">
        <v>1962.0</v>
      </c>
      <c r="F10" s="79"/>
      <c r="G10" s="9"/>
      <c r="H10" s="9"/>
      <c r="I10" s="9"/>
      <c r="J10" s="9" t="s">
        <v>2716</v>
      </c>
      <c r="K10" s="9" t="s">
        <v>1585</v>
      </c>
      <c r="L10" s="49">
        <v>35745.0</v>
      </c>
      <c r="M10" s="33" t="s">
        <v>2717</v>
      </c>
      <c r="N10" s="9"/>
      <c r="P10" s="9"/>
      <c r="Q10" s="9"/>
      <c r="R10" s="9" t="s">
        <v>1184</v>
      </c>
      <c r="S10" s="9">
        <v>19.0</v>
      </c>
      <c r="T10" s="9">
        <v>33.0</v>
      </c>
      <c r="U10" s="9">
        <v>40.0</v>
      </c>
      <c r="V10" s="9">
        <v>46.0</v>
      </c>
      <c r="W10" s="9">
        <v>50.0</v>
      </c>
      <c r="X10" s="9"/>
      <c r="Y10" s="9"/>
      <c r="AA10" s="9"/>
      <c r="AB10" s="9"/>
      <c r="AC10" s="9"/>
      <c r="AD10" s="9"/>
      <c r="AE10" s="9"/>
      <c r="AF10" s="9"/>
      <c r="AG10" s="9"/>
      <c r="AH10" s="9"/>
      <c r="AI10" s="9" t="s">
        <v>195</v>
      </c>
    </row>
    <row r="11">
      <c r="A11" s="9"/>
      <c r="B11" s="59"/>
      <c r="C11" s="9" t="s">
        <v>2705</v>
      </c>
      <c r="D11" s="49">
        <v>43837.0</v>
      </c>
      <c r="E11" s="59">
        <v>1546.0</v>
      </c>
      <c r="F11" s="79"/>
      <c r="G11" s="84"/>
      <c r="H11" s="84"/>
      <c r="I11" s="84"/>
      <c r="J11" s="9" t="s">
        <v>1169</v>
      </c>
      <c r="K11" s="9" t="s">
        <v>1603</v>
      </c>
      <c r="L11" s="49">
        <v>35754.0</v>
      </c>
      <c r="M11" s="33" t="s">
        <v>2718</v>
      </c>
      <c r="N11" s="9"/>
      <c r="P11" s="9"/>
      <c r="Q11" s="9"/>
      <c r="R11" s="9" t="s">
        <v>261</v>
      </c>
      <c r="S11" s="9">
        <v>26.0</v>
      </c>
      <c r="T11" s="9">
        <v>27.0</v>
      </c>
      <c r="U11" s="9">
        <v>33.0</v>
      </c>
      <c r="V11" s="9">
        <v>43.0</v>
      </c>
      <c r="W11" s="9">
        <v>50.0</v>
      </c>
      <c r="X11" s="9"/>
      <c r="Y11" s="9"/>
      <c r="AA11" s="9"/>
      <c r="AB11" s="9"/>
      <c r="AC11" s="9"/>
      <c r="AD11" s="9"/>
      <c r="AE11" s="9"/>
      <c r="AF11" s="9"/>
      <c r="AG11" s="9"/>
      <c r="AH11" s="9"/>
      <c r="AI11" s="9" t="s">
        <v>1197</v>
      </c>
    </row>
    <row r="12">
      <c r="A12" s="9"/>
      <c r="B12" s="59"/>
      <c r="C12" s="9" t="s">
        <v>299</v>
      </c>
      <c r="D12" s="49">
        <v>43838.0</v>
      </c>
      <c r="E12" s="59">
        <v>2907.0</v>
      </c>
      <c r="F12" s="79"/>
      <c r="G12" s="9"/>
      <c r="H12" s="9"/>
      <c r="I12" s="9"/>
      <c r="J12" s="9" t="s">
        <v>1046</v>
      </c>
      <c r="K12" s="9" t="s">
        <v>1603</v>
      </c>
      <c r="L12" s="49">
        <v>35767.0</v>
      </c>
      <c r="M12" s="33" t="s">
        <v>2709</v>
      </c>
      <c r="N12" s="9"/>
      <c r="P12" s="9"/>
      <c r="Q12" s="9"/>
      <c r="R12" s="9" t="s">
        <v>275</v>
      </c>
      <c r="S12" s="9">
        <v>13.0</v>
      </c>
      <c r="T12" s="9">
        <v>35.0</v>
      </c>
      <c r="U12" s="9">
        <v>40.0</v>
      </c>
      <c r="V12" s="9">
        <v>39.0</v>
      </c>
      <c r="W12" s="9">
        <v>48.0</v>
      </c>
      <c r="X12" s="9"/>
      <c r="Y12" s="9"/>
      <c r="AA12" s="9"/>
      <c r="AB12" s="9"/>
      <c r="AC12" s="9"/>
      <c r="AD12" s="9"/>
      <c r="AE12" s="9"/>
      <c r="AF12" s="9"/>
      <c r="AG12" s="9"/>
      <c r="AH12" s="9"/>
      <c r="AI12" s="9" t="s">
        <v>1184</v>
      </c>
    </row>
    <row r="13">
      <c r="A13" s="9"/>
      <c r="B13" s="59"/>
      <c r="C13" s="9" t="s">
        <v>201</v>
      </c>
      <c r="D13" s="49">
        <v>43839.0</v>
      </c>
      <c r="E13" s="59">
        <v>2384.0</v>
      </c>
      <c r="F13" s="79"/>
      <c r="G13" s="84"/>
      <c r="H13" s="84"/>
      <c r="I13" s="84"/>
      <c r="J13" s="9" t="s">
        <v>190</v>
      </c>
      <c r="K13" s="9" t="s">
        <v>1588</v>
      </c>
      <c r="L13" s="49">
        <v>35777.0</v>
      </c>
      <c r="M13" s="33" t="s">
        <v>2719</v>
      </c>
      <c r="N13" s="9"/>
      <c r="P13" s="9"/>
      <c r="Q13" s="9"/>
      <c r="R13" s="9" t="s">
        <v>212</v>
      </c>
      <c r="S13" s="9">
        <v>28.0</v>
      </c>
      <c r="T13" s="9">
        <v>35.0</v>
      </c>
      <c r="U13" s="9">
        <v>39.0</v>
      </c>
      <c r="V13" s="9">
        <v>45.0</v>
      </c>
      <c r="W13" s="9">
        <v>47.0</v>
      </c>
      <c r="X13" s="9"/>
      <c r="Y13" s="9"/>
      <c r="AA13" s="9"/>
      <c r="AB13" s="9"/>
      <c r="AC13" s="9"/>
      <c r="AD13" s="9"/>
      <c r="AE13" s="9"/>
      <c r="AF13" s="9"/>
      <c r="AG13" s="9"/>
      <c r="AH13" s="9"/>
      <c r="AI13" s="9" t="s">
        <v>1214</v>
      </c>
    </row>
    <row r="14">
      <c r="A14" s="9"/>
      <c r="B14" s="59"/>
      <c r="C14" s="9" t="s">
        <v>2705</v>
      </c>
      <c r="D14" s="49">
        <v>43840.0</v>
      </c>
      <c r="E14" s="59">
        <v>2833.0</v>
      </c>
      <c r="F14" s="79"/>
      <c r="G14" s="84"/>
      <c r="H14" s="84"/>
      <c r="I14" s="84"/>
      <c r="J14" s="9" t="s">
        <v>1431</v>
      </c>
      <c r="K14" s="9" t="s">
        <v>2706</v>
      </c>
      <c r="L14" s="49">
        <v>35778.0</v>
      </c>
      <c r="M14" s="33" t="s">
        <v>2720</v>
      </c>
      <c r="N14" s="9"/>
      <c r="P14" s="9"/>
      <c r="Q14" s="9"/>
      <c r="R14" s="9" t="s">
        <v>992</v>
      </c>
      <c r="S14" s="9">
        <v>29.0</v>
      </c>
      <c r="T14" s="9">
        <v>22.0</v>
      </c>
      <c r="U14" s="9">
        <v>29.0</v>
      </c>
      <c r="V14" s="9">
        <v>39.0</v>
      </c>
      <c r="W14" s="9">
        <v>47.0</v>
      </c>
      <c r="X14" s="9"/>
      <c r="Y14" s="9"/>
      <c r="AA14" s="9"/>
      <c r="AB14" s="9"/>
      <c r="AC14" s="9"/>
      <c r="AD14" s="9"/>
      <c r="AE14" s="9"/>
      <c r="AF14" s="9"/>
      <c r="AG14" s="9"/>
      <c r="AH14" s="9"/>
      <c r="AI14" s="9" t="s">
        <v>211</v>
      </c>
    </row>
    <row r="15">
      <c r="A15" s="9"/>
      <c r="B15" s="59"/>
      <c r="C15" s="9" t="s">
        <v>2710</v>
      </c>
      <c r="D15" s="49">
        <v>43840.0</v>
      </c>
      <c r="E15" s="59">
        <v>4450.0</v>
      </c>
      <c r="F15" s="79"/>
      <c r="G15" s="84"/>
      <c r="H15" s="84"/>
      <c r="I15" s="84"/>
      <c r="J15" s="9" t="s">
        <v>191</v>
      </c>
      <c r="K15" s="9" t="s">
        <v>1603</v>
      </c>
      <c r="L15" s="49">
        <v>35780.0</v>
      </c>
      <c r="M15" s="33" t="s">
        <v>2721</v>
      </c>
      <c r="N15" s="9"/>
      <c r="P15" s="9"/>
      <c r="Q15" s="9"/>
      <c r="R15" s="9" t="s">
        <v>1119</v>
      </c>
      <c r="S15" s="9">
        <v>21.0</v>
      </c>
      <c r="T15" s="9">
        <v>20.0</v>
      </c>
      <c r="U15" s="9">
        <v>29.0</v>
      </c>
      <c r="V15" s="9">
        <v>38.0</v>
      </c>
      <c r="W15" s="9">
        <v>47.0</v>
      </c>
      <c r="X15" s="9"/>
      <c r="Y15" s="9"/>
      <c r="AA15" s="9"/>
      <c r="AB15" s="9"/>
      <c r="AC15" s="9"/>
      <c r="AD15" s="9"/>
      <c r="AE15" s="9"/>
      <c r="AF15" s="9"/>
      <c r="AG15" s="9"/>
      <c r="AH15" s="9"/>
      <c r="AI15" s="9" t="s">
        <v>212</v>
      </c>
    </row>
    <row r="16">
      <c r="A16" s="9"/>
      <c r="B16" s="59"/>
      <c r="C16" s="9" t="s">
        <v>263</v>
      </c>
      <c r="D16" s="49">
        <v>43840.0</v>
      </c>
      <c r="E16" s="59">
        <v>1697.0</v>
      </c>
      <c r="F16" s="79"/>
      <c r="G16" s="84"/>
      <c r="H16" s="84"/>
      <c r="I16" s="84"/>
      <c r="J16" s="9" t="s">
        <v>1292</v>
      </c>
      <c r="K16" s="9" t="s">
        <v>2706</v>
      </c>
      <c r="L16" s="49">
        <v>35784.0</v>
      </c>
      <c r="M16" s="33" t="s">
        <v>2722</v>
      </c>
      <c r="N16" s="9"/>
      <c r="P16" s="9"/>
      <c r="Q16" s="9"/>
      <c r="R16" s="9" t="s">
        <v>1159</v>
      </c>
      <c r="S16" s="9">
        <v>22.0</v>
      </c>
      <c r="T16" s="9">
        <v>27.0</v>
      </c>
      <c r="U16" s="9">
        <v>35.0</v>
      </c>
      <c r="V16" s="9">
        <v>37.0</v>
      </c>
      <c r="W16" s="9">
        <v>47.0</v>
      </c>
      <c r="X16" s="9"/>
      <c r="Y16" s="9"/>
      <c r="AA16" s="9"/>
      <c r="AB16" s="9"/>
      <c r="AC16" s="9"/>
      <c r="AD16" s="9"/>
      <c r="AE16" s="9"/>
      <c r="AF16" s="9"/>
      <c r="AG16" s="9"/>
      <c r="AH16" s="9"/>
      <c r="AI16" s="9" t="s">
        <v>215</v>
      </c>
    </row>
    <row r="17">
      <c r="A17" s="9"/>
      <c r="B17" s="59"/>
      <c r="C17" s="9" t="s">
        <v>347</v>
      </c>
      <c r="D17" s="49">
        <v>43841.0</v>
      </c>
      <c r="E17" s="59">
        <v>3957.0</v>
      </c>
      <c r="F17" s="79"/>
      <c r="G17" s="84"/>
      <c r="H17" s="84"/>
      <c r="I17" s="84"/>
      <c r="J17" s="9" t="s">
        <v>215</v>
      </c>
      <c r="K17" s="9" t="s">
        <v>1621</v>
      </c>
      <c r="L17" s="49">
        <v>35788.0</v>
      </c>
      <c r="M17" s="33" t="s">
        <v>2723</v>
      </c>
      <c r="N17" s="9"/>
      <c r="P17" s="9"/>
      <c r="Q17" s="9"/>
      <c r="R17" s="9" t="s">
        <v>308</v>
      </c>
      <c r="S17" s="9">
        <v>20.0</v>
      </c>
      <c r="T17" s="9">
        <v>32.0</v>
      </c>
      <c r="U17" s="9">
        <v>33.0</v>
      </c>
      <c r="V17" s="9">
        <v>40.0</v>
      </c>
      <c r="W17" s="9">
        <v>46.0</v>
      </c>
      <c r="X17" s="9"/>
      <c r="Y17" s="9"/>
      <c r="AA17" s="9"/>
      <c r="AB17" s="9"/>
      <c r="AC17" s="9"/>
      <c r="AD17" s="9"/>
      <c r="AE17" s="9"/>
      <c r="AF17" s="9"/>
      <c r="AG17" s="9"/>
      <c r="AH17" s="9"/>
      <c r="AI17" s="9" t="s">
        <v>1149</v>
      </c>
    </row>
    <row r="18">
      <c r="A18" s="9"/>
      <c r="B18" s="59"/>
      <c r="C18" s="9" t="s">
        <v>278</v>
      </c>
      <c r="D18" s="49">
        <v>43841.0</v>
      </c>
      <c r="E18" s="59">
        <v>3107.0</v>
      </c>
      <c r="F18" s="79"/>
      <c r="G18" s="84"/>
      <c r="H18" s="84"/>
      <c r="I18" s="84"/>
      <c r="J18" s="9" t="s">
        <v>1222</v>
      </c>
      <c r="K18" s="9" t="s">
        <v>1585</v>
      </c>
      <c r="L18" s="49">
        <v>35803.0</v>
      </c>
      <c r="M18" s="33" t="s">
        <v>2724</v>
      </c>
      <c r="N18" s="9"/>
      <c r="P18" s="9"/>
      <c r="Q18" s="9"/>
      <c r="R18" s="9" t="s">
        <v>233</v>
      </c>
      <c r="S18" s="9">
        <v>10.0</v>
      </c>
      <c r="T18" s="9">
        <v>33.0</v>
      </c>
      <c r="U18" s="9">
        <v>37.0</v>
      </c>
      <c r="V18" s="9">
        <v>39.0</v>
      </c>
      <c r="W18" s="9">
        <v>44.0</v>
      </c>
      <c r="X18" s="9"/>
      <c r="Y18" s="9"/>
      <c r="AA18" s="9"/>
      <c r="AB18" s="9"/>
      <c r="AC18" s="9"/>
      <c r="AD18" s="9"/>
      <c r="AE18" s="9"/>
      <c r="AF18" s="9"/>
      <c r="AG18" s="9"/>
      <c r="AH18" s="9"/>
      <c r="AI18" s="9" t="s">
        <v>1067</v>
      </c>
    </row>
    <row r="19">
      <c r="A19" s="9"/>
      <c r="B19" s="59"/>
      <c r="C19" s="9" t="s">
        <v>2705</v>
      </c>
      <c r="D19" s="49">
        <v>43841.0</v>
      </c>
      <c r="E19" s="59">
        <v>4485.0</v>
      </c>
      <c r="F19" s="79"/>
      <c r="G19" s="84"/>
      <c r="H19" s="84"/>
      <c r="I19" s="84"/>
      <c r="J19" s="9" t="s">
        <v>195</v>
      </c>
      <c r="K19" s="9" t="s">
        <v>1585</v>
      </c>
      <c r="L19" s="49">
        <v>35817.0</v>
      </c>
      <c r="M19" s="33" t="s">
        <v>2725</v>
      </c>
      <c r="N19" s="9"/>
      <c r="R19" s="9" t="s">
        <v>1297</v>
      </c>
      <c r="S19" s="9">
        <v>10.0</v>
      </c>
      <c r="T19" s="9">
        <v>34.0</v>
      </c>
      <c r="U19" s="9">
        <v>32.0</v>
      </c>
      <c r="V19" s="9">
        <v>39.0</v>
      </c>
      <c r="W19" s="9">
        <v>44.0</v>
      </c>
      <c r="X19" s="9"/>
      <c r="Y19" s="9"/>
      <c r="AA19" s="9"/>
      <c r="AB19" s="9"/>
      <c r="AC19" s="9"/>
      <c r="AD19" s="9"/>
      <c r="AE19" s="9"/>
      <c r="AF19" s="9"/>
      <c r="AG19" s="9"/>
      <c r="AH19" s="9"/>
      <c r="AI19" s="9" t="s">
        <v>919</v>
      </c>
    </row>
    <row r="20">
      <c r="A20" s="9"/>
      <c r="B20" s="59"/>
      <c r="C20" s="9" t="s">
        <v>361</v>
      </c>
      <c r="D20" s="49">
        <v>43842.0</v>
      </c>
      <c r="E20" s="59">
        <v>2196.0</v>
      </c>
      <c r="F20" s="79"/>
      <c r="G20" s="84"/>
      <c r="H20" s="84"/>
      <c r="I20" s="84"/>
      <c r="J20" s="9" t="s">
        <v>926</v>
      </c>
      <c r="K20" s="9" t="s">
        <v>2706</v>
      </c>
      <c r="L20" s="49">
        <v>35818.0</v>
      </c>
      <c r="M20" s="33" t="s">
        <v>2726</v>
      </c>
      <c r="N20" s="9"/>
      <c r="P20" s="9"/>
      <c r="Q20" s="9"/>
      <c r="R20" s="9" t="s">
        <v>318</v>
      </c>
      <c r="S20" s="9">
        <v>12.0</v>
      </c>
      <c r="T20" s="9">
        <v>35.0</v>
      </c>
      <c r="U20" s="9">
        <v>36.0</v>
      </c>
      <c r="V20" s="9">
        <v>45.0</v>
      </c>
      <c r="W20" s="9">
        <v>44.0</v>
      </c>
      <c r="X20" s="9"/>
      <c r="Y20" s="9"/>
      <c r="AA20" s="9"/>
      <c r="AB20" s="9"/>
      <c r="AC20" s="9"/>
      <c r="AD20" s="9"/>
      <c r="AE20" s="9"/>
      <c r="AF20" s="9"/>
      <c r="AG20" s="9"/>
      <c r="AH20" s="9"/>
      <c r="AI20" s="9" t="s">
        <v>1506</v>
      </c>
    </row>
    <row r="21">
      <c r="A21" s="9"/>
      <c r="B21" s="59"/>
      <c r="C21" s="9" t="s">
        <v>279</v>
      </c>
      <c r="D21" s="49">
        <v>43843.0</v>
      </c>
      <c r="E21" s="59">
        <v>3399.0</v>
      </c>
      <c r="F21" s="79"/>
      <c r="G21" s="9"/>
      <c r="H21" s="9"/>
      <c r="I21" s="9"/>
      <c r="J21" s="9" t="s">
        <v>1061</v>
      </c>
      <c r="K21" s="9" t="s">
        <v>1607</v>
      </c>
      <c r="L21" s="49">
        <v>35846.0</v>
      </c>
      <c r="M21" s="33" t="s">
        <v>2727</v>
      </c>
      <c r="N21" s="9"/>
      <c r="P21" s="9"/>
      <c r="Q21" s="9"/>
      <c r="R21" s="9" t="s">
        <v>1144</v>
      </c>
      <c r="S21" s="9">
        <v>30.0</v>
      </c>
      <c r="T21" s="9">
        <v>28.0</v>
      </c>
      <c r="U21" s="9">
        <v>34.0</v>
      </c>
      <c r="V21" s="9">
        <v>44.0</v>
      </c>
      <c r="W21" s="9">
        <v>44.0</v>
      </c>
      <c r="X21" s="9"/>
      <c r="Y21" s="9"/>
      <c r="AA21" s="9"/>
      <c r="AB21" s="9"/>
      <c r="AC21" s="9"/>
      <c r="AD21" s="9"/>
      <c r="AE21" s="9"/>
      <c r="AF21" s="9"/>
      <c r="AG21" s="9"/>
      <c r="AH21" s="9"/>
      <c r="AI21" s="9" t="s">
        <v>1291</v>
      </c>
    </row>
    <row r="22">
      <c r="A22" s="9"/>
      <c r="B22" s="59"/>
      <c r="C22" s="9" t="s">
        <v>361</v>
      </c>
      <c r="D22" s="49">
        <v>43845.0</v>
      </c>
      <c r="E22" s="59">
        <v>3352.0</v>
      </c>
      <c r="F22" s="79"/>
      <c r="G22" s="84"/>
      <c r="H22" s="84"/>
      <c r="I22" s="84"/>
      <c r="J22" s="9" t="s">
        <v>1141</v>
      </c>
      <c r="K22" s="9" t="s">
        <v>2706</v>
      </c>
      <c r="L22" s="49">
        <v>35847.0</v>
      </c>
      <c r="M22" s="33" t="s">
        <v>2728</v>
      </c>
      <c r="N22" s="9"/>
      <c r="P22" s="9"/>
      <c r="Q22" s="9"/>
      <c r="R22" s="9" t="s">
        <v>1279</v>
      </c>
      <c r="S22" s="9">
        <v>27.0</v>
      </c>
      <c r="T22" s="9">
        <v>23.0</v>
      </c>
      <c r="U22" s="9">
        <v>28.0</v>
      </c>
      <c r="V22" s="9">
        <v>36.0</v>
      </c>
      <c r="W22" s="9">
        <v>42.0</v>
      </c>
      <c r="X22" s="9"/>
      <c r="Y22" s="9"/>
      <c r="AA22" s="9"/>
      <c r="AB22" s="9"/>
      <c r="AC22" s="9"/>
      <c r="AD22" s="9"/>
      <c r="AE22" s="9"/>
      <c r="AF22" s="9"/>
      <c r="AG22" s="9"/>
      <c r="AH22" s="9"/>
      <c r="AI22" s="9" t="s">
        <v>231</v>
      </c>
    </row>
    <row r="23">
      <c r="A23" s="9"/>
      <c r="B23" s="59"/>
      <c r="C23" s="9" t="s">
        <v>296</v>
      </c>
      <c r="D23" s="49">
        <v>43845.0</v>
      </c>
      <c r="E23" s="59">
        <v>4778.0</v>
      </c>
      <c r="F23" s="79"/>
      <c r="G23" s="9"/>
      <c r="H23" s="9"/>
      <c r="I23" s="9"/>
      <c r="J23" s="9" t="s">
        <v>1042</v>
      </c>
      <c r="K23" s="9" t="s">
        <v>1584</v>
      </c>
      <c r="L23" s="49">
        <v>35859.0</v>
      </c>
      <c r="M23" s="33" t="s">
        <v>2729</v>
      </c>
      <c r="N23" s="9"/>
      <c r="P23" s="9"/>
      <c r="Q23" s="9"/>
      <c r="R23" s="9" t="s">
        <v>247</v>
      </c>
      <c r="S23" s="9">
        <v>28.0</v>
      </c>
      <c r="T23" s="9">
        <v>26.0</v>
      </c>
      <c r="U23" s="9">
        <v>35.0</v>
      </c>
      <c r="V23" s="9">
        <v>37.0</v>
      </c>
      <c r="W23" s="9">
        <v>42.0</v>
      </c>
      <c r="X23" s="9"/>
      <c r="Y23" s="9"/>
      <c r="AA23" s="9"/>
      <c r="AB23" s="9"/>
      <c r="AC23" s="9"/>
      <c r="AD23" s="9"/>
      <c r="AE23" s="9"/>
      <c r="AF23" s="9"/>
      <c r="AG23" s="9"/>
      <c r="AH23" s="9"/>
      <c r="AI23" s="9" t="s">
        <v>1362</v>
      </c>
    </row>
    <row r="24">
      <c r="A24" s="9"/>
      <c r="B24" s="59"/>
      <c r="C24" s="9" t="s">
        <v>303</v>
      </c>
      <c r="D24" s="49">
        <v>43845.0</v>
      </c>
      <c r="E24" s="59">
        <v>2352.0</v>
      </c>
      <c r="F24" s="79"/>
      <c r="G24" s="9"/>
      <c r="H24" s="9"/>
      <c r="I24" s="9"/>
      <c r="J24" s="9" t="s">
        <v>1045</v>
      </c>
      <c r="K24" s="9" t="s">
        <v>1622</v>
      </c>
      <c r="L24" s="49">
        <v>35883.0</v>
      </c>
      <c r="M24" s="33" t="s">
        <v>2730</v>
      </c>
      <c r="N24" s="9"/>
      <c r="P24" s="9"/>
      <c r="Q24" s="9"/>
      <c r="R24" s="9" t="s">
        <v>930</v>
      </c>
      <c r="S24" s="9">
        <v>11.0</v>
      </c>
      <c r="T24" s="9">
        <v>35.0</v>
      </c>
      <c r="U24" s="9">
        <v>34.0</v>
      </c>
      <c r="V24" s="9">
        <v>39.0</v>
      </c>
      <c r="W24" s="9">
        <v>42.0</v>
      </c>
      <c r="X24" s="9"/>
      <c r="Y24" s="9"/>
      <c r="AA24" s="9"/>
      <c r="AB24" s="9"/>
      <c r="AC24" s="9"/>
      <c r="AD24" s="9"/>
      <c r="AE24" s="9"/>
      <c r="AF24" s="9"/>
      <c r="AG24" s="9"/>
      <c r="AH24" s="9"/>
      <c r="AI24" s="9" t="s">
        <v>1151</v>
      </c>
    </row>
    <row r="25">
      <c r="A25" s="9"/>
      <c r="B25" s="59"/>
      <c r="C25" s="9" t="s">
        <v>265</v>
      </c>
      <c r="D25" s="49">
        <v>43846.0</v>
      </c>
      <c r="E25" s="59">
        <v>3486.0</v>
      </c>
      <c r="F25" s="79"/>
      <c r="G25" s="84"/>
      <c r="H25" s="84"/>
      <c r="I25" s="84"/>
      <c r="J25" s="9" t="s">
        <v>181</v>
      </c>
      <c r="K25" s="9" t="s">
        <v>1617</v>
      </c>
      <c r="L25" s="49">
        <v>35885.0</v>
      </c>
      <c r="M25" s="33" t="s">
        <v>2731</v>
      </c>
      <c r="N25" s="9"/>
      <c r="P25" s="9"/>
      <c r="Q25" s="9"/>
      <c r="R25" s="9" t="s">
        <v>1167</v>
      </c>
      <c r="S25" s="9">
        <v>25.0</v>
      </c>
      <c r="T25" s="9">
        <v>29.0</v>
      </c>
      <c r="U25" s="9">
        <v>35.0</v>
      </c>
      <c r="V25" s="9">
        <v>35.0</v>
      </c>
      <c r="W25" s="9">
        <v>42.0</v>
      </c>
      <c r="X25" s="9"/>
      <c r="Y25" s="9"/>
      <c r="AA25" s="9"/>
      <c r="AB25" s="9"/>
      <c r="AC25" s="9"/>
      <c r="AD25" s="9"/>
      <c r="AE25" s="9"/>
      <c r="AF25" s="9"/>
      <c r="AG25" s="9"/>
      <c r="AH25" s="9"/>
      <c r="AI25" s="9" t="s">
        <v>233</v>
      </c>
    </row>
    <row r="26">
      <c r="A26" s="9"/>
      <c r="B26" s="59"/>
      <c r="C26" s="9" t="s">
        <v>263</v>
      </c>
      <c r="D26" s="49">
        <v>43848.0</v>
      </c>
      <c r="E26" s="59">
        <v>3654.0</v>
      </c>
      <c r="F26" s="79"/>
      <c r="G26" s="84"/>
      <c r="H26" s="84"/>
      <c r="I26" s="84"/>
      <c r="J26" s="9" t="s">
        <v>918</v>
      </c>
      <c r="K26" s="9" t="s">
        <v>1588</v>
      </c>
      <c r="L26" s="49">
        <v>35889.0</v>
      </c>
      <c r="M26" s="33" t="s">
        <v>2732</v>
      </c>
      <c r="N26" s="9"/>
      <c r="P26" s="9"/>
      <c r="Q26" s="9"/>
      <c r="R26" s="9" t="s">
        <v>1060</v>
      </c>
      <c r="S26" s="9">
        <v>27.0</v>
      </c>
      <c r="T26" s="9">
        <v>29.0</v>
      </c>
      <c r="U26" s="9">
        <v>31.0</v>
      </c>
      <c r="V26" s="9">
        <v>34.0</v>
      </c>
      <c r="W26" s="9">
        <v>42.0</v>
      </c>
      <c r="X26" s="9"/>
      <c r="Y26" s="9"/>
      <c r="AA26" s="9"/>
      <c r="AB26" s="9"/>
      <c r="AC26" s="9"/>
      <c r="AD26" s="9"/>
      <c r="AE26" s="9"/>
      <c r="AF26" s="9"/>
      <c r="AG26" s="9"/>
      <c r="AH26" s="9"/>
      <c r="AI26" s="9" t="s">
        <v>1178</v>
      </c>
    </row>
    <row r="27">
      <c r="A27" s="9"/>
      <c r="B27" s="59"/>
      <c r="C27" s="9" t="s">
        <v>347</v>
      </c>
      <c r="D27" s="49">
        <v>43849.0</v>
      </c>
      <c r="E27" s="59">
        <v>2811.0</v>
      </c>
      <c r="F27" s="79"/>
      <c r="G27" s="84"/>
      <c r="H27" s="84"/>
      <c r="I27" s="84"/>
      <c r="J27" s="9" t="s">
        <v>1034</v>
      </c>
      <c r="K27" s="9" t="s">
        <v>1588</v>
      </c>
      <c r="L27" s="49">
        <v>35899.0</v>
      </c>
      <c r="M27" s="33" t="s">
        <v>2733</v>
      </c>
      <c r="N27" s="9"/>
      <c r="P27" s="9"/>
      <c r="Q27" s="9"/>
      <c r="R27" s="9" t="s">
        <v>1165</v>
      </c>
      <c r="S27" s="9">
        <v>28.0</v>
      </c>
      <c r="T27" s="9">
        <v>24.0</v>
      </c>
      <c r="U27" s="9">
        <v>33.0</v>
      </c>
      <c r="V27" s="9">
        <v>42.0</v>
      </c>
      <c r="W27" s="9">
        <v>42.0</v>
      </c>
      <c r="X27" s="9"/>
      <c r="Y27" s="9"/>
      <c r="AA27" s="9"/>
      <c r="AB27" s="9"/>
      <c r="AC27" s="9"/>
      <c r="AD27" s="9"/>
      <c r="AE27" s="9"/>
      <c r="AF27" s="9"/>
      <c r="AG27" s="9"/>
      <c r="AH27" s="9"/>
      <c r="AI27" s="9" t="s">
        <v>1229</v>
      </c>
    </row>
    <row r="28">
      <c r="A28" s="9"/>
      <c r="B28" s="59"/>
      <c r="C28" s="9" t="s">
        <v>278</v>
      </c>
      <c r="D28" s="49">
        <v>43849.0</v>
      </c>
      <c r="E28" s="59">
        <v>4482.0</v>
      </c>
      <c r="F28" s="79"/>
      <c r="G28" s="84"/>
      <c r="H28" s="84"/>
      <c r="I28" s="84"/>
      <c r="J28" s="9" t="s">
        <v>1323</v>
      </c>
      <c r="K28" s="9" t="s">
        <v>1584</v>
      </c>
      <c r="L28" s="49">
        <v>35900.0</v>
      </c>
      <c r="M28" s="33" t="s">
        <v>2734</v>
      </c>
      <c r="N28" s="9"/>
      <c r="P28" s="9"/>
      <c r="Q28" s="9"/>
      <c r="R28" s="9" t="s">
        <v>1347</v>
      </c>
      <c r="S28" s="9">
        <v>10.0</v>
      </c>
      <c r="T28" s="9">
        <v>23.0</v>
      </c>
      <c r="U28" s="9">
        <v>33.0</v>
      </c>
      <c r="V28" s="9">
        <v>37.0</v>
      </c>
      <c r="W28" s="9">
        <v>41.0</v>
      </c>
      <c r="X28" s="9"/>
      <c r="Y28" s="9"/>
      <c r="AA28" s="9"/>
      <c r="AB28" s="9"/>
      <c r="AC28" s="9"/>
      <c r="AD28" s="9"/>
      <c r="AE28" s="9"/>
      <c r="AF28" s="9"/>
      <c r="AG28" s="9"/>
      <c r="AH28" s="9"/>
      <c r="AI28" s="9" t="s">
        <v>933</v>
      </c>
    </row>
    <row r="29">
      <c r="A29" s="9"/>
      <c r="B29" s="59"/>
      <c r="C29" s="9" t="s">
        <v>316</v>
      </c>
      <c r="D29" s="49">
        <v>43850.0</v>
      </c>
      <c r="E29" s="59">
        <v>4942.0</v>
      </c>
      <c r="F29" s="79"/>
      <c r="G29" s="84"/>
      <c r="H29" s="84"/>
      <c r="I29" s="84"/>
      <c r="J29" s="9" t="s">
        <v>1383</v>
      </c>
      <c r="K29" s="9" t="s">
        <v>1601</v>
      </c>
      <c r="L29" s="49">
        <v>35903.0</v>
      </c>
      <c r="M29" s="33" t="s">
        <v>2735</v>
      </c>
      <c r="N29" s="9"/>
      <c r="P29" s="9"/>
      <c r="Q29" s="9"/>
      <c r="R29" s="9" t="s">
        <v>907</v>
      </c>
      <c r="S29" s="9">
        <v>24.0</v>
      </c>
      <c r="T29" s="9">
        <v>30.0</v>
      </c>
      <c r="U29" s="9">
        <v>38.0</v>
      </c>
      <c r="V29" s="9">
        <v>38.0</v>
      </c>
      <c r="W29" s="9">
        <v>41.0</v>
      </c>
      <c r="X29" s="9"/>
      <c r="Y29" s="9"/>
      <c r="AA29" s="9"/>
      <c r="AB29" s="9"/>
      <c r="AC29" s="9"/>
      <c r="AD29" s="9"/>
      <c r="AE29" s="9"/>
      <c r="AF29" s="9"/>
      <c r="AG29" s="9"/>
      <c r="AH29" s="9"/>
      <c r="AI29" s="9" t="s">
        <v>239</v>
      </c>
    </row>
    <row r="30">
      <c r="A30" s="9"/>
      <c r="B30" s="59"/>
      <c r="C30" s="9" t="s">
        <v>265</v>
      </c>
      <c r="D30" s="49">
        <v>43850.0</v>
      </c>
      <c r="E30" s="59">
        <v>3394.0</v>
      </c>
      <c r="F30" s="79"/>
      <c r="G30" s="84"/>
      <c r="H30" s="84"/>
      <c r="I30" s="84"/>
      <c r="J30" s="9" t="s">
        <v>1520</v>
      </c>
      <c r="K30" s="9" t="s">
        <v>1585</v>
      </c>
      <c r="L30" s="49">
        <v>35905.0</v>
      </c>
      <c r="M30" s="33" t="s">
        <v>2713</v>
      </c>
      <c r="N30" s="9"/>
      <c r="P30" s="9"/>
      <c r="Q30" s="9"/>
      <c r="R30" s="9" t="s">
        <v>933</v>
      </c>
      <c r="S30" s="9">
        <v>12.0</v>
      </c>
      <c r="T30" s="9">
        <v>28.0</v>
      </c>
      <c r="U30" s="9">
        <v>31.0</v>
      </c>
      <c r="V30" s="9">
        <v>35.0</v>
      </c>
      <c r="W30" s="9">
        <v>40.0</v>
      </c>
      <c r="X30" s="9"/>
      <c r="Y30" s="9"/>
      <c r="AA30" s="9"/>
      <c r="AB30" s="9"/>
      <c r="AC30" s="9"/>
      <c r="AD30" s="9"/>
      <c r="AE30" s="9"/>
      <c r="AF30" s="9"/>
      <c r="AG30" s="9"/>
      <c r="AH30" s="9"/>
      <c r="AI30" s="9" t="s">
        <v>247</v>
      </c>
    </row>
    <row r="31">
      <c r="A31" s="9"/>
      <c r="B31" s="59"/>
      <c r="C31" s="9" t="s">
        <v>299</v>
      </c>
      <c r="D31" s="49">
        <v>43850.0</v>
      </c>
      <c r="E31" s="59">
        <v>3636.0</v>
      </c>
      <c r="F31" s="79"/>
      <c r="G31" s="9"/>
      <c r="H31" s="9"/>
      <c r="I31" s="9"/>
      <c r="J31" s="9" t="s">
        <v>1354</v>
      </c>
      <c r="K31" s="9" t="s">
        <v>1588</v>
      </c>
      <c r="L31" s="49">
        <v>35911.0</v>
      </c>
      <c r="M31" s="33" t="s">
        <v>2736</v>
      </c>
      <c r="N31" s="9"/>
      <c r="P31" s="9"/>
      <c r="Q31" s="9"/>
      <c r="R31" s="9" t="s">
        <v>328</v>
      </c>
      <c r="S31" s="9">
        <v>14.0</v>
      </c>
      <c r="T31" s="9">
        <v>19.0</v>
      </c>
      <c r="U31" s="9">
        <v>27.0</v>
      </c>
      <c r="V31" s="9">
        <v>30.0</v>
      </c>
      <c r="W31" s="9">
        <v>40.0</v>
      </c>
      <c r="X31" s="9"/>
      <c r="Y31" s="9"/>
      <c r="AA31" s="9"/>
      <c r="AB31" s="9"/>
      <c r="AC31" s="9"/>
      <c r="AD31" s="9"/>
      <c r="AE31" s="9"/>
      <c r="AF31" s="9"/>
      <c r="AG31" s="9"/>
      <c r="AH31" s="9"/>
      <c r="AI31" s="9" t="s">
        <v>1282</v>
      </c>
    </row>
    <row r="32">
      <c r="A32" s="9"/>
      <c r="B32" s="59"/>
      <c r="C32" s="9" t="s">
        <v>353</v>
      </c>
      <c r="D32" s="49">
        <v>43851.0</v>
      </c>
      <c r="E32" s="59">
        <v>3332.0</v>
      </c>
      <c r="F32" s="79"/>
      <c r="G32" s="84"/>
      <c r="H32" s="84"/>
      <c r="I32" s="84"/>
      <c r="J32" s="9" t="s">
        <v>1496</v>
      </c>
      <c r="K32" s="9" t="s">
        <v>1603</v>
      </c>
      <c r="L32" s="49">
        <v>35919.0</v>
      </c>
      <c r="M32" s="33" t="s">
        <v>2737</v>
      </c>
      <c r="N32" s="9"/>
      <c r="P32" s="9"/>
      <c r="Q32" s="9"/>
      <c r="R32" s="9" t="s">
        <v>1487</v>
      </c>
      <c r="S32" s="9">
        <v>14.0</v>
      </c>
      <c r="T32" s="9">
        <v>26.0</v>
      </c>
      <c r="U32" s="9">
        <v>26.0</v>
      </c>
      <c r="V32" s="9">
        <v>30.0</v>
      </c>
      <c r="W32" s="9">
        <v>39.0</v>
      </c>
      <c r="X32" s="9"/>
      <c r="Y32" s="9"/>
      <c r="AA32" s="9"/>
      <c r="AB32" s="9"/>
      <c r="AC32" s="9"/>
      <c r="AD32" s="9"/>
      <c r="AE32" s="9"/>
      <c r="AF32" s="9"/>
      <c r="AG32" s="9"/>
      <c r="AH32" s="9"/>
      <c r="AI32" s="9" t="s">
        <v>930</v>
      </c>
    </row>
    <row r="33">
      <c r="A33" s="9"/>
      <c r="B33" s="59"/>
      <c r="C33" s="9" t="s">
        <v>1566</v>
      </c>
      <c r="D33" s="49">
        <v>43851.0</v>
      </c>
      <c r="E33" s="59">
        <v>6087.0</v>
      </c>
      <c r="F33" s="79"/>
      <c r="G33" s="84"/>
      <c r="H33" s="84"/>
      <c r="I33" s="84"/>
      <c r="J33" s="9" t="s">
        <v>986</v>
      </c>
      <c r="K33" s="9" t="s">
        <v>1601</v>
      </c>
      <c r="L33" s="49">
        <v>35922.0</v>
      </c>
      <c r="M33" s="33" t="s">
        <v>2738</v>
      </c>
      <c r="N33" s="9"/>
      <c r="P33" s="9"/>
      <c r="Q33" s="9"/>
      <c r="R33" s="9" t="s">
        <v>923</v>
      </c>
      <c r="S33" s="9">
        <v>27.0</v>
      </c>
      <c r="T33" s="9">
        <v>27.0</v>
      </c>
      <c r="U33" s="9">
        <v>32.0</v>
      </c>
      <c r="V33" s="9">
        <v>39.0</v>
      </c>
      <c r="W33" s="9">
        <v>39.0</v>
      </c>
      <c r="X33" s="9"/>
      <c r="Y33" s="9"/>
      <c r="AA33" s="9"/>
      <c r="AB33" s="9"/>
      <c r="AC33" s="9"/>
      <c r="AD33" s="9"/>
      <c r="AE33" s="9"/>
      <c r="AF33" s="9"/>
      <c r="AG33" s="9"/>
      <c r="AH33" s="9"/>
      <c r="AI33" s="9" t="s">
        <v>249</v>
      </c>
    </row>
    <row r="34">
      <c r="A34" s="9"/>
      <c r="B34" s="59"/>
      <c r="C34" s="9" t="s">
        <v>296</v>
      </c>
      <c r="D34" s="49">
        <v>43852.0</v>
      </c>
      <c r="E34" s="59">
        <v>6852.0</v>
      </c>
      <c r="F34" s="79"/>
      <c r="G34" s="84"/>
      <c r="H34" s="84"/>
      <c r="I34" s="84"/>
      <c r="J34" s="9" t="s">
        <v>218</v>
      </c>
      <c r="K34" s="9" t="s">
        <v>1613</v>
      </c>
      <c r="L34" s="49">
        <v>35933.0</v>
      </c>
      <c r="M34" s="33" t="s">
        <v>2739</v>
      </c>
      <c r="N34" s="9"/>
      <c r="P34" s="9"/>
      <c r="Q34" s="9"/>
      <c r="R34" s="9" t="s">
        <v>324</v>
      </c>
      <c r="S34" s="9">
        <v>19.0</v>
      </c>
      <c r="T34" s="9">
        <v>34.0</v>
      </c>
      <c r="U34" s="9">
        <v>36.0</v>
      </c>
      <c r="V34" s="9">
        <v>38.0</v>
      </c>
      <c r="W34" s="9">
        <v>39.0</v>
      </c>
      <c r="X34" s="9"/>
      <c r="Y34" s="9"/>
      <c r="AA34" s="9"/>
      <c r="AB34" s="9"/>
      <c r="AC34" s="9"/>
      <c r="AD34" s="9"/>
      <c r="AE34" s="9"/>
      <c r="AF34" s="9"/>
      <c r="AG34" s="9"/>
      <c r="AH34" s="9"/>
      <c r="AI34" s="9" t="s">
        <v>1492</v>
      </c>
    </row>
    <row r="35">
      <c r="A35" s="9"/>
      <c r="B35" s="59"/>
      <c r="C35" s="9" t="s">
        <v>277</v>
      </c>
      <c r="D35" s="49">
        <v>43855.0</v>
      </c>
      <c r="E35" s="59">
        <v>3323.0</v>
      </c>
      <c r="F35" s="79"/>
      <c r="G35" s="84"/>
      <c r="H35" s="84"/>
      <c r="I35" s="84"/>
      <c r="J35" s="9" t="s">
        <v>1132</v>
      </c>
      <c r="K35" s="9" t="s">
        <v>2706</v>
      </c>
      <c r="L35" s="49">
        <v>35938.0</v>
      </c>
      <c r="M35" s="33" t="s">
        <v>2740</v>
      </c>
      <c r="N35" s="9"/>
      <c r="P35" s="9"/>
      <c r="Q35" s="9"/>
      <c r="R35" s="9" t="s">
        <v>364</v>
      </c>
      <c r="S35" s="9">
        <v>25.0</v>
      </c>
      <c r="T35" s="9">
        <v>21.0</v>
      </c>
      <c r="U35" s="9">
        <v>31.0</v>
      </c>
      <c r="V35" s="9">
        <v>33.0</v>
      </c>
      <c r="W35" s="9">
        <v>39.0</v>
      </c>
      <c r="X35" s="9"/>
      <c r="Y35" s="9"/>
      <c r="AA35" s="9"/>
      <c r="AB35" s="9"/>
      <c r="AC35" s="9"/>
      <c r="AD35" s="9"/>
      <c r="AE35" s="9"/>
      <c r="AF35" s="9"/>
      <c r="AG35" s="9"/>
      <c r="AH35" s="9"/>
      <c r="AI35" s="9" t="s">
        <v>251</v>
      </c>
    </row>
    <row r="36">
      <c r="A36" s="9"/>
      <c r="B36" s="59"/>
      <c r="C36" s="9" t="s">
        <v>299</v>
      </c>
      <c r="D36" s="49">
        <v>43856.0</v>
      </c>
      <c r="E36" s="59">
        <v>3456.0</v>
      </c>
      <c r="F36" s="79"/>
      <c r="G36" s="9"/>
      <c r="H36" s="9"/>
      <c r="I36" s="9"/>
      <c r="J36" s="9" t="s">
        <v>1131</v>
      </c>
      <c r="K36" s="9" t="s">
        <v>1601</v>
      </c>
      <c r="L36" s="49">
        <v>35941.0</v>
      </c>
      <c r="M36" s="33" t="s">
        <v>2741</v>
      </c>
      <c r="N36" s="9"/>
      <c r="P36" s="9"/>
      <c r="Q36" s="9"/>
      <c r="R36" s="9" t="s">
        <v>195</v>
      </c>
      <c r="S36" s="9">
        <v>17.0</v>
      </c>
      <c r="T36" s="9">
        <v>24.0</v>
      </c>
      <c r="U36" s="9">
        <v>28.0</v>
      </c>
      <c r="V36" s="9">
        <v>35.0</v>
      </c>
      <c r="W36" s="9">
        <v>38.0</v>
      </c>
      <c r="X36" s="9"/>
      <c r="Y36" s="9"/>
      <c r="AA36" s="9"/>
      <c r="AB36" s="9"/>
      <c r="AC36" s="9"/>
      <c r="AD36" s="9"/>
      <c r="AE36" s="9"/>
      <c r="AF36" s="9"/>
      <c r="AG36" s="9"/>
      <c r="AH36" s="9"/>
      <c r="AI36" s="9" t="s">
        <v>1297</v>
      </c>
    </row>
    <row r="37">
      <c r="A37" s="9"/>
      <c r="B37" s="59"/>
      <c r="C37" s="9" t="s">
        <v>1566</v>
      </c>
      <c r="D37" s="49">
        <v>43856.0</v>
      </c>
      <c r="E37" s="59">
        <v>4630.0</v>
      </c>
      <c r="F37" s="79"/>
      <c r="G37" s="84"/>
      <c r="H37" s="84"/>
      <c r="I37" s="84"/>
      <c r="J37" s="9" t="s">
        <v>203</v>
      </c>
      <c r="K37" s="9" t="s">
        <v>1594</v>
      </c>
      <c r="L37" s="49">
        <v>35945.0</v>
      </c>
      <c r="M37" s="33" t="s">
        <v>2742</v>
      </c>
      <c r="N37" s="9"/>
      <c r="P37" s="9"/>
      <c r="Q37" s="9"/>
      <c r="R37" s="9" t="s">
        <v>211</v>
      </c>
      <c r="S37" s="9">
        <v>20.0</v>
      </c>
      <c r="T37" s="9">
        <v>17.0</v>
      </c>
      <c r="U37" s="9">
        <v>20.0</v>
      </c>
      <c r="V37" s="9">
        <v>29.0</v>
      </c>
      <c r="W37" s="9">
        <v>38.0</v>
      </c>
      <c r="X37" s="9"/>
      <c r="Y37" s="9"/>
      <c r="AA37" s="9"/>
      <c r="AB37" s="9"/>
      <c r="AC37" s="9"/>
      <c r="AD37" s="9"/>
      <c r="AE37" s="9"/>
      <c r="AF37" s="9"/>
      <c r="AG37" s="9"/>
      <c r="AH37" s="9"/>
      <c r="AI37" s="9" t="s">
        <v>1265</v>
      </c>
    </row>
    <row r="38">
      <c r="A38" s="9"/>
      <c r="B38" s="59"/>
      <c r="C38" s="9" t="s">
        <v>320</v>
      </c>
      <c r="D38" s="49">
        <v>43857.0</v>
      </c>
      <c r="E38" s="59">
        <v>3672.0</v>
      </c>
      <c r="F38" s="79"/>
      <c r="G38" s="84"/>
      <c r="H38" s="84"/>
      <c r="I38" s="84"/>
      <c r="J38" s="9" t="s">
        <v>197</v>
      </c>
      <c r="K38" s="9" t="s">
        <v>1603</v>
      </c>
      <c r="L38" s="49">
        <v>35952.0</v>
      </c>
      <c r="M38" s="33" t="s">
        <v>2743</v>
      </c>
      <c r="N38" s="9"/>
      <c r="P38" s="9"/>
      <c r="Q38" s="9"/>
      <c r="R38" s="9" t="s">
        <v>1282</v>
      </c>
      <c r="S38" s="9">
        <v>18.0</v>
      </c>
      <c r="T38" s="9">
        <v>25.0</v>
      </c>
      <c r="U38" s="9">
        <v>31.0</v>
      </c>
      <c r="V38" s="9">
        <v>32.0</v>
      </c>
      <c r="W38" s="9">
        <v>38.0</v>
      </c>
      <c r="X38" s="9"/>
      <c r="Y38" s="9"/>
      <c r="AA38" s="9"/>
      <c r="AB38" s="9"/>
      <c r="AC38" s="9"/>
      <c r="AD38" s="9"/>
      <c r="AE38" s="9"/>
      <c r="AF38" s="9"/>
      <c r="AG38" s="9"/>
      <c r="AH38" s="9"/>
      <c r="AI38" s="9" t="s">
        <v>261</v>
      </c>
    </row>
    <row r="39">
      <c r="A39" s="9"/>
      <c r="B39" s="59"/>
      <c r="C39" s="9" t="s">
        <v>214</v>
      </c>
      <c r="D39" s="49">
        <v>43857.0</v>
      </c>
      <c r="E39" s="59">
        <v>1847.0</v>
      </c>
      <c r="F39" s="79"/>
      <c r="G39" s="84"/>
      <c r="H39" s="84"/>
      <c r="I39" s="84"/>
      <c r="J39" s="9" t="s">
        <v>1279</v>
      </c>
      <c r="K39" s="9" t="s">
        <v>1595</v>
      </c>
      <c r="L39" s="49">
        <v>35955.0</v>
      </c>
      <c r="M39" s="33" t="s">
        <v>2744</v>
      </c>
      <c r="N39" s="9"/>
      <c r="P39" s="9"/>
      <c r="Q39" s="9"/>
      <c r="R39" s="9" t="s">
        <v>251</v>
      </c>
      <c r="S39" s="9">
        <v>11.0</v>
      </c>
      <c r="T39" s="9">
        <v>23.0</v>
      </c>
      <c r="U39" s="9">
        <v>28.0</v>
      </c>
      <c r="V39" s="9">
        <v>36.0</v>
      </c>
      <c r="W39" s="9">
        <v>38.0</v>
      </c>
      <c r="X39" s="9"/>
      <c r="Y39" s="9"/>
      <c r="AA39" s="9"/>
      <c r="AB39" s="9"/>
      <c r="AC39" s="9"/>
      <c r="AD39" s="9"/>
      <c r="AE39" s="9"/>
      <c r="AF39" s="9"/>
      <c r="AG39" s="9"/>
      <c r="AH39" s="9"/>
      <c r="AI39" s="9" t="s">
        <v>939</v>
      </c>
    </row>
    <row r="40">
      <c r="A40" s="9"/>
      <c r="B40" s="59"/>
      <c r="C40" s="9" t="s">
        <v>214</v>
      </c>
      <c r="D40" s="49">
        <v>43858.0</v>
      </c>
      <c r="E40" s="59">
        <v>4153.0</v>
      </c>
      <c r="F40" s="79"/>
      <c r="G40" s="84"/>
      <c r="H40" s="84"/>
      <c r="I40" s="84"/>
      <c r="J40" s="9" t="s">
        <v>1415</v>
      </c>
      <c r="K40" s="9" t="s">
        <v>2706</v>
      </c>
      <c r="L40" s="49">
        <v>35958.0</v>
      </c>
      <c r="M40" s="33" t="s">
        <v>2745</v>
      </c>
      <c r="N40" s="9"/>
      <c r="P40" s="9"/>
      <c r="Q40" s="9"/>
      <c r="R40" s="9" t="s">
        <v>1454</v>
      </c>
      <c r="S40" s="9">
        <v>24.0</v>
      </c>
      <c r="T40" s="9">
        <v>21.0</v>
      </c>
      <c r="U40" s="9">
        <v>20.0</v>
      </c>
      <c r="V40" s="9">
        <v>29.0</v>
      </c>
      <c r="W40" s="9">
        <v>38.0</v>
      </c>
      <c r="X40" s="9"/>
      <c r="Y40" s="9"/>
      <c r="AA40" s="9"/>
      <c r="AB40" s="9"/>
      <c r="AC40" s="9"/>
      <c r="AD40" s="9"/>
      <c r="AE40" s="9"/>
      <c r="AF40" s="9"/>
      <c r="AG40" s="9"/>
      <c r="AH40" s="9"/>
      <c r="AI40" s="9" t="s">
        <v>1487</v>
      </c>
    </row>
    <row r="41">
      <c r="A41" s="9"/>
      <c r="B41" s="59"/>
      <c r="C41" s="9" t="s">
        <v>360</v>
      </c>
      <c r="D41" s="49">
        <v>43861.0</v>
      </c>
      <c r="E41" s="59">
        <v>4180.0</v>
      </c>
      <c r="F41" s="79"/>
      <c r="G41" s="84"/>
      <c r="H41" s="84"/>
      <c r="I41" s="84"/>
      <c r="J41" s="9" t="s">
        <v>1100</v>
      </c>
      <c r="K41" s="9" t="s">
        <v>1584</v>
      </c>
      <c r="L41" s="49">
        <v>35958.0</v>
      </c>
      <c r="M41" s="33" t="s">
        <v>2746</v>
      </c>
      <c r="N41" s="9"/>
      <c r="P41" s="9"/>
      <c r="Q41" s="9"/>
      <c r="R41" s="9" t="s">
        <v>1511</v>
      </c>
      <c r="S41" s="9">
        <v>13.0</v>
      </c>
      <c r="T41" s="9">
        <v>21.0</v>
      </c>
      <c r="U41" s="9">
        <v>22.0</v>
      </c>
      <c r="V41" s="9">
        <v>31.0</v>
      </c>
      <c r="W41" s="9">
        <v>38.0</v>
      </c>
      <c r="X41" s="9"/>
      <c r="Y41" s="9"/>
      <c r="AA41" s="9"/>
      <c r="AB41" s="9"/>
      <c r="AC41" s="9"/>
      <c r="AD41" s="9"/>
      <c r="AE41" s="9"/>
      <c r="AF41" s="9"/>
      <c r="AG41" s="9"/>
      <c r="AH41" s="9"/>
      <c r="AI41" s="9" t="s">
        <v>272</v>
      </c>
    </row>
    <row r="42">
      <c r="A42" s="9"/>
      <c r="B42" s="59"/>
      <c r="C42" s="9" t="s">
        <v>282</v>
      </c>
      <c r="D42" s="49">
        <v>43861.0</v>
      </c>
      <c r="E42" s="59">
        <v>2407.0</v>
      </c>
      <c r="F42" s="79"/>
      <c r="G42" s="84"/>
      <c r="H42" s="84"/>
      <c r="I42" s="84"/>
      <c r="J42" s="9" t="s">
        <v>196</v>
      </c>
      <c r="K42" s="9" t="s">
        <v>1607</v>
      </c>
      <c r="L42" s="49">
        <v>35970.0</v>
      </c>
      <c r="M42" s="33" t="s">
        <v>2747</v>
      </c>
      <c r="N42" s="9"/>
      <c r="P42" s="9"/>
      <c r="Q42" s="9"/>
      <c r="R42" s="9" t="s">
        <v>356</v>
      </c>
      <c r="S42" s="9">
        <v>17.0</v>
      </c>
      <c r="T42" s="9">
        <v>30.0</v>
      </c>
      <c r="U42" s="9">
        <v>30.0</v>
      </c>
      <c r="V42" s="9">
        <v>40.0</v>
      </c>
      <c r="W42" s="9">
        <v>38.0</v>
      </c>
      <c r="X42" s="9"/>
      <c r="Y42" s="9"/>
      <c r="AA42" s="9"/>
      <c r="AB42" s="9"/>
      <c r="AC42" s="9"/>
      <c r="AD42" s="9"/>
      <c r="AE42" s="9"/>
      <c r="AF42" s="9"/>
      <c r="AG42" s="9"/>
      <c r="AH42" s="9"/>
      <c r="AI42" s="9" t="s">
        <v>1089</v>
      </c>
    </row>
    <row r="43">
      <c r="A43" s="9"/>
      <c r="B43" s="59"/>
      <c r="C43" s="9" t="s">
        <v>201</v>
      </c>
      <c r="D43" s="49">
        <v>43861.0</v>
      </c>
      <c r="E43" s="59">
        <v>3237.0</v>
      </c>
      <c r="F43" s="79"/>
      <c r="G43" s="84"/>
      <c r="H43" s="84"/>
      <c r="I43" s="84"/>
      <c r="J43" s="9" t="s">
        <v>1530</v>
      </c>
      <c r="K43" s="9" t="s">
        <v>1586</v>
      </c>
      <c r="L43" s="49">
        <v>35972.0</v>
      </c>
      <c r="M43" s="33" t="s">
        <v>2748</v>
      </c>
      <c r="N43" s="9"/>
      <c r="P43" s="9"/>
      <c r="Q43" s="9"/>
      <c r="R43" s="9" t="s">
        <v>1532</v>
      </c>
      <c r="S43" s="9">
        <v>10.0</v>
      </c>
      <c r="T43" s="9">
        <v>13.0</v>
      </c>
      <c r="U43" s="9">
        <v>20.0</v>
      </c>
      <c r="V43" s="9">
        <v>28.0</v>
      </c>
      <c r="W43" s="9">
        <v>37.0</v>
      </c>
      <c r="X43" s="9"/>
      <c r="Y43" s="9"/>
      <c r="AA43" s="9"/>
      <c r="AB43" s="9"/>
      <c r="AC43" s="9"/>
      <c r="AD43" s="9"/>
      <c r="AE43" s="9"/>
      <c r="AF43" s="9"/>
      <c r="AG43" s="9"/>
      <c r="AH43" s="9"/>
      <c r="AI43" s="9" t="s">
        <v>1431</v>
      </c>
    </row>
    <row r="44">
      <c r="A44" s="9"/>
      <c r="B44" s="59"/>
      <c r="C44" s="9" t="s">
        <v>347</v>
      </c>
      <c r="D44" s="49">
        <v>43861.0</v>
      </c>
      <c r="E44" s="59">
        <v>3865.0</v>
      </c>
      <c r="F44" s="79"/>
      <c r="G44" s="9"/>
      <c r="H44" s="9"/>
      <c r="I44" s="9"/>
      <c r="J44" s="9" t="s">
        <v>192</v>
      </c>
      <c r="K44" s="9" t="s">
        <v>2706</v>
      </c>
      <c r="L44" s="49">
        <v>35974.0</v>
      </c>
      <c r="M44" s="33" t="s">
        <v>2749</v>
      </c>
      <c r="N44" s="9"/>
      <c r="P44" s="9"/>
      <c r="Q44" s="9"/>
      <c r="R44" s="9" t="s">
        <v>1149</v>
      </c>
      <c r="S44" s="9">
        <v>17.0</v>
      </c>
      <c r="T44" s="9">
        <v>21.0</v>
      </c>
      <c r="U44" s="9">
        <v>27.0</v>
      </c>
      <c r="V44" s="9">
        <v>37.0</v>
      </c>
      <c r="W44" s="9">
        <v>36.0</v>
      </c>
      <c r="X44" s="9"/>
      <c r="Y44" s="9"/>
      <c r="AA44" s="9"/>
      <c r="AB44" s="9"/>
      <c r="AC44" s="9"/>
      <c r="AD44" s="9"/>
      <c r="AE44" s="9"/>
      <c r="AF44" s="9"/>
      <c r="AG44" s="9"/>
      <c r="AH44" s="9"/>
      <c r="AI44" s="9" t="s">
        <v>275</v>
      </c>
    </row>
    <row r="45">
      <c r="A45" s="9"/>
      <c r="B45" s="59"/>
      <c r="C45" s="9" t="s">
        <v>353</v>
      </c>
      <c r="D45" s="49">
        <v>43862.0</v>
      </c>
      <c r="E45" s="59">
        <v>2478.0</v>
      </c>
      <c r="F45" s="79"/>
      <c r="G45" s="9"/>
      <c r="H45" s="9"/>
      <c r="I45" s="9"/>
      <c r="J45" s="9" t="s">
        <v>1204</v>
      </c>
      <c r="K45" s="9" t="s">
        <v>2706</v>
      </c>
      <c r="L45" s="49">
        <v>35975.0</v>
      </c>
      <c r="M45" s="33" t="s">
        <v>2750</v>
      </c>
      <c r="N45" s="9"/>
      <c r="P45" s="9"/>
      <c r="Q45" s="9"/>
      <c r="R45" s="9" t="s">
        <v>1431</v>
      </c>
      <c r="S45" s="9">
        <v>20.0</v>
      </c>
      <c r="T45" s="9">
        <v>22.0</v>
      </c>
      <c r="U45" s="9">
        <v>32.0</v>
      </c>
      <c r="V45" s="9">
        <v>37.0</v>
      </c>
      <c r="W45" s="9">
        <v>36.0</v>
      </c>
      <c r="X45" s="9"/>
      <c r="Y45" s="9"/>
      <c r="AA45" s="9"/>
      <c r="AB45" s="9"/>
      <c r="AC45" s="9"/>
      <c r="AD45" s="9"/>
      <c r="AE45" s="9"/>
      <c r="AF45" s="9"/>
      <c r="AG45" s="9"/>
      <c r="AH45" s="9"/>
      <c r="AI45" s="9" t="s">
        <v>1478</v>
      </c>
    </row>
    <row r="46">
      <c r="A46" s="9"/>
      <c r="B46" s="59"/>
      <c r="C46" s="9" t="s">
        <v>362</v>
      </c>
      <c r="D46" s="49">
        <v>43862.0</v>
      </c>
      <c r="E46" s="59">
        <v>3045.0</v>
      </c>
      <c r="F46" s="79"/>
      <c r="G46" s="84"/>
      <c r="H46" s="84"/>
      <c r="I46" s="84"/>
      <c r="J46" s="9" t="s">
        <v>1493</v>
      </c>
      <c r="K46" s="9" t="s">
        <v>1601</v>
      </c>
      <c r="L46" s="49">
        <v>35979.0</v>
      </c>
      <c r="M46" s="33" t="s">
        <v>2751</v>
      </c>
      <c r="N46" s="9"/>
      <c r="P46" s="9"/>
      <c r="Q46" s="9"/>
      <c r="R46" s="9" t="s">
        <v>1041</v>
      </c>
      <c r="S46" s="9">
        <v>18.0</v>
      </c>
      <c r="T46" s="9">
        <v>19.0</v>
      </c>
      <c r="U46" s="9">
        <v>28.0</v>
      </c>
      <c r="V46" s="9">
        <v>28.0</v>
      </c>
      <c r="W46" s="9">
        <v>36.0</v>
      </c>
      <c r="X46" s="9"/>
      <c r="Y46" s="9"/>
      <c r="AA46" s="9"/>
      <c r="AB46" s="9"/>
      <c r="AC46" s="9"/>
      <c r="AD46" s="9"/>
      <c r="AE46" s="9"/>
      <c r="AF46" s="9"/>
      <c r="AG46" s="9"/>
      <c r="AH46" s="9"/>
      <c r="AI46" s="9" t="s">
        <v>281</v>
      </c>
    </row>
    <row r="47">
      <c r="A47" s="9"/>
      <c r="B47" s="59"/>
      <c r="C47" s="9" t="s">
        <v>263</v>
      </c>
      <c r="D47" s="49">
        <v>43863.0</v>
      </c>
      <c r="E47" s="59">
        <v>1957.0</v>
      </c>
      <c r="F47" s="79"/>
      <c r="G47" s="84"/>
      <c r="H47" s="84"/>
      <c r="I47" s="84"/>
      <c r="J47" s="9" t="s">
        <v>1362</v>
      </c>
      <c r="K47" s="9" t="s">
        <v>1586</v>
      </c>
      <c r="L47" s="49">
        <v>35980.0</v>
      </c>
      <c r="M47" s="33" t="s">
        <v>2752</v>
      </c>
      <c r="N47" s="9"/>
      <c r="P47" s="9"/>
      <c r="Q47" s="9"/>
      <c r="R47" s="9" t="s">
        <v>1140</v>
      </c>
      <c r="S47" s="9">
        <v>15.0</v>
      </c>
      <c r="T47" s="9">
        <v>29.0</v>
      </c>
      <c r="U47" s="9">
        <v>36.0</v>
      </c>
      <c r="V47" s="9">
        <v>38.0</v>
      </c>
      <c r="W47" s="9">
        <v>36.0</v>
      </c>
      <c r="X47" s="9"/>
      <c r="Y47" s="9"/>
      <c r="AA47" s="9"/>
      <c r="AB47" s="9"/>
      <c r="AC47" s="9"/>
      <c r="AD47" s="9"/>
      <c r="AE47" s="9"/>
      <c r="AF47" s="9"/>
      <c r="AG47" s="9"/>
      <c r="AH47" s="9"/>
      <c r="AI47" s="9" t="s">
        <v>1235</v>
      </c>
    </row>
    <row r="48">
      <c r="A48" s="9"/>
      <c r="B48" s="59"/>
      <c r="C48" s="9" t="s">
        <v>296</v>
      </c>
      <c r="D48" s="49">
        <v>43864.0</v>
      </c>
      <c r="E48" s="59">
        <v>1834.0</v>
      </c>
      <c r="F48" s="79"/>
      <c r="G48" s="84"/>
      <c r="H48" s="84"/>
      <c r="I48" s="84"/>
      <c r="J48" s="9" t="s">
        <v>2753</v>
      </c>
      <c r="K48" s="9" t="s">
        <v>1584</v>
      </c>
      <c r="L48" s="49">
        <v>35990.0</v>
      </c>
      <c r="M48" s="33" t="s">
        <v>2754</v>
      </c>
      <c r="N48" s="9"/>
      <c r="P48" s="9"/>
      <c r="Q48" s="9"/>
      <c r="R48" s="9" t="s">
        <v>181</v>
      </c>
      <c r="S48" s="9">
        <v>25.0</v>
      </c>
      <c r="T48" s="9">
        <v>23.0</v>
      </c>
      <c r="U48" s="9">
        <v>33.0</v>
      </c>
      <c r="V48" s="9">
        <v>37.0</v>
      </c>
      <c r="W48" s="9">
        <v>35.0</v>
      </c>
      <c r="X48" s="9"/>
      <c r="Y48" s="9"/>
      <c r="AA48" s="9"/>
      <c r="AB48" s="9"/>
      <c r="AC48" s="9"/>
      <c r="AD48" s="9"/>
      <c r="AE48" s="9"/>
      <c r="AF48" s="9"/>
      <c r="AG48" s="9"/>
      <c r="AH48" s="9"/>
      <c r="AI48" s="9" t="s">
        <v>1301</v>
      </c>
    </row>
    <row r="49">
      <c r="A49" s="9"/>
      <c r="B49" s="59"/>
      <c r="C49" s="9" t="s">
        <v>320</v>
      </c>
      <c r="D49" s="49">
        <v>43864.0</v>
      </c>
      <c r="E49" s="59">
        <v>4582.0</v>
      </c>
      <c r="F49" s="79"/>
      <c r="G49" s="9"/>
      <c r="H49" s="9"/>
      <c r="I49" s="9"/>
      <c r="J49" s="9" t="s">
        <v>1350</v>
      </c>
      <c r="K49" s="9" t="s">
        <v>1588</v>
      </c>
      <c r="L49" s="49">
        <v>35993.0</v>
      </c>
      <c r="M49" s="33" t="s">
        <v>2755</v>
      </c>
      <c r="N49" s="9"/>
      <c r="P49" s="9"/>
      <c r="Q49" s="9"/>
      <c r="R49" s="9" t="s">
        <v>1067</v>
      </c>
      <c r="S49" s="9">
        <v>15.0</v>
      </c>
      <c r="T49" s="9">
        <v>16.0</v>
      </c>
      <c r="U49" s="9">
        <v>17.0</v>
      </c>
      <c r="V49" s="9">
        <v>25.0</v>
      </c>
      <c r="W49" s="9">
        <v>35.0</v>
      </c>
      <c r="X49" s="9"/>
      <c r="Y49" s="9"/>
      <c r="AA49" s="9"/>
      <c r="AB49" s="9"/>
      <c r="AC49" s="9"/>
      <c r="AD49" s="9"/>
      <c r="AE49" s="9"/>
      <c r="AF49" s="9"/>
      <c r="AG49" s="9"/>
      <c r="AH49" s="9"/>
      <c r="AI49" s="9" t="s">
        <v>1041</v>
      </c>
    </row>
    <row r="50">
      <c r="A50" s="9"/>
      <c r="B50" s="59"/>
      <c r="C50" s="9" t="s">
        <v>278</v>
      </c>
      <c r="D50" s="49">
        <v>43864.0</v>
      </c>
      <c r="E50" s="59">
        <v>4722.0</v>
      </c>
      <c r="F50" s="79"/>
      <c r="G50" s="84"/>
      <c r="H50" s="84"/>
      <c r="I50" s="84"/>
      <c r="J50" s="9" t="s">
        <v>194</v>
      </c>
      <c r="K50" s="9" t="s">
        <v>1595</v>
      </c>
      <c r="L50" s="49">
        <v>36000.0</v>
      </c>
      <c r="M50" s="33" t="s">
        <v>2756</v>
      </c>
      <c r="N50" s="9"/>
      <c r="P50" s="9"/>
      <c r="Q50" s="9"/>
      <c r="R50" s="9" t="s">
        <v>1235</v>
      </c>
      <c r="S50" s="9">
        <v>14.0</v>
      </c>
      <c r="T50" s="9">
        <v>20.0</v>
      </c>
      <c r="U50" s="9">
        <v>18.0</v>
      </c>
      <c r="V50" s="9">
        <v>28.0</v>
      </c>
      <c r="W50" s="9">
        <v>35.0</v>
      </c>
      <c r="X50" s="9"/>
      <c r="Y50" s="9"/>
      <c r="AA50" s="9"/>
      <c r="AB50" s="9"/>
      <c r="AC50" s="9"/>
      <c r="AD50" s="9"/>
      <c r="AE50" s="9"/>
      <c r="AF50" s="9"/>
      <c r="AG50" s="9"/>
      <c r="AH50" s="9"/>
      <c r="AI50" s="9" t="s">
        <v>290</v>
      </c>
    </row>
    <row r="51">
      <c r="A51" s="9"/>
      <c r="B51" s="59"/>
      <c r="C51" s="9" t="s">
        <v>201</v>
      </c>
      <c r="D51" s="49">
        <v>43866.0</v>
      </c>
      <c r="E51" s="59">
        <v>1885.0</v>
      </c>
      <c r="F51" s="79"/>
      <c r="G51" s="9"/>
      <c r="H51" s="9"/>
      <c r="I51" s="9"/>
      <c r="J51" s="9" t="s">
        <v>1375</v>
      </c>
      <c r="K51" s="9" t="s">
        <v>1588</v>
      </c>
      <c r="L51" s="49">
        <v>36004.0</v>
      </c>
      <c r="M51" s="33" t="s">
        <v>2757</v>
      </c>
      <c r="N51" s="9"/>
      <c r="P51" s="9"/>
      <c r="Q51" s="9"/>
      <c r="R51" s="9" t="s">
        <v>1071</v>
      </c>
      <c r="S51" s="9">
        <v>16.0</v>
      </c>
      <c r="T51" s="9">
        <v>29.0</v>
      </c>
      <c r="U51" s="9">
        <v>30.0</v>
      </c>
      <c r="V51" s="9">
        <v>28.0</v>
      </c>
      <c r="W51" s="9">
        <v>35.0</v>
      </c>
      <c r="X51" s="9"/>
      <c r="Y51" s="9"/>
      <c r="AA51" s="9"/>
      <c r="AB51" s="9"/>
      <c r="AC51" s="9"/>
      <c r="AD51" s="9"/>
      <c r="AE51" s="9"/>
      <c r="AF51" s="9"/>
      <c r="AG51" s="9"/>
      <c r="AH51" s="9"/>
      <c r="AI51" s="9" t="s">
        <v>1347</v>
      </c>
    </row>
    <row r="52">
      <c r="A52" s="9"/>
      <c r="B52" s="59"/>
      <c r="C52" s="9" t="s">
        <v>280</v>
      </c>
      <c r="D52" s="49">
        <v>43866.0</v>
      </c>
      <c r="E52" s="59">
        <v>2148.0</v>
      </c>
      <c r="F52" s="79"/>
      <c r="G52" s="9"/>
      <c r="H52" s="9"/>
      <c r="I52" s="9"/>
      <c r="J52" s="9" t="s">
        <v>186</v>
      </c>
      <c r="K52" s="9" t="s">
        <v>1588</v>
      </c>
      <c r="L52" s="49">
        <v>36006.0</v>
      </c>
      <c r="M52" s="33" t="s">
        <v>2758</v>
      </c>
      <c r="N52" s="9"/>
      <c r="P52" s="9"/>
      <c r="Q52" s="9"/>
      <c r="R52" s="9" t="s">
        <v>1195</v>
      </c>
      <c r="S52" s="9">
        <v>24.0</v>
      </c>
      <c r="T52" s="9">
        <v>17.0</v>
      </c>
      <c r="U52" s="9">
        <v>27.0</v>
      </c>
      <c r="V52" s="9">
        <v>35.0</v>
      </c>
      <c r="W52" s="9">
        <v>35.0</v>
      </c>
      <c r="X52" s="9"/>
      <c r="Y52" s="9"/>
      <c r="AA52" s="9"/>
      <c r="AB52" s="9"/>
      <c r="AC52" s="9"/>
      <c r="AD52" s="9"/>
      <c r="AE52" s="9"/>
      <c r="AF52" s="9"/>
      <c r="AG52" s="9"/>
      <c r="AH52" s="9"/>
      <c r="AI52" s="9" t="s">
        <v>923</v>
      </c>
    </row>
    <row r="53">
      <c r="A53" s="9"/>
      <c r="B53" s="59"/>
      <c r="C53" s="9" t="s">
        <v>296</v>
      </c>
      <c r="D53" s="49">
        <v>43868.0</v>
      </c>
      <c r="E53" s="59">
        <v>5082.0</v>
      </c>
      <c r="F53" s="79"/>
      <c r="G53" s="9"/>
      <c r="H53" s="9"/>
      <c r="I53" s="9"/>
      <c r="J53" s="9" t="s">
        <v>1289</v>
      </c>
      <c r="K53" s="9" t="s">
        <v>1584</v>
      </c>
      <c r="L53" s="49">
        <v>36008.0</v>
      </c>
      <c r="M53" s="33" t="s">
        <v>2759</v>
      </c>
      <c r="N53" s="9"/>
      <c r="P53" s="9"/>
      <c r="Q53" s="9"/>
      <c r="R53" s="9" t="s">
        <v>1153</v>
      </c>
      <c r="S53" s="9">
        <v>20.0</v>
      </c>
      <c r="T53" s="9">
        <v>12.0</v>
      </c>
      <c r="U53" s="9">
        <v>21.0</v>
      </c>
      <c r="V53" s="9">
        <v>30.0</v>
      </c>
      <c r="W53" s="9">
        <v>35.0</v>
      </c>
      <c r="X53" s="9"/>
      <c r="Y53" s="9"/>
      <c r="AA53" s="9"/>
      <c r="AB53" s="9"/>
      <c r="AC53" s="9"/>
      <c r="AD53" s="9"/>
      <c r="AE53" s="9"/>
      <c r="AF53" s="9"/>
      <c r="AG53" s="9"/>
      <c r="AH53" s="9"/>
      <c r="AI53" s="9" t="s">
        <v>293</v>
      </c>
    </row>
    <row r="54">
      <c r="A54" s="9"/>
      <c r="B54" s="59"/>
      <c r="C54" s="9" t="s">
        <v>320</v>
      </c>
      <c r="D54" s="49">
        <v>43869.0</v>
      </c>
      <c r="E54" s="59">
        <v>2043.0</v>
      </c>
      <c r="F54" s="79"/>
      <c r="G54" s="84"/>
      <c r="H54" s="84"/>
      <c r="I54" s="84"/>
      <c r="J54" s="9" t="s">
        <v>1367</v>
      </c>
      <c r="K54" s="9" t="s">
        <v>2706</v>
      </c>
      <c r="L54" s="49">
        <v>36011.0</v>
      </c>
      <c r="M54" s="33" t="s">
        <v>2760</v>
      </c>
      <c r="N54" s="9"/>
      <c r="P54" s="9"/>
      <c r="Q54" s="9"/>
      <c r="R54" s="9" t="s">
        <v>1371</v>
      </c>
      <c r="S54" s="9">
        <v>18.0</v>
      </c>
      <c r="T54" s="9">
        <v>33.0</v>
      </c>
      <c r="U54" s="9">
        <v>36.0</v>
      </c>
      <c r="V54" s="9">
        <v>36.0</v>
      </c>
      <c r="W54" s="9">
        <v>35.0</v>
      </c>
      <c r="X54" s="9"/>
      <c r="Y54" s="9"/>
      <c r="AA54" s="9"/>
      <c r="AB54" s="9"/>
      <c r="AC54" s="9"/>
      <c r="AD54" s="9"/>
      <c r="AE54" s="9"/>
      <c r="AF54" s="9"/>
      <c r="AG54" s="9"/>
      <c r="AH54" s="9"/>
      <c r="AI54" s="9" t="s">
        <v>1134</v>
      </c>
    </row>
    <row r="55">
      <c r="A55" s="9"/>
      <c r="B55" s="59"/>
      <c r="C55" s="9" t="s">
        <v>320</v>
      </c>
      <c r="D55" s="49">
        <v>43870.0</v>
      </c>
      <c r="E55" s="59">
        <v>3999.0</v>
      </c>
      <c r="F55" s="79"/>
      <c r="G55" s="9"/>
      <c r="H55" s="9"/>
      <c r="I55" s="9"/>
      <c r="J55" s="9" t="s">
        <v>1267</v>
      </c>
      <c r="K55" s="9" t="s">
        <v>1584</v>
      </c>
      <c r="L55" s="49">
        <v>36013.0</v>
      </c>
      <c r="M55" s="33" t="s">
        <v>2761</v>
      </c>
      <c r="N55" s="9"/>
      <c r="P55" s="9"/>
      <c r="Q55" s="9"/>
      <c r="R55" s="9" t="s">
        <v>1428</v>
      </c>
      <c r="S55" s="9">
        <v>12.0</v>
      </c>
      <c r="T55" s="9">
        <v>27.0</v>
      </c>
      <c r="U55" s="9">
        <v>25.0</v>
      </c>
      <c r="V55" s="9">
        <v>27.0</v>
      </c>
      <c r="W55" s="9">
        <v>35.0</v>
      </c>
      <c r="X55" s="9"/>
      <c r="Y55" s="9"/>
      <c r="AA55" s="9"/>
      <c r="AB55" s="9"/>
      <c r="AC55" s="9"/>
      <c r="AD55" s="9"/>
      <c r="AE55" s="9"/>
      <c r="AF55" s="9"/>
      <c r="AG55" s="9"/>
      <c r="AH55" s="9"/>
      <c r="AI55" s="9" t="s">
        <v>1513</v>
      </c>
    </row>
    <row r="56">
      <c r="A56" s="9"/>
      <c r="B56" s="59"/>
      <c r="C56" s="9" t="s">
        <v>299</v>
      </c>
      <c r="D56" s="49">
        <v>43871.0</v>
      </c>
      <c r="E56" s="59">
        <v>3955.0</v>
      </c>
      <c r="F56" s="79"/>
      <c r="G56" s="9"/>
      <c r="H56" s="9"/>
      <c r="I56" s="9"/>
      <c r="J56" s="9" t="s">
        <v>208</v>
      </c>
      <c r="K56" s="9" t="s">
        <v>2706</v>
      </c>
      <c r="L56" s="49">
        <v>36020.0</v>
      </c>
      <c r="M56" s="33" t="s">
        <v>2762</v>
      </c>
      <c r="N56" s="9"/>
      <c r="P56" s="9"/>
      <c r="Q56" s="9"/>
      <c r="R56" s="9" t="s">
        <v>1506</v>
      </c>
      <c r="S56" s="9">
        <v>19.0</v>
      </c>
      <c r="T56" s="9">
        <v>19.0</v>
      </c>
      <c r="U56" s="9">
        <v>27.0</v>
      </c>
      <c r="V56" s="9">
        <v>28.0</v>
      </c>
      <c r="W56" s="9">
        <v>34.0</v>
      </c>
      <c r="X56" s="9"/>
      <c r="Y56" s="9"/>
      <c r="AA56" s="9"/>
      <c r="AB56" s="9"/>
      <c r="AC56" s="9"/>
      <c r="AD56" s="9"/>
      <c r="AE56" s="9"/>
      <c r="AF56" s="9"/>
      <c r="AG56" s="9"/>
      <c r="AH56" s="9"/>
      <c r="AI56" s="9" t="s">
        <v>1071</v>
      </c>
    </row>
    <row r="57">
      <c r="A57" s="9"/>
      <c r="B57" s="59"/>
      <c r="C57" s="9" t="s">
        <v>360</v>
      </c>
      <c r="D57" s="49">
        <v>43872.0</v>
      </c>
      <c r="E57" s="59">
        <v>5226.0</v>
      </c>
      <c r="F57" s="79"/>
      <c r="G57" s="84"/>
      <c r="H57" s="84"/>
      <c r="I57" s="84"/>
      <c r="J57" s="9" t="s">
        <v>241</v>
      </c>
      <c r="K57" s="9" t="s">
        <v>2706</v>
      </c>
      <c r="L57" s="49">
        <v>36022.0</v>
      </c>
      <c r="M57" s="33" t="s">
        <v>2763</v>
      </c>
      <c r="N57" s="9"/>
      <c r="P57" s="9"/>
      <c r="Q57" s="9"/>
      <c r="R57" s="9" t="s">
        <v>249</v>
      </c>
      <c r="S57" s="9">
        <v>27.0</v>
      </c>
      <c r="T57" s="9">
        <v>17.0</v>
      </c>
      <c r="U57" s="9">
        <v>20.0</v>
      </c>
      <c r="V57" s="9">
        <v>26.0</v>
      </c>
      <c r="W57" s="9">
        <v>34.0</v>
      </c>
      <c r="X57" s="9"/>
      <c r="Y57" s="9"/>
      <c r="AA57" s="9"/>
      <c r="AB57" s="9"/>
      <c r="AC57" s="9"/>
      <c r="AD57" s="9"/>
      <c r="AE57" s="9"/>
      <c r="AF57" s="9"/>
      <c r="AG57" s="9"/>
      <c r="AH57" s="9"/>
      <c r="AI57" s="9" t="s">
        <v>308</v>
      </c>
    </row>
    <row r="58">
      <c r="A58" s="9"/>
      <c r="B58" s="59"/>
      <c r="C58" s="9" t="s">
        <v>296</v>
      </c>
      <c r="D58" s="49">
        <v>43872.0</v>
      </c>
      <c r="E58" s="59">
        <v>2497.0</v>
      </c>
      <c r="F58" s="79"/>
      <c r="G58" s="84"/>
      <c r="H58" s="84"/>
      <c r="I58" s="84"/>
      <c r="J58" s="9" t="s">
        <v>1056</v>
      </c>
      <c r="K58" s="9" t="s">
        <v>1584</v>
      </c>
      <c r="L58" s="49">
        <v>36024.0</v>
      </c>
      <c r="M58" s="33" t="s">
        <v>2764</v>
      </c>
      <c r="N58" s="9"/>
      <c r="P58" s="9"/>
      <c r="Q58" s="9"/>
      <c r="R58" s="9" t="s">
        <v>1197</v>
      </c>
      <c r="S58" s="9">
        <v>26.0</v>
      </c>
      <c r="T58" s="9">
        <v>25.0</v>
      </c>
      <c r="U58" s="9">
        <v>25.0</v>
      </c>
      <c r="V58" s="9">
        <v>24.0</v>
      </c>
      <c r="W58" s="9">
        <v>33.0</v>
      </c>
      <c r="X58" s="9"/>
      <c r="Y58" s="9"/>
      <c r="AA58" s="9"/>
      <c r="AB58" s="9"/>
      <c r="AC58" s="9"/>
      <c r="AD58" s="9"/>
      <c r="AE58" s="9"/>
      <c r="AF58" s="9"/>
      <c r="AG58" s="9"/>
      <c r="AH58" s="9"/>
      <c r="AI58" s="9" t="s">
        <v>1532</v>
      </c>
    </row>
    <row r="59">
      <c r="A59" s="9"/>
      <c r="B59" s="59"/>
      <c r="C59" s="9" t="s">
        <v>220</v>
      </c>
      <c r="D59" s="49">
        <v>43874.0</v>
      </c>
      <c r="E59" s="59">
        <v>4840.0</v>
      </c>
      <c r="F59" s="79"/>
      <c r="G59" s="9"/>
      <c r="H59" s="9"/>
      <c r="I59" s="9"/>
      <c r="J59" s="9" t="s">
        <v>1098</v>
      </c>
      <c r="K59" s="9" t="s">
        <v>1607</v>
      </c>
      <c r="L59" s="49">
        <v>36025.0</v>
      </c>
      <c r="M59" s="33" t="s">
        <v>2765</v>
      </c>
      <c r="N59" s="9"/>
      <c r="P59" s="9"/>
      <c r="Q59" s="9"/>
      <c r="R59" s="9" t="s">
        <v>1229</v>
      </c>
      <c r="S59" s="9">
        <v>14.0</v>
      </c>
      <c r="T59" s="9">
        <v>19.0</v>
      </c>
      <c r="U59" s="9">
        <v>18.0</v>
      </c>
      <c r="V59" s="9">
        <v>26.0</v>
      </c>
      <c r="W59" s="9">
        <v>33.0</v>
      </c>
      <c r="X59" s="9"/>
      <c r="Y59" s="9"/>
      <c r="AA59" s="9"/>
      <c r="AB59" s="9"/>
      <c r="AC59" s="9"/>
      <c r="AD59" s="9"/>
      <c r="AE59" s="9"/>
      <c r="AF59" s="9"/>
      <c r="AG59" s="9"/>
      <c r="AH59" s="9"/>
      <c r="AI59" s="9" t="s">
        <v>1195</v>
      </c>
    </row>
    <row r="60">
      <c r="A60" s="9"/>
      <c r="B60" s="59"/>
      <c r="C60" s="9" t="s">
        <v>299</v>
      </c>
      <c r="D60" s="49">
        <v>43874.0</v>
      </c>
      <c r="E60" s="59">
        <v>5155.0</v>
      </c>
      <c r="F60" s="79"/>
      <c r="G60" s="84"/>
      <c r="H60" s="84"/>
      <c r="I60" s="84"/>
      <c r="J60" s="9" t="s">
        <v>183</v>
      </c>
      <c r="K60" s="9" t="s">
        <v>1584</v>
      </c>
      <c r="L60" s="49">
        <v>36029.0</v>
      </c>
      <c r="M60" s="33" t="s">
        <v>2766</v>
      </c>
      <c r="N60" s="9"/>
      <c r="P60" s="9"/>
      <c r="Q60" s="9"/>
      <c r="R60" s="9" t="s">
        <v>1089</v>
      </c>
      <c r="S60" s="9">
        <v>21.0</v>
      </c>
      <c r="T60" s="9">
        <v>29.0</v>
      </c>
      <c r="U60" s="9">
        <v>31.0</v>
      </c>
      <c r="V60" s="9">
        <v>33.0</v>
      </c>
      <c r="W60" s="9">
        <v>33.0</v>
      </c>
      <c r="X60" s="9"/>
      <c r="Y60" s="9"/>
      <c r="AA60" s="9"/>
      <c r="AB60" s="9"/>
      <c r="AC60" s="9"/>
      <c r="AD60" s="9"/>
      <c r="AE60" s="9"/>
      <c r="AF60" s="9"/>
      <c r="AG60" s="9"/>
      <c r="AH60" s="9"/>
      <c r="AI60" s="9" t="s">
        <v>1153</v>
      </c>
    </row>
    <row r="61">
      <c r="A61" s="9"/>
      <c r="B61" s="59"/>
      <c r="C61" s="9" t="s">
        <v>282</v>
      </c>
      <c r="D61" s="49">
        <v>43876.0</v>
      </c>
      <c r="E61" s="59">
        <v>2494.0</v>
      </c>
      <c r="F61" s="79"/>
      <c r="G61" s="84"/>
      <c r="H61" s="84"/>
      <c r="I61" s="84"/>
      <c r="J61" s="9" t="s">
        <v>1518</v>
      </c>
      <c r="K61" s="9" t="s">
        <v>2706</v>
      </c>
      <c r="L61" s="49">
        <v>36034.0</v>
      </c>
      <c r="M61" s="33" t="s">
        <v>2767</v>
      </c>
      <c r="N61" s="9"/>
      <c r="P61" s="9"/>
      <c r="Q61" s="9"/>
      <c r="R61" s="9" t="s">
        <v>290</v>
      </c>
      <c r="S61" s="9">
        <v>27.0</v>
      </c>
      <c r="T61" s="9">
        <v>25.0</v>
      </c>
      <c r="U61" s="9">
        <v>23.0</v>
      </c>
      <c r="V61" s="9">
        <v>28.0</v>
      </c>
      <c r="W61" s="9">
        <v>33.0</v>
      </c>
      <c r="X61" s="9"/>
      <c r="Y61" s="9"/>
      <c r="AA61" s="9"/>
      <c r="AB61" s="9"/>
      <c r="AC61" s="9"/>
      <c r="AD61" s="9"/>
      <c r="AE61" s="9"/>
      <c r="AF61" s="9"/>
      <c r="AG61" s="9"/>
      <c r="AH61" s="9"/>
      <c r="AI61" s="9" t="s">
        <v>318</v>
      </c>
    </row>
    <row r="62">
      <c r="A62" s="9"/>
      <c r="B62" s="59"/>
      <c r="C62" s="9" t="s">
        <v>347</v>
      </c>
      <c r="D62" s="49">
        <v>43877.0</v>
      </c>
      <c r="E62" s="59">
        <v>2574.0</v>
      </c>
      <c r="F62" s="79"/>
      <c r="G62" s="84"/>
      <c r="H62" s="84"/>
      <c r="I62" s="84"/>
      <c r="J62" s="9" t="s">
        <v>256</v>
      </c>
      <c r="K62" s="9" t="s">
        <v>2706</v>
      </c>
      <c r="L62" s="49">
        <v>36041.0</v>
      </c>
      <c r="M62" s="33" t="s">
        <v>2768</v>
      </c>
      <c r="N62" s="9"/>
      <c r="P62" s="9"/>
      <c r="Q62" s="9"/>
      <c r="R62" s="9" t="s">
        <v>982</v>
      </c>
      <c r="S62" s="9">
        <v>11.0</v>
      </c>
      <c r="T62" s="9">
        <v>26.0</v>
      </c>
      <c r="U62" s="9">
        <v>28.0</v>
      </c>
      <c r="V62" s="9">
        <v>33.0</v>
      </c>
      <c r="W62" s="9">
        <v>33.0</v>
      </c>
      <c r="X62" s="9"/>
      <c r="Y62" s="9"/>
      <c r="AA62" s="9"/>
      <c r="AB62" s="9"/>
      <c r="AC62" s="9"/>
      <c r="AD62" s="9"/>
      <c r="AE62" s="9"/>
      <c r="AF62" s="9"/>
      <c r="AG62" s="9"/>
      <c r="AH62" s="9"/>
      <c r="AI62" s="9" t="s">
        <v>1454</v>
      </c>
    </row>
    <row r="63">
      <c r="A63" s="9"/>
      <c r="B63" s="59"/>
      <c r="C63" s="9" t="s">
        <v>201</v>
      </c>
      <c r="D63" s="49">
        <v>43878.0</v>
      </c>
      <c r="E63" s="59">
        <v>5241.0</v>
      </c>
      <c r="F63" s="79"/>
      <c r="G63" s="84"/>
      <c r="H63" s="84"/>
      <c r="I63" s="84"/>
      <c r="J63" s="9" t="s">
        <v>199</v>
      </c>
      <c r="K63" s="9" t="s">
        <v>1603</v>
      </c>
      <c r="L63" s="49">
        <v>36046.0</v>
      </c>
      <c r="M63" s="33" t="s">
        <v>2769</v>
      </c>
      <c r="N63" s="9"/>
      <c r="P63" s="9"/>
      <c r="Q63" s="9"/>
      <c r="R63" s="9" t="s">
        <v>1096</v>
      </c>
      <c r="S63" s="9">
        <v>12.0</v>
      </c>
      <c r="T63" s="9">
        <v>23.0</v>
      </c>
      <c r="U63" s="9">
        <v>22.0</v>
      </c>
      <c r="V63" s="9">
        <v>32.0</v>
      </c>
      <c r="W63" s="9">
        <v>32.0</v>
      </c>
      <c r="X63" s="9"/>
      <c r="Y63" s="9"/>
      <c r="AA63" s="9"/>
      <c r="AB63" s="9"/>
      <c r="AC63" s="9"/>
      <c r="AD63" s="9"/>
      <c r="AE63" s="9"/>
      <c r="AF63" s="9"/>
      <c r="AG63" s="9"/>
      <c r="AH63" s="9"/>
      <c r="AI63" s="9" t="s">
        <v>324</v>
      </c>
    </row>
    <row r="64">
      <c r="A64" s="9"/>
      <c r="B64" s="59"/>
      <c r="C64" s="9" t="s">
        <v>316</v>
      </c>
      <c r="D64" s="49">
        <v>43879.0</v>
      </c>
      <c r="E64" s="59">
        <v>2442.0</v>
      </c>
      <c r="F64" s="79"/>
      <c r="G64" s="84"/>
      <c r="H64" s="84"/>
      <c r="I64" s="84"/>
      <c r="J64" s="9" t="s">
        <v>1339</v>
      </c>
      <c r="K64" s="9" t="s">
        <v>1695</v>
      </c>
      <c r="L64" s="49">
        <v>36049.0</v>
      </c>
      <c r="M64" s="33" t="s">
        <v>2770</v>
      </c>
      <c r="N64" s="9"/>
      <c r="P64" s="9"/>
      <c r="Q64" s="9"/>
      <c r="R64" s="9" t="s">
        <v>1214</v>
      </c>
      <c r="S64" s="9">
        <v>12.0</v>
      </c>
      <c r="T64" s="9">
        <v>23.0</v>
      </c>
      <c r="U64" s="9">
        <v>24.0</v>
      </c>
      <c r="V64" s="9">
        <v>31.0</v>
      </c>
      <c r="W64" s="9">
        <v>32.0</v>
      </c>
      <c r="X64" s="9"/>
      <c r="Y64" s="9"/>
      <c r="AA64" s="9"/>
      <c r="AB64" s="9"/>
      <c r="AC64" s="9"/>
      <c r="AD64" s="9"/>
      <c r="AE64" s="9"/>
      <c r="AF64" s="9"/>
      <c r="AG64" s="9"/>
      <c r="AH64" s="9"/>
      <c r="AI64" s="9" t="s">
        <v>1209</v>
      </c>
    </row>
    <row r="65">
      <c r="A65" s="9"/>
      <c r="B65" s="59"/>
      <c r="C65" s="9" t="s">
        <v>347</v>
      </c>
      <c r="D65" s="49">
        <v>43881.0</v>
      </c>
      <c r="E65" s="59">
        <v>3338.0</v>
      </c>
      <c r="F65" s="79"/>
      <c r="G65" s="9"/>
      <c r="H65" s="9"/>
      <c r="I65" s="9"/>
      <c r="J65" s="9" t="s">
        <v>1162</v>
      </c>
      <c r="K65" s="9" t="s">
        <v>1588</v>
      </c>
      <c r="L65" s="49">
        <v>36060.0</v>
      </c>
      <c r="M65" s="33" t="s">
        <v>2771</v>
      </c>
      <c r="N65" s="9"/>
      <c r="P65" s="9"/>
      <c r="Q65" s="9"/>
      <c r="R65" s="9" t="s">
        <v>231</v>
      </c>
      <c r="S65" s="9">
        <v>12.0</v>
      </c>
      <c r="T65" s="9">
        <v>23.0</v>
      </c>
      <c r="U65" s="9">
        <v>32.0</v>
      </c>
      <c r="V65" s="9">
        <v>31.0</v>
      </c>
      <c r="W65" s="9">
        <v>32.0</v>
      </c>
      <c r="X65" s="9"/>
      <c r="Y65" s="9"/>
      <c r="AA65" s="9"/>
      <c r="AB65" s="9"/>
      <c r="AC65" s="9"/>
      <c r="AD65" s="9"/>
      <c r="AE65" s="9"/>
      <c r="AF65" s="9"/>
      <c r="AG65" s="9"/>
      <c r="AH65" s="9"/>
      <c r="AI65" s="9" t="s">
        <v>328</v>
      </c>
    </row>
    <row r="66">
      <c r="A66" s="9"/>
      <c r="B66" s="59"/>
      <c r="C66" s="9" t="s">
        <v>362</v>
      </c>
      <c r="D66" s="49">
        <v>43882.0</v>
      </c>
      <c r="E66" s="59">
        <v>3117.0</v>
      </c>
      <c r="F66" s="79"/>
      <c r="G66" s="84"/>
      <c r="H66" s="84"/>
      <c r="I66" s="84"/>
      <c r="J66" s="9" t="s">
        <v>977</v>
      </c>
      <c r="K66" s="9" t="s">
        <v>1584</v>
      </c>
      <c r="L66" s="49">
        <v>36071.0</v>
      </c>
      <c r="M66" s="33" t="s">
        <v>2772</v>
      </c>
      <c r="N66" s="9"/>
      <c r="P66" s="9"/>
      <c r="Q66" s="9"/>
      <c r="R66" s="9" t="s">
        <v>1239</v>
      </c>
      <c r="S66" s="9">
        <v>28.0</v>
      </c>
      <c r="T66" s="9">
        <v>35.0</v>
      </c>
      <c r="U66" s="9">
        <v>34.0</v>
      </c>
      <c r="V66" s="9">
        <v>32.0</v>
      </c>
      <c r="W66" s="9">
        <v>32.0</v>
      </c>
      <c r="X66" s="9"/>
      <c r="Y66" s="9"/>
      <c r="AA66" s="9"/>
      <c r="AB66" s="9"/>
      <c r="AC66" s="9"/>
      <c r="AD66" s="9"/>
      <c r="AE66" s="9"/>
      <c r="AF66" s="9"/>
      <c r="AG66" s="9"/>
      <c r="AH66" s="9"/>
      <c r="AI66" s="9" t="s">
        <v>1371</v>
      </c>
    </row>
    <row r="67">
      <c r="A67" s="9"/>
      <c r="B67" s="59"/>
      <c r="C67" s="9" t="s">
        <v>1561</v>
      </c>
      <c r="D67" s="49">
        <v>43882.0</v>
      </c>
      <c r="E67" s="59">
        <v>3155.0</v>
      </c>
      <c r="F67" s="79"/>
      <c r="G67" s="84"/>
      <c r="H67" s="84"/>
      <c r="I67" s="84"/>
      <c r="J67" s="9" t="s">
        <v>909</v>
      </c>
      <c r="K67" s="9" t="s">
        <v>1607</v>
      </c>
      <c r="L67" s="49">
        <v>36073.0</v>
      </c>
      <c r="M67" s="33" t="s">
        <v>2773</v>
      </c>
      <c r="N67" s="9"/>
      <c r="P67" s="9"/>
      <c r="Q67" s="9"/>
      <c r="R67" s="9" t="s">
        <v>1018</v>
      </c>
      <c r="S67" s="9">
        <v>20.0</v>
      </c>
      <c r="T67" s="9">
        <v>9.0</v>
      </c>
      <c r="U67" s="9">
        <v>17.0</v>
      </c>
      <c r="V67" s="9">
        <v>25.0</v>
      </c>
      <c r="W67" s="9">
        <v>31.0</v>
      </c>
      <c r="X67" s="9"/>
      <c r="Y67" s="9"/>
      <c r="AA67" s="9"/>
      <c r="AB67" s="9"/>
      <c r="AC67" s="9"/>
      <c r="AD67" s="9"/>
      <c r="AE67" s="9"/>
      <c r="AF67" s="9"/>
      <c r="AG67" s="9"/>
      <c r="AH67" s="9"/>
      <c r="AI67" s="9" t="s">
        <v>334</v>
      </c>
    </row>
    <row r="68">
      <c r="A68" s="9"/>
      <c r="B68" s="59"/>
      <c r="C68" s="9" t="s">
        <v>285</v>
      </c>
      <c r="D68" s="49">
        <v>43883.0</v>
      </c>
      <c r="E68" s="59">
        <v>3946.0</v>
      </c>
      <c r="F68" s="79"/>
      <c r="G68" s="84"/>
      <c r="H68" s="84"/>
      <c r="I68" s="84"/>
      <c r="J68" s="9" t="s">
        <v>219</v>
      </c>
      <c r="K68" s="9" t="s">
        <v>1595</v>
      </c>
      <c r="L68" s="49">
        <v>36076.0</v>
      </c>
      <c r="M68" s="33" t="s">
        <v>2774</v>
      </c>
      <c r="N68" s="9"/>
      <c r="P68" s="9"/>
      <c r="Q68" s="9"/>
      <c r="R68" s="9" t="s">
        <v>1362</v>
      </c>
      <c r="S68" s="9">
        <v>20.0</v>
      </c>
      <c r="T68" s="9">
        <v>23.0</v>
      </c>
      <c r="U68" s="9">
        <v>21.0</v>
      </c>
      <c r="V68" s="9">
        <v>23.0</v>
      </c>
      <c r="W68" s="9">
        <v>30.0</v>
      </c>
      <c r="X68" s="9"/>
      <c r="Y68" s="9"/>
      <c r="AA68" s="9"/>
      <c r="AB68" s="9"/>
      <c r="AC68" s="9"/>
      <c r="AD68" s="9"/>
      <c r="AE68" s="9"/>
      <c r="AF68" s="9"/>
      <c r="AG68" s="9"/>
      <c r="AH68" s="9"/>
      <c r="AI68" s="9" t="s">
        <v>967</v>
      </c>
    </row>
    <row r="69">
      <c r="A69" s="9"/>
      <c r="B69" s="59"/>
      <c r="C69" s="9" t="s">
        <v>303</v>
      </c>
      <c r="D69" s="49">
        <v>43884.0</v>
      </c>
      <c r="E69" s="59">
        <v>2055.0</v>
      </c>
      <c r="F69" s="79"/>
      <c r="G69" s="9"/>
      <c r="H69" s="9"/>
      <c r="I69" s="9"/>
      <c r="J69" s="9" t="s">
        <v>206</v>
      </c>
      <c r="K69" s="9" t="s">
        <v>1584</v>
      </c>
      <c r="L69" s="49">
        <v>36076.0</v>
      </c>
      <c r="M69" s="33" t="s">
        <v>2775</v>
      </c>
      <c r="N69" s="9"/>
      <c r="P69" s="9"/>
      <c r="Q69" s="9"/>
      <c r="R69" s="9" t="s">
        <v>272</v>
      </c>
      <c r="S69" s="9">
        <v>22.0</v>
      </c>
      <c r="T69" s="9">
        <v>20.0</v>
      </c>
      <c r="U69" s="9">
        <v>19.0</v>
      </c>
      <c r="V69" s="9">
        <v>21.0</v>
      </c>
      <c r="W69" s="9">
        <v>30.0</v>
      </c>
      <c r="X69" s="9"/>
      <c r="Y69" s="9"/>
      <c r="AA69" s="9"/>
      <c r="AB69" s="9"/>
      <c r="AC69" s="9"/>
      <c r="AD69" s="9"/>
      <c r="AE69" s="9"/>
      <c r="AF69" s="9"/>
      <c r="AG69" s="9"/>
      <c r="AH69" s="9"/>
      <c r="AI69" s="9" t="s">
        <v>1070</v>
      </c>
    </row>
    <row r="70">
      <c r="A70" s="9"/>
      <c r="B70" s="59"/>
      <c r="C70" s="9" t="s">
        <v>296</v>
      </c>
      <c r="D70" s="49">
        <v>43885.0</v>
      </c>
      <c r="E70" s="59">
        <v>3854.0</v>
      </c>
      <c r="F70" s="79"/>
      <c r="G70" s="84"/>
      <c r="H70" s="84"/>
      <c r="I70" s="84"/>
      <c r="J70" s="9" t="s">
        <v>1239</v>
      </c>
      <c r="K70" s="9" t="s">
        <v>2706</v>
      </c>
      <c r="L70" s="49">
        <v>36086.0</v>
      </c>
      <c r="M70" s="33" t="s">
        <v>2776</v>
      </c>
      <c r="N70" s="9"/>
      <c r="P70" s="9"/>
      <c r="Q70" s="9"/>
      <c r="R70" s="9" t="s">
        <v>1291</v>
      </c>
      <c r="S70" s="9">
        <v>16.0</v>
      </c>
      <c r="T70" s="9">
        <v>22.0</v>
      </c>
      <c r="U70" s="9">
        <v>23.0</v>
      </c>
      <c r="V70" s="9">
        <v>25.0</v>
      </c>
      <c r="W70" s="9">
        <v>29.0</v>
      </c>
      <c r="X70" s="9"/>
      <c r="Y70" s="9"/>
      <c r="AA70" s="9"/>
      <c r="AB70" s="9"/>
      <c r="AC70" s="9"/>
      <c r="AD70" s="9"/>
      <c r="AE70" s="9"/>
      <c r="AF70" s="9"/>
      <c r="AG70" s="9"/>
      <c r="AH70" s="9"/>
      <c r="AI70" s="9" t="s">
        <v>972</v>
      </c>
    </row>
    <row r="71">
      <c r="A71" s="9"/>
      <c r="B71" s="59"/>
      <c r="C71" s="9" t="s">
        <v>201</v>
      </c>
      <c r="D71" s="49">
        <v>43886.0</v>
      </c>
      <c r="E71" s="59">
        <v>2276.0</v>
      </c>
      <c r="F71" s="79"/>
      <c r="G71" s="84"/>
      <c r="H71" s="84"/>
      <c r="I71" s="84"/>
      <c r="J71" s="9" t="s">
        <v>1316</v>
      </c>
      <c r="K71" s="9" t="s">
        <v>1603</v>
      </c>
      <c r="L71" s="49">
        <v>36102.0</v>
      </c>
      <c r="M71" s="33" t="s">
        <v>2777</v>
      </c>
      <c r="N71" s="9"/>
      <c r="P71" s="9"/>
      <c r="Q71" s="9"/>
      <c r="R71" s="9" t="s">
        <v>1265</v>
      </c>
      <c r="S71" s="9">
        <v>22.0</v>
      </c>
      <c r="T71" s="9">
        <v>25.0</v>
      </c>
      <c r="U71" s="9">
        <v>25.0</v>
      </c>
      <c r="V71" s="9">
        <v>30.0</v>
      </c>
      <c r="W71" s="9">
        <v>29.0</v>
      </c>
      <c r="X71" s="9"/>
      <c r="Y71" s="9"/>
      <c r="AA71" s="9"/>
      <c r="AB71" s="9"/>
      <c r="AC71" s="9"/>
      <c r="AD71" s="9"/>
      <c r="AE71" s="9"/>
      <c r="AF71" s="9"/>
      <c r="AG71" s="9"/>
      <c r="AH71" s="9"/>
      <c r="AI71" s="9" t="s">
        <v>948</v>
      </c>
    </row>
    <row r="72">
      <c r="A72" s="9"/>
      <c r="B72" s="59"/>
      <c r="C72" s="9" t="s">
        <v>360</v>
      </c>
      <c r="D72" s="49">
        <v>43887.0</v>
      </c>
      <c r="E72" s="59">
        <v>4862.0</v>
      </c>
      <c r="F72" s="79"/>
      <c r="G72" s="9"/>
      <c r="H72" s="9"/>
      <c r="I72" s="9"/>
      <c r="J72" s="9" t="s">
        <v>1037</v>
      </c>
      <c r="K72" s="9" t="s">
        <v>1585</v>
      </c>
      <c r="L72" s="49">
        <v>36104.0</v>
      </c>
      <c r="M72" s="33" t="s">
        <v>2778</v>
      </c>
      <c r="N72" s="9"/>
      <c r="P72" s="9"/>
      <c r="Q72" s="9"/>
      <c r="R72" s="9" t="s">
        <v>948</v>
      </c>
      <c r="S72" s="9">
        <v>20.0</v>
      </c>
      <c r="T72" s="9">
        <v>30.0</v>
      </c>
      <c r="U72" s="9">
        <v>31.0</v>
      </c>
      <c r="V72" s="9">
        <v>31.0</v>
      </c>
      <c r="W72" s="9">
        <v>29.0</v>
      </c>
      <c r="X72" s="9"/>
      <c r="Y72" s="9"/>
      <c r="AA72" s="9"/>
      <c r="AB72" s="9"/>
      <c r="AC72" s="9"/>
      <c r="AD72" s="9"/>
      <c r="AE72" s="9"/>
      <c r="AF72" s="9"/>
      <c r="AG72" s="9"/>
      <c r="AH72" s="9"/>
      <c r="AI72" s="9" t="s">
        <v>992</v>
      </c>
    </row>
    <row r="73">
      <c r="A73" s="9"/>
      <c r="B73" s="59"/>
      <c r="C73" s="9" t="s">
        <v>220</v>
      </c>
      <c r="D73" s="49">
        <v>43888.0</v>
      </c>
      <c r="E73" s="59">
        <v>3393.0</v>
      </c>
      <c r="F73" s="79"/>
      <c r="G73" s="84"/>
      <c r="H73" s="84"/>
      <c r="I73" s="84"/>
      <c r="J73" s="9" t="s">
        <v>1438</v>
      </c>
      <c r="K73" s="9" t="s">
        <v>1594</v>
      </c>
      <c r="L73" s="49">
        <v>36111.0</v>
      </c>
      <c r="M73" s="33" t="s">
        <v>2779</v>
      </c>
      <c r="N73" s="9"/>
      <c r="P73" s="9"/>
      <c r="Q73" s="9"/>
      <c r="R73" s="9" t="s">
        <v>1111</v>
      </c>
      <c r="S73" s="9">
        <v>10.0</v>
      </c>
      <c r="T73" s="9">
        <v>21.0</v>
      </c>
      <c r="U73" s="9">
        <v>22.0</v>
      </c>
      <c r="V73" s="9">
        <v>22.0</v>
      </c>
      <c r="W73" s="9">
        <v>29.0</v>
      </c>
      <c r="X73" s="9"/>
      <c r="Y73" s="9"/>
      <c r="AA73" s="9"/>
      <c r="AB73" s="9"/>
      <c r="AC73" s="9"/>
      <c r="AD73" s="9"/>
      <c r="AE73" s="9"/>
      <c r="AF73" s="9"/>
      <c r="AG73" s="9"/>
      <c r="AH73" s="9"/>
      <c r="AI73" s="9" t="s">
        <v>1111</v>
      </c>
    </row>
    <row r="74">
      <c r="A74" s="9"/>
      <c r="B74" s="59"/>
      <c r="C74" s="9" t="s">
        <v>278</v>
      </c>
      <c r="D74" s="49">
        <v>43889.0</v>
      </c>
      <c r="E74" s="59">
        <v>4212.0</v>
      </c>
      <c r="F74" s="79"/>
      <c r="G74" s="84"/>
      <c r="H74" s="84"/>
      <c r="I74" s="84"/>
      <c r="J74" s="9" t="s">
        <v>1346</v>
      </c>
      <c r="K74" s="9" t="s">
        <v>1600</v>
      </c>
      <c r="L74" s="49">
        <v>36111.0</v>
      </c>
      <c r="M74" s="33" t="s">
        <v>2780</v>
      </c>
      <c r="N74" s="9"/>
      <c r="P74" s="9"/>
      <c r="Q74" s="9"/>
      <c r="R74" s="9" t="s">
        <v>1517</v>
      </c>
      <c r="S74" s="9">
        <v>24.0</v>
      </c>
      <c r="T74" s="9">
        <v>16.0</v>
      </c>
      <c r="U74" s="9">
        <v>23.0</v>
      </c>
      <c r="V74" s="9">
        <v>21.0</v>
      </c>
      <c r="W74" s="9">
        <v>29.0</v>
      </c>
      <c r="X74" s="9"/>
      <c r="Y74" s="9"/>
      <c r="AA74" s="9"/>
      <c r="AB74" s="9"/>
      <c r="AC74" s="9"/>
      <c r="AD74" s="9"/>
      <c r="AE74" s="9"/>
      <c r="AF74" s="9"/>
      <c r="AG74" s="9"/>
      <c r="AH74" s="9"/>
      <c r="AI74" s="9" t="s">
        <v>1119</v>
      </c>
    </row>
    <row r="75">
      <c r="A75" s="9"/>
      <c r="B75" s="59"/>
      <c r="C75" s="9" t="s">
        <v>360</v>
      </c>
      <c r="D75" s="49">
        <v>43889.0</v>
      </c>
      <c r="E75" s="59">
        <v>4110.0</v>
      </c>
      <c r="F75" s="79"/>
      <c r="G75" s="84"/>
      <c r="H75" s="84"/>
      <c r="I75" s="84"/>
      <c r="J75" s="9" t="s">
        <v>193</v>
      </c>
      <c r="K75" s="9" t="s">
        <v>1592</v>
      </c>
      <c r="L75" s="49">
        <v>36115.0</v>
      </c>
      <c r="M75" s="33" t="s">
        <v>2781</v>
      </c>
      <c r="N75" s="9"/>
      <c r="P75" s="9"/>
      <c r="Q75" s="9"/>
      <c r="R75" s="9" t="s">
        <v>1178</v>
      </c>
      <c r="S75" s="9">
        <v>10.0</v>
      </c>
      <c r="T75" s="9">
        <v>10.0</v>
      </c>
      <c r="U75" s="9">
        <v>11.0</v>
      </c>
      <c r="V75" s="9">
        <v>18.0</v>
      </c>
      <c r="W75" s="9">
        <v>28.0</v>
      </c>
      <c r="X75" s="9"/>
      <c r="Y75" s="9"/>
      <c r="AA75" s="9"/>
      <c r="AB75" s="9"/>
      <c r="AC75" s="9"/>
      <c r="AD75" s="9"/>
      <c r="AE75" s="9"/>
      <c r="AF75" s="9"/>
      <c r="AG75" s="9"/>
      <c r="AH75" s="9"/>
      <c r="AI75" s="9" t="s">
        <v>1428</v>
      </c>
    </row>
    <row r="76">
      <c r="A76" s="9"/>
      <c r="B76" s="59"/>
      <c r="C76" s="9" t="s">
        <v>361</v>
      </c>
      <c r="D76" s="49">
        <v>43890.0</v>
      </c>
      <c r="E76" s="59">
        <v>3055.0</v>
      </c>
      <c r="F76" s="79"/>
      <c r="G76" s="9"/>
      <c r="H76" s="9"/>
      <c r="I76" s="9"/>
      <c r="J76" s="9" t="s">
        <v>1429</v>
      </c>
      <c r="K76" s="9" t="s">
        <v>1607</v>
      </c>
      <c r="L76" s="49">
        <v>36118.0</v>
      </c>
      <c r="M76" s="33" t="s">
        <v>2782</v>
      </c>
      <c r="N76" s="9"/>
      <c r="P76" s="9"/>
      <c r="Q76" s="9"/>
      <c r="R76" s="9" t="s">
        <v>1492</v>
      </c>
      <c r="S76" s="9">
        <v>19.0</v>
      </c>
      <c r="T76" s="9">
        <v>11.0</v>
      </c>
      <c r="U76" s="9">
        <v>20.0</v>
      </c>
      <c r="V76" s="9">
        <v>27.0</v>
      </c>
      <c r="W76" s="9">
        <v>28.0</v>
      </c>
      <c r="X76" s="9"/>
      <c r="Y76" s="9"/>
      <c r="AA76" s="9"/>
      <c r="AB76" s="9"/>
      <c r="AC76" s="9"/>
      <c r="AD76" s="9"/>
      <c r="AE76" s="9"/>
      <c r="AF76" s="9"/>
      <c r="AG76" s="9"/>
      <c r="AH76" s="9"/>
      <c r="AI76" s="9" t="s">
        <v>1517</v>
      </c>
    </row>
    <row r="77">
      <c r="A77" s="9"/>
      <c r="B77" s="59"/>
      <c r="C77" s="9" t="s">
        <v>280</v>
      </c>
      <c r="D77" s="49">
        <v>43891.0</v>
      </c>
      <c r="E77" s="59">
        <v>2060.0</v>
      </c>
      <c r="F77" s="79"/>
      <c r="G77" s="84"/>
      <c r="H77" s="84"/>
      <c r="I77" s="84"/>
      <c r="J77" s="9" t="s">
        <v>1149</v>
      </c>
      <c r="K77" s="9" t="s">
        <v>1595</v>
      </c>
      <c r="L77" s="49">
        <v>36118.0</v>
      </c>
      <c r="M77" s="33" t="s">
        <v>2783</v>
      </c>
      <c r="N77" s="9"/>
      <c r="P77" s="9"/>
      <c r="Q77" s="9"/>
      <c r="R77" s="9" t="s">
        <v>919</v>
      </c>
      <c r="S77" s="9">
        <v>14.0</v>
      </c>
      <c r="T77" s="9">
        <v>22.0</v>
      </c>
      <c r="U77" s="9">
        <v>20.0</v>
      </c>
      <c r="V77" s="9">
        <v>21.0</v>
      </c>
      <c r="W77" s="9">
        <v>27.0</v>
      </c>
      <c r="X77" s="9"/>
      <c r="Y77" s="9"/>
      <c r="AA77" s="9"/>
      <c r="AB77" s="9"/>
      <c r="AC77" s="9"/>
      <c r="AD77" s="9"/>
      <c r="AE77" s="9"/>
      <c r="AF77" s="9"/>
      <c r="AG77" s="9"/>
      <c r="AH77" s="9"/>
      <c r="AI77" s="9" t="s">
        <v>1511</v>
      </c>
    </row>
    <row r="78">
      <c r="A78" s="9"/>
      <c r="B78" s="59"/>
      <c r="C78" s="9" t="s">
        <v>2705</v>
      </c>
      <c r="D78" s="49">
        <v>43892.0</v>
      </c>
      <c r="E78" s="59">
        <v>2798.0</v>
      </c>
      <c r="F78" s="79"/>
      <c r="G78" s="84"/>
      <c r="H78" s="84"/>
      <c r="I78" s="84"/>
      <c r="J78" s="9" t="s">
        <v>1200</v>
      </c>
      <c r="K78" s="9" t="s">
        <v>1595</v>
      </c>
      <c r="L78" s="49">
        <v>36134.0</v>
      </c>
      <c r="M78" s="33" t="s">
        <v>2784</v>
      </c>
      <c r="N78" s="9"/>
      <c r="P78" s="9"/>
      <c r="Q78" s="9"/>
      <c r="R78" s="9" t="s">
        <v>367</v>
      </c>
      <c r="S78" s="9">
        <v>17.0</v>
      </c>
      <c r="T78" s="9">
        <v>10.0</v>
      </c>
      <c r="U78" s="9">
        <v>18.0</v>
      </c>
      <c r="V78" s="9">
        <v>28.0</v>
      </c>
      <c r="W78" s="9">
        <v>27.0</v>
      </c>
      <c r="X78" s="9"/>
      <c r="Y78" s="9"/>
      <c r="AA78" s="9"/>
      <c r="AB78" s="9"/>
      <c r="AC78" s="9"/>
      <c r="AD78" s="9"/>
      <c r="AE78" s="9"/>
      <c r="AF78" s="9"/>
      <c r="AG78" s="9"/>
      <c r="AH78" s="9"/>
      <c r="AI78" s="9" t="s">
        <v>934</v>
      </c>
    </row>
    <row r="79">
      <c r="A79" s="9"/>
      <c r="B79" s="59"/>
      <c r="C79" s="9" t="s">
        <v>265</v>
      </c>
      <c r="D79" s="49">
        <v>43893.0</v>
      </c>
      <c r="E79" s="59">
        <v>2160.0</v>
      </c>
      <c r="F79" s="79"/>
      <c r="G79" s="9"/>
      <c r="H79" s="9"/>
      <c r="I79" s="9"/>
      <c r="J79" s="9" t="s">
        <v>1380</v>
      </c>
      <c r="K79" s="9" t="s">
        <v>1584</v>
      </c>
      <c r="L79" s="49">
        <v>36136.0</v>
      </c>
      <c r="M79" s="33" t="s">
        <v>2785</v>
      </c>
      <c r="N79" s="9"/>
      <c r="P79" s="9"/>
      <c r="Q79" s="9"/>
      <c r="R79" s="9" t="s">
        <v>911</v>
      </c>
      <c r="S79" s="9">
        <v>10.0</v>
      </c>
      <c r="T79" s="9">
        <v>18.0</v>
      </c>
      <c r="U79" s="9">
        <v>20.0</v>
      </c>
      <c r="V79" s="9">
        <v>29.0</v>
      </c>
      <c r="W79" s="9">
        <v>27.0</v>
      </c>
      <c r="X79" s="9"/>
      <c r="Y79" s="9"/>
      <c r="AA79" s="9"/>
      <c r="AB79" s="9"/>
      <c r="AC79" s="9"/>
      <c r="AD79" s="9"/>
      <c r="AE79" s="9"/>
      <c r="AF79" s="9"/>
      <c r="AG79" s="9"/>
      <c r="AH79" s="9"/>
      <c r="AI79" s="9" t="s">
        <v>1167</v>
      </c>
    </row>
    <row r="80">
      <c r="A80" s="9"/>
      <c r="B80" s="59"/>
      <c r="C80" s="9" t="s">
        <v>1566</v>
      </c>
      <c r="D80" s="49">
        <v>43893.0</v>
      </c>
      <c r="E80" s="59">
        <v>4452.0</v>
      </c>
      <c r="F80" s="79"/>
      <c r="G80" s="84"/>
      <c r="H80" s="84"/>
      <c r="I80" s="84"/>
      <c r="J80" s="9" t="s">
        <v>228</v>
      </c>
      <c r="K80" s="9" t="s">
        <v>1595</v>
      </c>
      <c r="L80" s="49">
        <v>36140.0</v>
      </c>
      <c r="M80" s="33" t="s">
        <v>2786</v>
      </c>
      <c r="N80" s="9"/>
      <c r="P80" s="9"/>
      <c r="Q80" s="9"/>
      <c r="R80" s="9" t="s">
        <v>1008</v>
      </c>
      <c r="S80" s="9">
        <v>25.0</v>
      </c>
      <c r="T80" s="9">
        <v>13.0</v>
      </c>
      <c r="U80" s="9">
        <v>21.0</v>
      </c>
      <c r="V80" s="9">
        <v>19.0</v>
      </c>
      <c r="W80" s="9">
        <v>27.0</v>
      </c>
      <c r="X80" s="9"/>
      <c r="Y80" s="9"/>
      <c r="AA80" s="9"/>
      <c r="AB80" s="9"/>
      <c r="AC80" s="9"/>
      <c r="AD80" s="9"/>
      <c r="AE80" s="9"/>
      <c r="AF80" s="9"/>
      <c r="AG80" s="9"/>
      <c r="AH80" s="9"/>
      <c r="AI80" s="9" t="s">
        <v>356</v>
      </c>
    </row>
    <row r="81">
      <c r="A81" s="9"/>
      <c r="B81" s="59"/>
      <c r="C81" s="9" t="s">
        <v>200</v>
      </c>
      <c r="D81" s="49">
        <v>43894.0</v>
      </c>
      <c r="E81" s="59">
        <v>4279.0</v>
      </c>
      <c r="F81" s="79"/>
      <c r="G81" s="9"/>
      <c r="H81" s="9"/>
      <c r="I81" s="9"/>
      <c r="J81" s="9" t="s">
        <v>1118</v>
      </c>
      <c r="K81" s="9" t="s">
        <v>1584</v>
      </c>
      <c r="L81" s="49">
        <v>36156.0</v>
      </c>
      <c r="M81" s="33" t="s">
        <v>2787</v>
      </c>
      <c r="N81" s="9"/>
      <c r="P81" s="9"/>
      <c r="Q81" s="9"/>
      <c r="R81" s="9" t="s">
        <v>1134</v>
      </c>
      <c r="S81" s="9">
        <v>13.0</v>
      </c>
      <c r="T81" s="9">
        <v>9.0</v>
      </c>
      <c r="U81" s="9">
        <v>14.0</v>
      </c>
      <c r="V81" s="9">
        <v>20.0</v>
      </c>
      <c r="W81" s="9">
        <v>25.0</v>
      </c>
      <c r="X81" s="9"/>
      <c r="Y81" s="9"/>
      <c r="AA81" s="9"/>
      <c r="AB81" s="9"/>
      <c r="AC81" s="9"/>
      <c r="AD81" s="9"/>
      <c r="AE81" s="9"/>
      <c r="AF81" s="9"/>
      <c r="AG81" s="9"/>
      <c r="AH81" s="9"/>
      <c r="AI81" s="9" t="s">
        <v>1159</v>
      </c>
    </row>
    <row r="82">
      <c r="A82" s="9"/>
      <c r="B82" s="59"/>
      <c r="C82" s="9" t="s">
        <v>282</v>
      </c>
      <c r="D82" s="49">
        <v>43895.0</v>
      </c>
      <c r="E82" s="59">
        <v>2663.0</v>
      </c>
      <c r="F82" s="79"/>
      <c r="G82" s="9"/>
      <c r="H82" s="9"/>
      <c r="I82" s="9"/>
      <c r="J82" s="9" t="s">
        <v>1221</v>
      </c>
      <c r="K82" s="9" t="s">
        <v>1584</v>
      </c>
      <c r="L82" s="49">
        <v>36169.0</v>
      </c>
      <c r="M82" s="33" t="s">
        <v>2788</v>
      </c>
      <c r="N82" s="9"/>
      <c r="P82" s="9"/>
      <c r="Q82" s="9"/>
      <c r="R82" s="9" t="s">
        <v>1478</v>
      </c>
      <c r="S82" s="9">
        <v>16.0</v>
      </c>
      <c r="T82" s="9">
        <v>13.0</v>
      </c>
      <c r="U82" s="9">
        <v>14.0</v>
      </c>
      <c r="V82" s="9">
        <v>16.0</v>
      </c>
      <c r="W82" s="9">
        <v>24.0</v>
      </c>
      <c r="X82" s="9"/>
      <c r="Y82" s="9"/>
      <c r="AA82" s="9"/>
      <c r="AB82" s="9"/>
      <c r="AC82" s="9"/>
      <c r="AD82" s="9"/>
      <c r="AE82" s="9"/>
      <c r="AF82" s="9"/>
      <c r="AG82" s="9"/>
      <c r="AH82" s="9"/>
      <c r="AI82" s="9" t="s">
        <v>364</v>
      </c>
    </row>
    <row r="83">
      <c r="A83" s="9"/>
      <c r="B83" s="59"/>
      <c r="C83" s="9" t="s">
        <v>360</v>
      </c>
      <c r="D83" s="49">
        <v>43896.0</v>
      </c>
      <c r="E83" s="59">
        <v>3445.0</v>
      </c>
      <c r="F83" s="79"/>
      <c r="G83" s="84"/>
      <c r="H83" s="84"/>
      <c r="I83" s="84"/>
      <c r="J83" s="9" t="s">
        <v>1236</v>
      </c>
      <c r="K83" s="9" t="s">
        <v>1607</v>
      </c>
      <c r="L83" s="49">
        <v>36176.0</v>
      </c>
      <c r="M83" s="33" t="s">
        <v>2789</v>
      </c>
      <c r="N83" s="9"/>
      <c r="P83" s="9"/>
      <c r="Q83" s="9"/>
      <c r="R83" s="9" t="s">
        <v>1078</v>
      </c>
      <c r="S83" s="9">
        <v>30.0</v>
      </c>
      <c r="T83" s="9">
        <v>12.0</v>
      </c>
      <c r="U83" s="9">
        <v>13.0</v>
      </c>
      <c r="V83" s="9">
        <v>21.0</v>
      </c>
      <c r="W83" s="9">
        <v>23.0</v>
      </c>
      <c r="X83" s="9"/>
      <c r="Y83" s="9"/>
      <c r="AA83" s="9"/>
      <c r="AB83" s="9"/>
      <c r="AC83" s="9"/>
      <c r="AD83" s="9"/>
      <c r="AE83" s="9"/>
      <c r="AF83" s="9"/>
      <c r="AG83" s="9"/>
      <c r="AH83" s="9"/>
      <c r="AI83" s="9" t="s">
        <v>367</v>
      </c>
    </row>
    <row r="84">
      <c r="A84" s="9"/>
      <c r="B84" s="59"/>
      <c r="C84" s="9" t="s">
        <v>301</v>
      </c>
      <c r="D84" s="49">
        <v>43896.0</v>
      </c>
      <c r="E84" s="59">
        <v>4997.0</v>
      </c>
      <c r="F84" s="79"/>
      <c r="G84" s="9"/>
      <c r="H84" s="9"/>
      <c r="I84" s="9"/>
      <c r="J84" s="9" t="s">
        <v>1083</v>
      </c>
      <c r="K84" s="9" t="s">
        <v>1588</v>
      </c>
      <c r="L84" s="49">
        <v>36179.0</v>
      </c>
      <c r="M84" s="33" t="s">
        <v>2790</v>
      </c>
      <c r="N84" s="9"/>
      <c r="P84" s="9"/>
      <c r="Q84" s="9"/>
      <c r="R84" s="9" t="s">
        <v>239</v>
      </c>
      <c r="S84" s="9">
        <v>28.0</v>
      </c>
      <c r="T84" s="9">
        <v>16.0</v>
      </c>
      <c r="U84" s="9">
        <v>17.0</v>
      </c>
      <c r="V84" s="9">
        <v>20.0</v>
      </c>
      <c r="W84" s="9">
        <v>23.0</v>
      </c>
      <c r="X84" s="9"/>
      <c r="Y84" s="9"/>
      <c r="AA84" s="9"/>
      <c r="AB84" s="9"/>
      <c r="AC84" s="9"/>
      <c r="AD84" s="9"/>
      <c r="AE84" s="9"/>
      <c r="AF84" s="9"/>
      <c r="AG84" s="9"/>
      <c r="AH84" s="9"/>
      <c r="AI84" s="9" t="s">
        <v>1284</v>
      </c>
    </row>
    <row r="85">
      <c r="A85" s="9"/>
      <c r="B85" s="59"/>
      <c r="C85" s="9" t="s">
        <v>280</v>
      </c>
      <c r="D85" s="49">
        <v>43896.0</v>
      </c>
      <c r="E85" s="59">
        <v>3426.0</v>
      </c>
      <c r="F85" s="79"/>
      <c r="G85" s="84"/>
      <c r="H85" s="84"/>
      <c r="I85" s="84"/>
      <c r="J85" s="9" t="s">
        <v>1302</v>
      </c>
      <c r="K85" s="9" t="s">
        <v>1603</v>
      </c>
      <c r="L85" s="49">
        <v>36183.0</v>
      </c>
      <c r="M85" s="33" t="s">
        <v>2791</v>
      </c>
      <c r="N85" s="9"/>
      <c r="P85" s="9"/>
      <c r="Q85" s="9"/>
      <c r="R85" s="9" t="s">
        <v>1070</v>
      </c>
      <c r="S85" s="9">
        <v>21.0</v>
      </c>
      <c r="T85" s="9">
        <v>11.0</v>
      </c>
      <c r="U85" s="9">
        <v>10.0</v>
      </c>
      <c r="V85" s="9">
        <v>18.0</v>
      </c>
      <c r="W85" s="9">
        <v>23.0</v>
      </c>
      <c r="X85" s="9"/>
      <c r="Y85" s="9"/>
      <c r="AA85" s="9"/>
      <c r="AB85" s="9"/>
      <c r="AC85" s="9"/>
      <c r="AD85" s="9"/>
      <c r="AE85" s="9"/>
      <c r="AF85" s="9"/>
      <c r="AG85" s="9"/>
      <c r="AH85" s="9"/>
      <c r="AI85" s="9" t="s">
        <v>1144</v>
      </c>
    </row>
    <row r="86">
      <c r="A86" s="9"/>
      <c r="B86" s="59"/>
      <c r="C86" s="9" t="s">
        <v>285</v>
      </c>
      <c r="D86" s="49">
        <v>43898.0</v>
      </c>
      <c r="E86" s="59">
        <v>2338.0</v>
      </c>
      <c r="F86" s="79"/>
      <c r="G86" s="9"/>
      <c r="H86" s="9"/>
      <c r="I86" s="9"/>
      <c r="J86" s="9" t="s">
        <v>1338</v>
      </c>
      <c r="K86" s="9" t="s">
        <v>1585</v>
      </c>
      <c r="L86" s="49">
        <v>36193.0</v>
      </c>
      <c r="M86" s="33" t="s">
        <v>2792</v>
      </c>
      <c r="N86" s="9"/>
      <c r="P86" s="9"/>
      <c r="Q86" s="9"/>
      <c r="R86" s="9" t="s">
        <v>939</v>
      </c>
      <c r="S86" s="9">
        <v>13.0</v>
      </c>
      <c r="T86" s="9">
        <v>17.0</v>
      </c>
      <c r="U86" s="9">
        <v>20.0</v>
      </c>
      <c r="V86" s="9">
        <v>24.0</v>
      </c>
      <c r="W86" s="9">
        <v>22.0</v>
      </c>
      <c r="X86" s="9"/>
      <c r="Y86" s="9"/>
      <c r="AA86" s="9"/>
      <c r="AB86" s="9"/>
      <c r="AC86" s="9"/>
      <c r="AD86" s="9"/>
      <c r="AE86" s="9"/>
      <c r="AF86" s="9"/>
      <c r="AG86" s="9"/>
      <c r="AH86" s="9"/>
      <c r="AI86" s="9" t="s">
        <v>1060</v>
      </c>
    </row>
    <row r="87">
      <c r="A87" s="9"/>
      <c r="B87" s="59"/>
      <c r="C87" s="9" t="s">
        <v>265</v>
      </c>
      <c r="D87" s="49">
        <v>43900.0</v>
      </c>
      <c r="E87" s="59">
        <v>3326.0</v>
      </c>
      <c r="F87" s="79"/>
      <c r="G87" s="84"/>
      <c r="H87" s="84"/>
      <c r="I87" s="84"/>
      <c r="J87" s="9" t="s">
        <v>223</v>
      </c>
      <c r="K87" s="9" t="s">
        <v>1585</v>
      </c>
      <c r="L87" s="49">
        <v>36200.0</v>
      </c>
      <c r="M87" s="33" t="s">
        <v>2793</v>
      </c>
      <c r="N87" s="9"/>
      <c r="P87" s="9"/>
      <c r="Q87" s="9"/>
      <c r="R87" s="9" t="s">
        <v>1301</v>
      </c>
      <c r="S87" s="9">
        <v>21.0</v>
      </c>
      <c r="T87" s="9">
        <v>19.0</v>
      </c>
      <c r="U87" s="9">
        <v>18.0</v>
      </c>
      <c r="V87" s="9">
        <v>16.0</v>
      </c>
      <c r="W87" s="9">
        <v>22.0</v>
      </c>
      <c r="X87" s="9"/>
      <c r="Y87" s="9"/>
      <c r="AA87" s="9"/>
      <c r="AB87" s="9"/>
      <c r="AC87" s="9"/>
      <c r="AD87" s="9"/>
      <c r="AE87" s="9"/>
      <c r="AF87" s="9"/>
      <c r="AG87" s="9"/>
      <c r="AH87" s="9"/>
      <c r="AI87" s="9" t="s">
        <v>911</v>
      </c>
    </row>
    <row r="88">
      <c r="A88" s="9"/>
      <c r="B88" s="59"/>
      <c r="C88" s="9" t="s">
        <v>296</v>
      </c>
      <c r="D88" s="49">
        <v>43901.0</v>
      </c>
      <c r="E88" s="59">
        <v>3346.0</v>
      </c>
      <c r="F88" s="79"/>
      <c r="G88" s="84"/>
      <c r="H88" s="84"/>
      <c r="I88" s="84"/>
      <c r="J88" s="9" t="s">
        <v>212</v>
      </c>
      <c r="K88" s="9" t="s">
        <v>1601</v>
      </c>
      <c r="L88" s="49">
        <v>36207.0</v>
      </c>
      <c r="M88" s="33" t="s">
        <v>2794</v>
      </c>
      <c r="N88" s="9"/>
      <c r="P88" s="9"/>
      <c r="Q88" s="9"/>
      <c r="R88" s="9" t="s">
        <v>1513</v>
      </c>
      <c r="S88" s="9">
        <v>20.0</v>
      </c>
      <c r="T88" s="9">
        <v>20.0</v>
      </c>
      <c r="U88" s="9">
        <v>19.0</v>
      </c>
      <c r="V88" s="9">
        <v>20.0</v>
      </c>
      <c r="W88" s="9">
        <v>20.0</v>
      </c>
      <c r="X88" s="9"/>
      <c r="Y88" s="9"/>
      <c r="AA88" s="9"/>
      <c r="AB88" s="9"/>
      <c r="AC88" s="9"/>
      <c r="AD88" s="9"/>
      <c r="AE88" s="9"/>
      <c r="AF88" s="9"/>
      <c r="AG88" s="9"/>
      <c r="AH88" s="9"/>
      <c r="AI88" s="9" t="s">
        <v>916</v>
      </c>
    </row>
    <row r="89">
      <c r="A89" s="9"/>
      <c r="B89" s="59"/>
      <c r="C89" s="9" t="s">
        <v>289</v>
      </c>
      <c r="D89" s="49">
        <v>43903.0</v>
      </c>
      <c r="E89" s="59">
        <v>4418.0</v>
      </c>
      <c r="F89" s="79"/>
      <c r="G89" s="9"/>
      <c r="H89" s="9"/>
      <c r="I89" s="9"/>
      <c r="J89" s="9" t="s">
        <v>1524</v>
      </c>
      <c r="K89" s="9" t="s">
        <v>1603</v>
      </c>
      <c r="L89" s="49">
        <v>36209.0</v>
      </c>
      <c r="M89" s="33" t="s">
        <v>2795</v>
      </c>
      <c r="N89" s="9"/>
      <c r="P89" s="9"/>
      <c r="Q89" s="9"/>
      <c r="R89" s="9" t="s">
        <v>334</v>
      </c>
      <c r="S89" s="9">
        <v>11.0</v>
      </c>
      <c r="T89" s="9">
        <v>20.0</v>
      </c>
      <c r="U89" s="9">
        <v>20.0</v>
      </c>
      <c r="V89" s="9">
        <v>21.0</v>
      </c>
      <c r="W89" s="9">
        <v>20.0</v>
      </c>
      <c r="X89" s="9"/>
      <c r="Y89" s="9"/>
      <c r="AA89" s="9"/>
      <c r="AB89" s="9"/>
      <c r="AC89" s="9"/>
      <c r="AD89" s="9"/>
      <c r="AE89" s="9"/>
      <c r="AF89" s="9"/>
      <c r="AG89" s="9"/>
      <c r="AH89" s="9"/>
      <c r="AI89" s="9" t="s">
        <v>1008</v>
      </c>
    </row>
    <row r="90">
      <c r="A90" s="9"/>
      <c r="B90" s="59"/>
      <c r="C90" s="9" t="s">
        <v>214</v>
      </c>
      <c r="D90" s="49">
        <v>43904.0</v>
      </c>
      <c r="E90" s="59">
        <v>2940.0</v>
      </c>
      <c r="F90" s="79"/>
      <c r="G90" s="84"/>
      <c r="H90" s="84"/>
      <c r="I90" s="84"/>
      <c r="J90" s="9" t="s">
        <v>1025</v>
      </c>
      <c r="K90" s="9" t="s">
        <v>1616</v>
      </c>
      <c r="L90" s="49">
        <v>36211.0</v>
      </c>
      <c r="M90" s="33" t="s">
        <v>2796</v>
      </c>
      <c r="N90" s="9"/>
      <c r="P90" s="9"/>
      <c r="Q90" s="9"/>
      <c r="R90" s="9" t="s">
        <v>972</v>
      </c>
      <c r="S90" s="9">
        <v>15.0</v>
      </c>
      <c r="T90" s="9">
        <v>17.0</v>
      </c>
      <c r="U90" s="9">
        <v>18.0</v>
      </c>
      <c r="V90" s="9">
        <v>19.0</v>
      </c>
      <c r="W90" s="9">
        <v>20.0</v>
      </c>
      <c r="X90" s="9"/>
      <c r="Y90" s="9"/>
      <c r="AA90" s="9"/>
      <c r="AB90" s="9"/>
      <c r="AC90" s="9"/>
      <c r="AD90" s="9"/>
      <c r="AE90" s="9"/>
      <c r="AF90" s="9"/>
      <c r="AG90" s="9"/>
      <c r="AH90" s="9"/>
      <c r="AI90" s="9" t="s">
        <v>907</v>
      </c>
    </row>
    <row r="91">
      <c r="A91" s="9"/>
      <c r="B91" s="59"/>
      <c r="C91" s="9" t="s">
        <v>1566</v>
      </c>
      <c r="D91" s="49">
        <v>43906.0</v>
      </c>
      <c r="E91" s="59">
        <v>2440.0</v>
      </c>
      <c r="F91" s="79"/>
      <c r="G91" s="84"/>
      <c r="H91" s="84"/>
      <c r="I91" s="84"/>
      <c r="J91" s="9" t="s">
        <v>1085</v>
      </c>
      <c r="K91" s="9" t="s">
        <v>1600</v>
      </c>
      <c r="L91" s="49">
        <v>36218.0</v>
      </c>
      <c r="M91" s="33" t="s">
        <v>2797</v>
      </c>
      <c r="N91" s="9"/>
      <c r="P91" s="9"/>
      <c r="Q91" s="9"/>
      <c r="R91" s="9" t="s">
        <v>1346</v>
      </c>
      <c r="S91" s="9">
        <v>10.0</v>
      </c>
      <c r="T91" s="9">
        <v>16.0</v>
      </c>
      <c r="U91" s="9">
        <v>17.0</v>
      </c>
      <c r="V91" s="9">
        <v>15.0</v>
      </c>
      <c r="W91" s="9">
        <v>18.0</v>
      </c>
      <c r="X91" s="9"/>
      <c r="Y91" s="9"/>
      <c r="AA91" s="9"/>
      <c r="AB91" s="9"/>
      <c r="AC91" s="9"/>
      <c r="AD91" s="9"/>
      <c r="AE91" s="9"/>
      <c r="AF91" s="9"/>
      <c r="AG91" s="9"/>
      <c r="AH91" s="9"/>
      <c r="AI91" s="9" t="s">
        <v>1239</v>
      </c>
    </row>
    <row r="92">
      <c r="A92" s="9"/>
      <c r="B92" s="59"/>
      <c r="C92" s="9" t="s">
        <v>360</v>
      </c>
      <c r="D92" s="49">
        <v>43907.0</v>
      </c>
      <c r="E92" s="59">
        <v>3142.0</v>
      </c>
      <c r="F92" s="79"/>
      <c r="G92" s="84"/>
      <c r="H92" s="84"/>
      <c r="I92" s="84"/>
      <c r="J92" s="9" t="s">
        <v>1006</v>
      </c>
      <c r="K92" s="9" t="s">
        <v>1600</v>
      </c>
      <c r="L92" s="49">
        <v>36219.0</v>
      </c>
      <c r="M92" s="33" t="s">
        <v>2798</v>
      </c>
      <c r="N92" s="9"/>
      <c r="P92" s="9"/>
      <c r="Q92" s="9"/>
      <c r="R92" s="9" t="s">
        <v>281</v>
      </c>
      <c r="S92" s="9">
        <v>22.0</v>
      </c>
      <c r="T92" s="9">
        <v>17.0</v>
      </c>
      <c r="U92" s="9">
        <v>15.0</v>
      </c>
      <c r="V92" s="9">
        <v>15.0</v>
      </c>
      <c r="W92" s="9">
        <v>17.0</v>
      </c>
      <c r="X92" s="9"/>
      <c r="Y92" s="9"/>
      <c r="AA92" s="9"/>
      <c r="AB92" s="9"/>
      <c r="AC92" s="9"/>
      <c r="AD92" s="9"/>
      <c r="AE92" s="9"/>
      <c r="AF92" s="9"/>
      <c r="AG92" s="9"/>
      <c r="AH92" s="9"/>
      <c r="AI92" s="9" t="s">
        <v>1165</v>
      </c>
    </row>
    <row r="93">
      <c r="A93" s="9"/>
      <c r="B93" s="59"/>
      <c r="C93" s="9" t="s">
        <v>362</v>
      </c>
      <c r="D93" s="49">
        <v>43908.0</v>
      </c>
      <c r="E93" s="59">
        <v>2254.0</v>
      </c>
      <c r="F93" s="79"/>
      <c r="G93" s="84"/>
      <c r="H93" s="84"/>
      <c r="I93" s="84"/>
      <c r="J93" s="9" t="s">
        <v>1224</v>
      </c>
      <c r="K93" s="9" t="s">
        <v>1592</v>
      </c>
      <c r="L93" s="49">
        <v>36239.0</v>
      </c>
      <c r="M93" s="33" t="s">
        <v>2799</v>
      </c>
      <c r="N93" s="9"/>
      <c r="P93" s="9"/>
      <c r="Q93" s="9"/>
      <c r="R93" s="9" t="s">
        <v>215</v>
      </c>
      <c r="S93" s="9">
        <v>23.0</v>
      </c>
      <c r="T93" s="9">
        <v>13.0</v>
      </c>
      <c r="U93" s="9">
        <v>12.0</v>
      </c>
      <c r="V93" s="9">
        <v>11.0</v>
      </c>
      <c r="W93" s="9">
        <v>13.0</v>
      </c>
      <c r="X93" s="9"/>
      <c r="Y93" s="9"/>
      <c r="AA93" s="9"/>
      <c r="AB93" s="9"/>
      <c r="AC93" s="9"/>
      <c r="AD93" s="9"/>
      <c r="AE93" s="9"/>
      <c r="AF93" s="9"/>
      <c r="AG93" s="9"/>
      <c r="AH93" s="9"/>
      <c r="AI93" s="9" t="s">
        <v>1140</v>
      </c>
    </row>
    <row r="94">
      <c r="A94" s="9"/>
      <c r="B94" s="59"/>
      <c r="C94" s="9" t="s">
        <v>248</v>
      </c>
      <c r="D94" s="49">
        <v>43908.0</v>
      </c>
      <c r="E94" s="59">
        <v>5095.0</v>
      </c>
      <c r="F94" s="79"/>
      <c r="G94" s="84"/>
      <c r="H94" s="84"/>
      <c r="I94" s="84"/>
      <c r="J94" s="9" t="s">
        <v>1184</v>
      </c>
      <c r="K94" s="9" t="s">
        <v>1607</v>
      </c>
      <c r="L94" s="49">
        <v>36244.0</v>
      </c>
      <c r="M94" s="33" t="s">
        <v>2800</v>
      </c>
      <c r="N94" s="9"/>
      <c r="P94" s="9"/>
      <c r="Q94" s="9"/>
      <c r="R94" s="9" t="s">
        <v>1151</v>
      </c>
      <c r="S94" s="9">
        <v>12.0</v>
      </c>
      <c r="T94" s="9">
        <v>13.0</v>
      </c>
      <c r="U94" s="9">
        <v>10.0</v>
      </c>
      <c r="V94" s="9">
        <v>7.0</v>
      </c>
      <c r="W94" s="9">
        <v>10.0</v>
      </c>
      <c r="X94" s="9"/>
      <c r="Y94" s="9"/>
      <c r="AA94" s="9"/>
      <c r="AB94" s="9"/>
      <c r="AC94" s="9"/>
      <c r="AD94" s="9"/>
      <c r="AE94" s="9"/>
      <c r="AF94" s="9"/>
      <c r="AG94" s="9"/>
      <c r="AH94" s="9"/>
      <c r="AI94" s="9" t="s">
        <v>982</v>
      </c>
    </row>
    <row r="95">
      <c r="A95" s="9"/>
      <c r="B95" s="59"/>
      <c r="C95" s="9" t="s">
        <v>285</v>
      </c>
      <c r="D95" s="49">
        <v>43909.0</v>
      </c>
      <c r="E95" s="59">
        <v>3644.0</v>
      </c>
      <c r="F95" s="79"/>
      <c r="G95" s="84"/>
      <c r="H95" s="84"/>
      <c r="I95" s="84"/>
      <c r="J95" s="9" t="s">
        <v>1082</v>
      </c>
      <c r="K95" s="9" t="s">
        <v>1600</v>
      </c>
      <c r="L95" s="49">
        <v>36249.0</v>
      </c>
      <c r="M95" s="33" t="s">
        <v>2801</v>
      </c>
      <c r="N95" s="9"/>
      <c r="P95" s="9"/>
      <c r="Q95" s="9"/>
      <c r="R95" s="9"/>
      <c r="S95" s="9"/>
      <c r="T95" s="9"/>
      <c r="U95" s="9"/>
      <c r="V95" s="9"/>
      <c r="W95" s="9"/>
      <c r="X95" s="9"/>
      <c r="Y95" s="9"/>
      <c r="AA95" s="9"/>
      <c r="AB95" s="9"/>
      <c r="AC95" s="9"/>
      <c r="AD95" s="9"/>
      <c r="AE95" s="9"/>
      <c r="AF95" s="9"/>
      <c r="AG95" s="9"/>
      <c r="AH95" s="9"/>
      <c r="AI95" s="9"/>
    </row>
    <row r="96">
      <c r="A96" s="9"/>
      <c r="B96" s="59"/>
      <c r="C96" s="9" t="s">
        <v>1566</v>
      </c>
      <c r="D96" s="49">
        <v>43909.0</v>
      </c>
      <c r="E96" s="59">
        <v>4684.0</v>
      </c>
      <c r="F96" s="79"/>
      <c r="G96" s="9"/>
      <c r="H96" s="9"/>
      <c r="I96" s="9"/>
      <c r="J96" s="9" t="s">
        <v>996</v>
      </c>
      <c r="K96" s="9" t="s">
        <v>1585</v>
      </c>
      <c r="L96" s="49">
        <v>36263.0</v>
      </c>
      <c r="M96" s="33" t="s">
        <v>2802</v>
      </c>
      <c r="N96" s="9"/>
      <c r="P96" s="9"/>
      <c r="Q96" s="9"/>
      <c r="R96" s="9"/>
      <c r="S96" s="9"/>
      <c r="T96" s="9"/>
      <c r="U96" s="9"/>
      <c r="V96" s="9"/>
      <c r="W96" s="9"/>
      <c r="X96" s="9"/>
      <c r="Y96" s="9"/>
      <c r="AA96" s="9"/>
      <c r="AB96" s="9"/>
      <c r="AC96" s="9"/>
      <c r="AD96" s="9"/>
      <c r="AE96" s="9"/>
      <c r="AF96" s="9"/>
      <c r="AG96" s="9"/>
      <c r="AH96" s="9"/>
      <c r="AI96" s="9"/>
    </row>
    <row r="97">
      <c r="A97" s="9"/>
      <c r="B97" s="59"/>
      <c r="C97" s="9" t="s">
        <v>353</v>
      </c>
      <c r="D97" s="49">
        <v>43911.0</v>
      </c>
      <c r="E97" s="59">
        <v>4050.0</v>
      </c>
      <c r="F97" s="79"/>
      <c r="G97" s="84"/>
      <c r="H97" s="84"/>
      <c r="I97" s="84"/>
      <c r="J97" s="9" t="s">
        <v>1018</v>
      </c>
      <c r="K97" s="9" t="s">
        <v>1600</v>
      </c>
      <c r="L97" s="49">
        <v>36272.0</v>
      </c>
      <c r="M97" s="33" t="s">
        <v>2803</v>
      </c>
      <c r="N97" s="9"/>
      <c r="P97" s="9"/>
      <c r="Q97" s="9"/>
      <c r="R97" s="9"/>
      <c r="S97" s="9"/>
      <c r="T97" s="9"/>
      <c r="U97" s="9"/>
      <c r="V97" s="9"/>
      <c r="W97" s="9"/>
      <c r="X97" s="9"/>
      <c r="Y97" s="9"/>
      <c r="AA97" s="9"/>
      <c r="AB97" s="9"/>
      <c r="AC97" s="9"/>
      <c r="AD97" s="9"/>
      <c r="AE97" s="9"/>
      <c r="AF97" s="9"/>
      <c r="AG97" s="9"/>
      <c r="AH97" s="9"/>
      <c r="AI97" s="9"/>
    </row>
    <row r="98">
      <c r="A98" s="9"/>
      <c r="B98" s="59"/>
      <c r="C98" s="9" t="s">
        <v>280</v>
      </c>
      <c r="D98" s="49">
        <v>43912.0</v>
      </c>
      <c r="E98" s="59">
        <v>3307.0</v>
      </c>
      <c r="F98" s="79"/>
      <c r="G98" s="9"/>
      <c r="H98" s="9"/>
      <c r="I98" s="9"/>
      <c r="J98" s="9" t="s">
        <v>1318</v>
      </c>
      <c r="K98" s="9" t="s">
        <v>1607</v>
      </c>
      <c r="L98" s="49">
        <v>36284.0</v>
      </c>
      <c r="M98" s="33" t="s">
        <v>2804</v>
      </c>
      <c r="N98" s="9"/>
      <c r="P98" s="9"/>
      <c r="Q98" s="9"/>
      <c r="R98" s="9"/>
      <c r="S98" s="9"/>
      <c r="T98" s="9"/>
      <c r="U98" s="9"/>
      <c r="V98" s="9"/>
      <c r="W98" s="9"/>
      <c r="X98" s="9"/>
      <c r="Y98" s="9"/>
      <c r="AA98" s="9"/>
      <c r="AB98" s="9"/>
      <c r="AC98" s="9"/>
      <c r="AD98" s="9"/>
      <c r="AE98" s="9"/>
      <c r="AF98" s="9"/>
      <c r="AG98" s="9"/>
      <c r="AH98" s="9"/>
      <c r="AI98" s="9"/>
    </row>
    <row r="99">
      <c r="A99" s="9"/>
      <c r="B99" s="59"/>
      <c r="C99" s="9" t="s">
        <v>347</v>
      </c>
      <c r="D99" s="49">
        <v>43913.0</v>
      </c>
      <c r="E99" s="59">
        <v>3701.0</v>
      </c>
      <c r="F99" s="79"/>
      <c r="G99" s="9"/>
      <c r="H99" s="9"/>
      <c r="I99" s="9"/>
      <c r="J99" s="9" t="s">
        <v>1299</v>
      </c>
      <c r="K99" s="9" t="s">
        <v>1588</v>
      </c>
      <c r="L99" s="49">
        <v>36287.0</v>
      </c>
      <c r="M99" s="33" t="s">
        <v>2805</v>
      </c>
      <c r="N99" s="9"/>
      <c r="P99" s="9"/>
      <c r="Q99" s="9"/>
      <c r="R99" s="9"/>
      <c r="S99" s="9"/>
      <c r="T99" s="9"/>
      <c r="U99" s="9"/>
      <c r="V99" s="9"/>
      <c r="W99" s="9"/>
      <c r="X99" s="9"/>
      <c r="Y99" s="9"/>
      <c r="AA99" s="9"/>
      <c r="AB99" s="9"/>
      <c r="AC99" s="9"/>
      <c r="AD99" s="9"/>
      <c r="AE99" s="9"/>
      <c r="AF99" s="9"/>
      <c r="AG99" s="9"/>
      <c r="AH99" s="9"/>
      <c r="AI99" s="9"/>
    </row>
    <row r="100">
      <c r="A100" s="9"/>
      <c r="B100" s="59"/>
      <c r="C100" s="9" t="s">
        <v>327</v>
      </c>
      <c r="D100" s="49">
        <v>43913.0</v>
      </c>
      <c r="E100" s="59">
        <v>4446.0</v>
      </c>
      <c r="F100" s="79"/>
      <c r="G100" s="84"/>
      <c r="H100" s="84"/>
      <c r="I100" s="84"/>
      <c r="J100" s="9" t="s">
        <v>1306</v>
      </c>
      <c r="K100" s="9" t="s">
        <v>1588</v>
      </c>
      <c r="L100" s="49">
        <v>36304.0</v>
      </c>
      <c r="M100" s="33" t="s">
        <v>2806</v>
      </c>
      <c r="N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AA100" s="9"/>
      <c r="AB100" s="9"/>
      <c r="AC100" s="9"/>
      <c r="AD100" s="9"/>
      <c r="AE100" s="9"/>
      <c r="AF100" s="9"/>
      <c r="AG100" s="9"/>
      <c r="AH100" s="9"/>
      <c r="AI100" s="9"/>
    </row>
    <row r="101">
      <c r="A101" s="9"/>
      <c r="B101" s="59"/>
      <c r="C101" s="9" t="s">
        <v>278</v>
      </c>
      <c r="D101" s="49">
        <v>43915.0</v>
      </c>
      <c r="E101" s="59">
        <v>5068.0</v>
      </c>
      <c r="F101" s="79"/>
      <c r="G101" s="84"/>
      <c r="H101" s="84"/>
      <c r="I101" s="84"/>
      <c r="J101" s="9" t="s">
        <v>927</v>
      </c>
      <c r="K101" s="9" t="s">
        <v>1595</v>
      </c>
      <c r="L101" s="49">
        <v>36309.0</v>
      </c>
      <c r="M101" s="33" t="s">
        <v>2807</v>
      </c>
      <c r="N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AA101" s="9"/>
      <c r="AB101" s="9"/>
      <c r="AC101" s="9"/>
      <c r="AD101" s="9"/>
      <c r="AE101" s="9"/>
      <c r="AF101" s="9"/>
      <c r="AG101" s="9"/>
      <c r="AH101" s="9"/>
      <c r="AI101" s="9"/>
    </row>
    <row r="102">
      <c r="A102" s="9"/>
      <c r="B102" s="59"/>
      <c r="C102" s="9" t="s">
        <v>327</v>
      </c>
      <c r="D102" s="49">
        <v>43915.0</v>
      </c>
      <c r="E102" s="59">
        <v>2879.0</v>
      </c>
      <c r="F102" s="79"/>
      <c r="G102" s="9"/>
      <c r="H102" s="9"/>
      <c r="I102" s="9"/>
      <c r="J102" s="9" t="s">
        <v>1340</v>
      </c>
      <c r="K102" s="9" t="s">
        <v>1600</v>
      </c>
      <c r="L102" s="49">
        <v>36317.0</v>
      </c>
      <c r="M102" s="33" t="s">
        <v>2808</v>
      </c>
      <c r="N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AA102" s="9"/>
      <c r="AB102" s="9"/>
      <c r="AC102" s="9"/>
      <c r="AD102" s="9"/>
      <c r="AE102" s="9"/>
      <c r="AF102" s="9"/>
      <c r="AG102" s="9"/>
      <c r="AH102" s="9"/>
      <c r="AI102" s="9"/>
    </row>
    <row r="103">
      <c r="A103" s="9"/>
      <c r="B103" s="59"/>
      <c r="C103" s="9" t="s">
        <v>214</v>
      </c>
      <c r="D103" s="49">
        <v>43916.0</v>
      </c>
      <c r="E103" s="59">
        <v>3559.0</v>
      </c>
      <c r="F103" s="79"/>
      <c r="G103" s="84"/>
      <c r="H103" s="84"/>
      <c r="I103" s="84"/>
      <c r="J103" s="9" t="s">
        <v>976</v>
      </c>
      <c r="K103" s="9" t="s">
        <v>1588</v>
      </c>
      <c r="L103" s="49">
        <v>36318.0</v>
      </c>
      <c r="M103" s="33" t="s">
        <v>2809</v>
      </c>
      <c r="N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AA103" s="9"/>
      <c r="AB103" s="9"/>
      <c r="AC103" s="9"/>
      <c r="AD103" s="9"/>
      <c r="AE103" s="9"/>
      <c r="AF103" s="9"/>
      <c r="AG103" s="9"/>
      <c r="AH103" s="9"/>
      <c r="AI103" s="9"/>
    </row>
    <row r="104">
      <c r="A104" s="9"/>
      <c r="B104" s="59"/>
      <c r="C104" s="9" t="s">
        <v>282</v>
      </c>
      <c r="D104" s="49">
        <v>43916.0</v>
      </c>
      <c r="E104" s="59">
        <v>5358.0</v>
      </c>
      <c r="F104" s="79"/>
      <c r="G104" s="84"/>
      <c r="H104" s="84"/>
      <c r="I104" s="84"/>
      <c r="J104" s="9" t="s">
        <v>1166</v>
      </c>
      <c r="K104" s="9" t="s">
        <v>1594</v>
      </c>
      <c r="L104" s="49">
        <v>36321.0</v>
      </c>
      <c r="M104" s="33" t="s">
        <v>2810</v>
      </c>
      <c r="N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AA104" s="9"/>
      <c r="AB104" s="9"/>
      <c r="AC104" s="9"/>
      <c r="AD104" s="9"/>
      <c r="AE104" s="9"/>
      <c r="AF104" s="9"/>
      <c r="AG104" s="9"/>
      <c r="AH104" s="9"/>
      <c r="AI104" s="9"/>
    </row>
    <row r="105">
      <c r="A105" s="9"/>
      <c r="B105" s="59"/>
      <c r="C105" s="9" t="s">
        <v>265</v>
      </c>
      <c r="D105" s="49">
        <v>43917.0</v>
      </c>
      <c r="E105" s="59">
        <v>4612.0</v>
      </c>
      <c r="F105" s="79"/>
      <c r="G105" s="9"/>
      <c r="H105" s="9"/>
      <c r="I105" s="9"/>
      <c r="J105" s="9" t="s">
        <v>246</v>
      </c>
      <c r="K105" s="9" t="s">
        <v>1586</v>
      </c>
      <c r="L105" s="49">
        <v>36329.0</v>
      </c>
      <c r="M105" s="33" t="s">
        <v>2811</v>
      </c>
      <c r="N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AA105" s="9"/>
      <c r="AB105" s="9"/>
      <c r="AC105" s="9"/>
      <c r="AD105" s="9"/>
      <c r="AE105" s="9"/>
      <c r="AF105" s="9"/>
      <c r="AG105" s="9"/>
      <c r="AH105" s="9"/>
      <c r="AI105" s="9"/>
    </row>
    <row r="106">
      <c r="A106" s="9"/>
      <c r="B106" s="59"/>
      <c r="C106" s="9" t="s">
        <v>2705</v>
      </c>
      <c r="D106" s="49">
        <v>43918.0</v>
      </c>
      <c r="E106" s="59">
        <v>5574.0</v>
      </c>
      <c r="F106" s="79"/>
      <c r="G106" s="9"/>
      <c r="H106" s="9"/>
      <c r="I106" s="9"/>
      <c r="J106" s="9" t="s">
        <v>1468</v>
      </c>
      <c r="K106" s="9" t="s">
        <v>1655</v>
      </c>
      <c r="L106" s="49">
        <v>36330.0</v>
      </c>
      <c r="M106" s="33" t="s">
        <v>2812</v>
      </c>
      <c r="N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AA106" s="9"/>
      <c r="AB106" s="9"/>
      <c r="AC106" s="9"/>
      <c r="AD106" s="9"/>
      <c r="AE106" s="9"/>
      <c r="AF106" s="9"/>
      <c r="AG106" s="9"/>
      <c r="AH106" s="9"/>
      <c r="AI106" s="9"/>
    </row>
    <row r="107">
      <c r="A107" s="9"/>
      <c r="B107" s="59"/>
      <c r="C107" s="9" t="s">
        <v>289</v>
      </c>
      <c r="D107" s="49">
        <v>43918.0</v>
      </c>
      <c r="E107" s="59">
        <v>3167.0</v>
      </c>
      <c r="F107" s="79"/>
      <c r="G107" s="84"/>
      <c r="H107" s="84"/>
      <c r="I107" s="84"/>
      <c r="J107" s="9" t="s">
        <v>261</v>
      </c>
      <c r="K107" s="9" t="s">
        <v>1621</v>
      </c>
      <c r="L107" s="49">
        <v>36344.0</v>
      </c>
      <c r="M107" s="33" t="s">
        <v>2813</v>
      </c>
      <c r="N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AA107" s="9"/>
      <c r="AB107" s="9"/>
      <c r="AC107" s="9"/>
      <c r="AD107" s="9"/>
      <c r="AE107" s="9"/>
      <c r="AF107" s="9"/>
      <c r="AG107" s="9"/>
      <c r="AH107" s="9"/>
      <c r="AI107" s="9"/>
    </row>
    <row r="108">
      <c r="A108" s="9"/>
      <c r="B108" s="59"/>
      <c r="C108" s="9" t="s">
        <v>278</v>
      </c>
      <c r="D108" s="49">
        <v>43919.0</v>
      </c>
      <c r="E108" s="59">
        <v>4997.0</v>
      </c>
      <c r="F108" s="79"/>
      <c r="G108" s="84"/>
      <c r="H108" s="84"/>
      <c r="I108" s="84"/>
      <c r="J108" s="9" t="s">
        <v>207</v>
      </c>
      <c r="K108" s="9" t="s">
        <v>1603</v>
      </c>
      <c r="L108" s="49">
        <v>36350.0</v>
      </c>
      <c r="M108" s="33" t="s">
        <v>2814</v>
      </c>
      <c r="N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AA108" s="9"/>
      <c r="AB108" s="9"/>
      <c r="AC108" s="9"/>
      <c r="AD108" s="9"/>
      <c r="AE108" s="9"/>
      <c r="AF108" s="9"/>
      <c r="AG108" s="9"/>
      <c r="AH108" s="9"/>
      <c r="AI108" s="9"/>
    </row>
    <row r="109">
      <c r="A109" s="9"/>
      <c r="B109" s="59"/>
      <c r="C109" s="9" t="s">
        <v>279</v>
      </c>
      <c r="D109" s="49">
        <v>43920.0</v>
      </c>
      <c r="E109" s="59">
        <v>2363.0</v>
      </c>
      <c r="F109" s="79"/>
      <c r="G109" s="84"/>
      <c r="H109" s="84"/>
      <c r="I109" s="84"/>
      <c r="J109" s="9" t="s">
        <v>222</v>
      </c>
      <c r="K109" s="9" t="s">
        <v>1601</v>
      </c>
      <c r="L109" s="49">
        <v>36370.0</v>
      </c>
      <c r="M109" s="33" t="s">
        <v>2815</v>
      </c>
      <c r="N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AA109" s="9"/>
      <c r="AB109" s="9"/>
      <c r="AC109" s="9"/>
      <c r="AD109" s="9"/>
      <c r="AE109" s="9"/>
      <c r="AF109" s="9"/>
      <c r="AG109" s="9"/>
      <c r="AH109" s="9"/>
      <c r="AI109" s="9"/>
    </row>
    <row r="110">
      <c r="A110" s="9"/>
      <c r="B110" s="59"/>
      <c r="C110" s="9" t="s">
        <v>200</v>
      </c>
      <c r="D110" s="49">
        <v>43922.0</v>
      </c>
      <c r="E110" s="59">
        <v>2747.0</v>
      </c>
      <c r="F110" s="79"/>
      <c r="G110" s="9"/>
      <c r="H110" s="9"/>
      <c r="I110" s="9"/>
      <c r="J110" s="9" t="s">
        <v>233</v>
      </c>
      <c r="K110" s="9" t="s">
        <v>1595</v>
      </c>
      <c r="L110" s="49">
        <v>36376.0</v>
      </c>
      <c r="M110" s="33" t="s">
        <v>2816</v>
      </c>
      <c r="N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AA110" s="9"/>
      <c r="AB110" s="9"/>
      <c r="AC110" s="9"/>
      <c r="AD110" s="9"/>
      <c r="AE110" s="9"/>
      <c r="AF110" s="9"/>
      <c r="AG110" s="9"/>
      <c r="AH110" s="9"/>
      <c r="AI110" s="9"/>
    </row>
    <row r="111">
      <c r="A111" s="9"/>
      <c r="B111" s="59"/>
      <c r="C111" s="9" t="s">
        <v>285</v>
      </c>
      <c r="D111" s="49">
        <v>43922.0</v>
      </c>
      <c r="E111" s="59">
        <v>3284.0</v>
      </c>
      <c r="F111" s="79"/>
      <c r="G111" s="84"/>
      <c r="H111" s="84"/>
      <c r="I111" s="84"/>
      <c r="J111" s="9" t="s">
        <v>985</v>
      </c>
      <c r="K111" s="9" t="s">
        <v>1595</v>
      </c>
      <c r="L111" s="49">
        <v>36379.0</v>
      </c>
      <c r="M111" s="33" t="s">
        <v>2817</v>
      </c>
      <c r="N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AA111" s="9"/>
      <c r="AB111" s="9"/>
      <c r="AC111" s="9"/>
      <c r="AD111" s="9"/>
      <c r="AE111" s="9"/>
      <c r="AF111" s="9"/>
      <c r="AG111" s="9"/>
      <c r="AH111" s="9"/>
      <c r="AI111" s="9"/>
    </row>
    <row r="112">
      <c r="A112" s="9"/>
      <c r="B112" s="59"/>
      <c r="C112" s="9" t="s">
        <v>248</v>
      </c>
      <c r="D112" s="49">
        <v>43922.0</v>
      </c>
      <c r="E112" s="59">
        <v>4285.0</v>
      </c>
      <c r="F112" s="79"/>
      <c r="G112" s="84"/>
      <c r="H112" s="84"/>
      <c r="I112" s="84"/>
      <c r="J112" s="9" t="s">
        <v>1475</v>
      </c>
      <c r="K112" s="9" t="s">
        <v>1603</v>
      </c>
      <c r="L112" s="49">
        <v>36388.0</v>
      </c>
      <c r="M112" s="33" t="s">
        <v>2818</v>
      </c>
      <c r="N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AA112" s="9"/>
      <c r="AB112" s="9"/>
      <c r="AC112" s="9"/>
      <c r="AD112" s="9"/>
      <c r="AE112" s="9"/>
      <c r="AF112" s="9"/>
      <c r="AG112" s="9"/>
      <c r="AH112" s="9"/>
      <c r="AI112" s="9"/>
    </row>
    <row r="113">
      <c r="A113" s="9"/>
      <c r="B113" s="59"/>
      <c r="C113" s="9" t="s">
        <v>1566</v>
      </c>
      <c r="D113" s="49">
        <v>43923.0</v>
      </c>
      <c r="E113" s="59">
        <v>2474.0</v>
      </c>
      <c r="F113" s="79"/>
      <c r="G113" s="84"/>
      <c r="H113" s="84"/>
      <c r="I113" s="84"/>
      <c r="J113" s="9" t="s">
        <v>221</v>
      </c>
      <c r="K113" s="9" t="s">
        <v>1607</v>
      </c>
      <c r="L113" s="49">
        <v>36393.0</v>
      </c>
      <c r="M113" s="33" t="s">
        <v>2819</v>
      </c>
      <c r="N113" s="9"/>
      <c r="R113" s="9"/>
      <c r="S113" s="9"/>
      <c r="T113" s="9"/>
      <c r="U113" s="9"/>
      <c r="V113" s="9"/>
      <c r="W113" s="9"/>
      <c r="X113" s="9"/>
      <c r="Y113" s="9"/>
      <c r="AA113" s="9"/>
      <c r="AB113" s="9"/>
      <c r="AC113" s="9"/>
      <c r="AD113" s="9"/>
      <c r="AE113" s="9"/>
      <c r="AF113" s="9"/>
      <c r="AG113" s="9"/>
      <c r="AH113" s="9"/>
      <c r="AI113" s="9"/>
    </row>
    <row r="114">
      <c r="A114" s="9"/>
      <c r="B114" s="59"/>
      <c r="C114" s="9" t="s">
        <v>248</v>
      </c>
      <c r="D114" s="49">
        <v>43923.0</v>
      </c>
      <c r="E114" s="59">
        <v>5303.0</v>
      </c>
      <c r="F114" s="79"/>
      <c r="G114" s="9"/>
      <c r="H114" s="9"/>
      <c r="I114" s="9"/>
      <c r="J114" s="9" t="s">
        <v>1278</v>
      </c>
      <c r="K114" s="9" t="s">
        <v>1592</v>
      </c>
      <c r="L114" s="49">
        <v>36402.0</v>
      </c>
      <c r="M114" s="33" t="s">
        <v>2820</v>
      </c>
      <c r="N114" s="9"/>
      <c r="R114" s="9"/>
      <c r="S114" s="9"/>
      <c r="T114" s="9"/>
      <c r="U114" s="9"/>
      <c r="V114" s="9"/>
      <c r="W114" s="9"/>
      <c r="X114" s="9"/>
      <c r="Y114" s="9"/>
      <c r="AA114" s="9"/>
      <c r="AB114" s="9"/>
      <c r="AC114" s="9"/>
      <c r="AD114" s="9"/>
      <c r="AE114" s="9"/>
      <c r="AF114" s="9"/>
      <c r="AG114" s="9"/>
      <c r="AH114" s="9"/>
      <c r="AI114" s="9"/>
    </row>
    <row r="115">
      <c r="A115" s="9"/>
      <c r="B115" s="59"/>
      <c r="C115" s="9" t="s">
        <v>279</v>
      </c>
      <c r="D115" s="49">
        <v>43924.0</v>
      </c>
      <c r="E115" s="59">
        <v>2633.0</v>
      </c>
      <c r="F115" s="79"/>
      <c r="G115" s="84"/>
      <c r="H115" s="84"/>
      <c r="I115" s="84"/>
      <c r="J115" s="9" t="s">
        <v>216</v>
      </c>
      <c r="K115" s="9" t="s">
        <v>1603</v>
      </c>
      <c r="L115" s="49">
        <v>36412.0</v>
      </c>
      <c r="M115" s="33" t="s">
        <v>2821</v>
      </c>
      <c r="N115" s="9"/>
      <c r="R115" s="9"/>
      <c r="S115" s="9"/>
      <c r="T115" s="9"/>
      <c r="U115" s="9"/>
      <c r="V115" s="9"/>
      <c r="W115" s="9"/>
      <c r="X115" s="9"/>
      <c r="Y115" s="9"/>
      <c r="AA115" s="9"/>
      <c r="AB115" s="9"/>
      <c r="AC115" s="9"/>
      <c r="AD115" s="9"/>
      <c r="AE115" s="9"/>
      <c r="AF115" s="9"/>
      <c r="AG115" s="9"/>
      <c r="AH115" s="9"/>
      <c r="AI115" s="9"/>
    </row>
    <row r="116">
      <c r="A116" s="9"/>
      <c r="B116" s="59"/>
      <c r="C116" s="9" t="s">
        <v>303</v>
      </c>
      <c r="D116" s="49">
        <v>43924.0</v>
      </c>
      <c r="E116" s="59">
        <v>2447.0</v>
      </c>
      <c r="F116" s="79"/>
      <c r="G116" s="9"/>
      <c r="H116" s="9"/>
      <c r="I116" s="9"/>
      <c r="J116" s="9" t="s">
        <v>1160</v>
      </c>
      <c r="K116" s="9" t="s">
        <v>1588</v>
      </c>
      <c r="L116" s="49">
        <v>36419.0</v>
      </c>
      <c r="M116" s="33" t="s">
        <v>2822</v>
      </c>
      <c r="N116" s="9"/>
      <c r="R116" s="9"/>
      <c r="S116" s="9"/>
      <c r="T116" s="9"/>
      <c r="U116" s="9"/>
      <c r="V116" s="9"/>
      <c r="W116" s="9"/>
      <c r="X116" s="9"/>
      <c r="Y116" s="9"/>
      <c r="AA116" s="9"/>
      <c r="AB116" s="9"/>
      <c r="AC116" s="9"/>
      <c r="AD116" s="9"/>
      <c r="AE116" s="9"/>
      <c r="AF116" s="9"/>
      <c r="AG116" s="9"/>
      <c r="AH116" s="9"/>
      <c r="AI116" s="9"/>
    </row>
    <row r="117">
      <c r="A117" s="9"/>
      <c r="B117" s="59"/>
      <c r="C117" s="9" t="s">
        <v>214</v>
      </c>
      <c r="D117" s="49">
        <v>43925.0</v>
      </c>
      <c r="E117" s="59">
        <v>3230.0</v>
      </c>
      <c r="F117" s="79"/>
      <c r="G117" s="84"/>
      <c r="H117" s="84"/>
      <c r="I117" s="84"/>
      <c r="J117" s="9" t="s">
        <v>1329</v>
      </c>
      <c r="K117" s="9" t="s">
        <v>1601</v>
      </c>
      <c r="L117" s="49">
        <v>36421.0</v>
      </c>
      <c r="M117" s="33" t="s">
        <v>2823</v>
      </c>
      <c r="N117" s="9"/>
      <c r="R117" s="9"/>
      <c r="S117" s="9"/>
      <c r="T117" s="9"/>
      <c r="U117" s="9"/>
      <c r="V117" s="9"/>
      <c r="W117" s="9"/>
      <c r="X117" s="9"/>
      <c r="Y117" s="9"/>
      <c r="AA117" s="9"/>
      <c r="AB117" s="9"/>
      <c r="AC117" s="9"/>
      <c r="AD117" s="9"/>
      <c r="AE117" s="9"/>
      <c r="AF117" s="9"/>
      <c r="AG117" s="9"/>
      <c r="AH117" s="9"/>
      <c r="AI117" s="9"/>
    </row>
    <row r="118">
      <c r="A118" s="9"/>
      <c r="B118" s="59"/>
      <c r="C118" s="9" t="s">
        <v>303</v>
      </c>
      <c r="D118" s="49">
        <v>43925.0</v>
      </c>
      <c r="E118" s="59">
        <v>4306.0</v>
      </c>
      <c r="F118" s="79"/>
      <c r="G118" s="84"/>
      <c r="H118" s="84"/>
      <c r="I118" s="84"/>
      <c r="J118" s="9" t="s">
        <v>1147</v>
      </c>
      <c r="K118" s="9" t="s">
        <v>1595</v>
      </c>
      <c r="L118" s="49">
        <v>36426.0</v>
      </c>
      <c r="M118" s="33" t="s">
        <v>2824</v>
      </c>
      <c r="N118" s="9"/>
      <c r="R118" s="9"/>
      <c r="S118" s="9"/>
      <c r="T118" s="9"/>
      <c r="U118" s="9"/>
      <c r="V118" s="9"/>
      <c r="W118" s="9"/>
      <c r="X118" s="9"/>
      <c r="Y118" s="9"/>
      <c r="AA118" s="9"/>
      <c r="AB118" s="9"/>
      <c r="AC118" s="9"/>
      <c r="AD118" s="9"/>
      <c r="AE118" s="9"/>
      <c r="AF118" s="9"/>
      <c r="AG118" s="9"/>
      <c r="AH118" s="9"/>
      <c r="AI118" s="9"/>
    </row>
    <row r="119">
      <c r="A119" s="9"/>
      <c r="B119" s="59"/>
      <c r="C119" s="9" t="s">
        <v>285</v>
      </c>
      <c r="D119" s="49">
        <v>43925.0</v>
      </c>
      <c r="E119" s="59">
        <v>3440.0</v>
      </c>
      <c r="F119" s="79"/>
      <c r="G119" s="84"/>
      <c r="H119" s="84"/>
      <c r="I119" s="84"/>
      <c r="J119" s="9" t="s">
        <v>919</v>
      </c>
      <c r="K119" s="9" t="s">
        <v>1601</v>
      </c>
      <c r="L119" s="49">
        <v>36447.0</v>
      </c>
      <c r="M119" s="33" t="s">
        <v>2825</v>
      </c>
      <c r="N119" s="9"/>
      <c r="R119" s="9"/>
      <c r="S119" s="9"/>
      <c r="T119" s="9"/>
      <c r="U119" s="9"/>
      <c r="V119" s="9"/>
      <c r="W119" s="9"/>
      <c r="X119" s="9"/>
      <c r="Y119" s="9"/>
      <c r="AA119" s="9"/>
      <c r="AB119" s="9"/>
      <c r="AC119" s="9"/>
      <c r="AD119" s="9"/>
      <c r="AE119" s="9"/>
      <c r="AF119" s="9"/>
      <c r="AG119" s="9"/>
      <c r="AH119" s="9"/>
      <c r="AI119" s="9"/>
    </row>
    <row r="120">
      <c r="A120" s="9"/>
      <c r="B120" s="59"/>
      <c r="C120" s="9" t="s">
        <v>304</v>
      </c>
      <c r="D120" s="49">
        <v>43926.0</v>
      </c>
      <c r="E120" s="59">
        <v>5106.0</v>
      </c>
      <c r="F120" s="79"/>
      <c r="G120" s="9"/>
      <c r="H120" s="9"/>
      <c r="I120" s="9"/>
      <c r="J120" s="9" t="s">
        <v>213</v>
      </c>
      <c r="K120" s="9" t="s">
        <v>1584</v>
      </c>
      <c r="L120" s="49">
        <v>36447.0</v>
      </c>
      <c r="M120" s="33" t="s">
        <v>2826</v>
      </c>
      <c r="N120" s="9"/>
      <c r="R120" s="9"/>
      <c r="S120" s="9"/>
      <c r="T120" s="9"/>
      <c r="U120" s="9"/>
      <c r="V120" s="9"/>
      <c r="W120" s="9"/>
      <c r="X120" s="9"/>
      <c r="Y120" s="9"/>
      <c r="AA120" s="9"/>
      <c r="AB120" s="9"/>
      <c r="AC120" s="9"/>
      <c r="AD120" s="9"/>
      <c r="AE120" s="9"/>
      <c r="AF120" s="9"/>
      <c r="AG120" s="9"/>
      <c r="AH120" s="9"/>
      <c r="AI120" s="9"/>
    </row>
    <row r="121">
      <c r="A121" s="9"/>
      <c r="B121" s="59"/>
      <c r="C121" s="9" t="s">
        <v>1561</v>
      </c>
      <c r="D121" s="49">
        <v>43929.0</v>
      </c>
      <c r="E121" s="59">
        <v>4139.0</v>
      </c>
      <c r="F121" s="79"/>
      <c r="G121" s="9"/>
      <c r="H121" s="9"/>
      <c r="I121" s="9"/>
      <c r="J121" s="9" t="s">
        <v>961</v>
      </c>
      <c r="K121" s="9" t="s">
        <v>1588</v>
      </c>
      <c r="L121" s="49">
        <v>36455.0</v>
      </c>
      <c r="M121" s="33" t="s">
        <v>2827</v>
      </c>
      <c r="N121" s="9"/>
      <c r="R121" s="9"/>
      <c r="S121" s="9"/>
      <c r="T121" s="9"/>
      <c r="U121" s="9"/>
      <c r="V121" s="9"/>
      <c r="W121" s="9"/>
      <c r="X121" s="9"/>
      <c r="Y121" s="9"/>
      <c r="AA121" s="9"/>
      <c r="AB121" s="9"/>
      <c r="AC121" s="9"/>
      <c r="AD121" s="9"/>
      <c r="AE121" s="9"/>
      <c r="AF121" s="9"/>
      <c r="AG121" s="9"/>
      <c r="AH121" s="9"/>
      <c r="AI121" s="9"/>
    </row>
    <row r="122">
      <c r="A122" s="9"/>
      <c r="B122" s="59"/>
      <c r="C122" s="9" t="s">
        <v>304</v>
      </c>
      <c r="D122" s="49">
        <v>43929.0</v>
      </c>
      <c r="E122" s="59">
        <v>2476.0</v>
      </c>
      <c r="F122" s="79"/>
      <c r="G122" s="84"/>
      <c r="H122" s="84"/>
      <c r="I122" s="84"/>
      <c r="J122" s="9" t="s">
        <v>950</v>
      </c>
      <c r="K122" s="9" t="s">
        <v>1588</v>
      </c>
      <c r="L122" s="49">
        <v>36472.0</v>
      </c>
      <c r="M122" s="33" t="s">
        <v>2828</v>
      </c>
      <c r="N122" s="9"/>
      <c r="R122" s="9"/>
      <c r="S122" s="9"/>
      <c r="T122" s="9"/>
      <c r="U122" s="9"/>
      <c r="V122" s="9"/>
      <c r="W122" s="9"/>
      <c r="X122" s="9"/>
      <c r="Y122" s="9"/>
      <c r="AA122" s="9"/>
      <c r="AB122" s="9"/>
      <c r="AC122" s="9"/>
      <c r="AD122" s="9"/>
      <c r="AE122" s="9"/>
      <c r="AF122" s="9"/>
      <c r="AG122" s="9"/>
      <c r="AH122" s="9"/>
      <c r="AI122" s="9"/>
    </row>
    <row r="123">
      <c r="A123" s="9"/>
      <c r="B123" s="59"/>
      <c r="C123" s="9" t="s">
        <v>265</v>
      </c>
      <c r="D123" s="49">
        <v>43930.0</v>
      </c>
      <c r="E123" s="59">
        <v>3580.0</v>
      </c>
      <c r="F123" s="79"/>
      <c r="G123" s="84"/>
      <c r="H123" s="84"/>
      <c r="I123" s="84"/>
      <c r="J123" s="9" t="s">
        <v>1365</v>
      </c>
      <c r="K123" s="9" t="s">
        <v>1588</v>
      </c>
      <c r="L123" s="49">
        <v>36475.0</v>
      </c>
      <c r="M123" s="33" t="s">
        <v>2829</v>
      </c>
      <c r="N123" s="9"/>
      <c r="R123" s="9"/>
      <c r="S123" s="9"/>
      <c r="T123" s="9"/>
      <c r="U123" s="9"/>
      <c r="V123" s="9"/>
      <c r="W123" s="9"/>
      <c r="X123" s="9"/>
      <c r="Y123" s="9"/>
      <c r="AA123" s="9"/>
      <c r="AB123" s="9"/>
      <c r="AC123" s="9"/>
      <c r="AD123" s="9"/>
      <c r="AE123" s="9"/>
      <c r="AF123" s="9"/>
      <c r="AG123" s="9"/>
      <c r="AH123" s="9"/>
      <c r="AI123" s="9"/>
    </row>
    <row r="124">
      <c r="A124" s="9"/>
      <c r="B124" s="59"/>
      <c r="C124" s="9" t="s">
        <v>289</v>
      </c>
      <c r="D124" s="49">
        <v>43930.0</v>
      </c>
      <c r="E124" s="59">
        <v>3103.0</v>
      </c>
      <c r="F124" s="79"/>
      <c r="G124" s="84"/>
      <c r="H124" s="84"/>
      <c r="I124" s="84"/>
      <c r="J124" s="9" t="s">
        <v>1321</v>
      </c>
      <c r="K124" s="9" t="s">
        <v>1588</v>
      </c>
      <c r="L124" s="49">
        <v>36476.0</v>
      </c>
      <c r="M124" s="33" t="s">
        <v>2830</v>
      </c>
      <c r="N124" s="9"/>
      <c r="R124" s="9"/>
      <c r="S124" s="9"/>
      <c r="T124" s="9"/>
      <c r="U124" s="9"/>
      <c r="V124" s="9"/>
      <c r="W124" s="9"/>
      <c r="X124" s="9"/>
      <c r="Y124" s="9"/>
      <c r="AA124" s="9"/>
      <c r="AB124" s="9"/>
      <c r="AC124" s="9"/>
      <c r="AD124" s="9"/>
      <c r="AE124" s="9"/>
      <c r="AF124" s="9"/>
      <c r="AG124" s="9"/>
      <c r="AH124" s="9"/>
      <c r="AI124" s="9"/>
    </row>
    <row r="125">
      <c r="A125" s="9"/>
      <c r="B125" s="59"/>
      <c r="C125" s="9" t="s">
        <v>304</v>
      </c>
      <c r="D125" s="49">
        <v>43930.0</v>
      </c>
      <c r="E125" s="59">
        <v>4263.0</v>
      </c>
      <c r="F125" s="79"/>
      <c r="G125" s="9"/>
      <c r="H125" s="9"/>
      <c r="I125" s="9"/>
      <c r="J125" s="9" t="s">
        <v>1094</v>
      </c>
      <c r="K125" s="9" t="s">
        <v>1600</v>
      </c>
      <c r="L125" s="49">
        <v>36477.0</v>
      </c>
      <c r="M125" s="33" t="s">
        <v>2831</v>
      </c>
      <c r="N125" s="9"/>
      <c r="R125" s="9"/>
      <c r="S125" s="9"/>
      <c r="T125" s="9"/>
      <c r="U125" s="9"/>
      <c r="V125" s="9"/>
      <c r="W125" s="9"/>
      <c r="X125" s="9"/>
      <c r="Y125" s="9"/>
      <c r="AA125" s="9"/>
      <c r="AB125" s="9"/>
      <c r="AC125" s="9"/>
      <c r="AD125" s="9"/>
      <c r="AE125" s="9"/>
      <c r="AF125" s="9"/>
      <c r="AG125" s="9"/>
      <c r="AH125" s="9"/>
      <c r="AI125" s="9"/>
    </row>
    <row r="126">
      <c r="A126" s="9"/>
      <c r="B126" s="59"/>
      <c r="C126" s="9" t="s">
        <v>299</v>
      </c>
      <c r="D126" s="49">
        <v>43932.0</v>
      </c>
      <c r="E126" s="59">
        <v>5445.0</v>
      </c>
      <c r="F126" s="79"/>
      <c r="G126" s="9"/>
      <c r="H126" s="9"/>
      <c r="I126" s="9"/>
      <c r="J126" s="9" t="s">
        <v>225</v>
      </c>
      <c r="K126" s="9" t="s">
        <v>1607</v>
      </c>
      <c r="L126" s="49">
        <v>36479.0</v>
      </c>
      <c r="M126" s="33" t="s">
        <v>2832</v>
      </c>
      <c r="N126" s="9"/>
      <c r="R126" s="9"/>
      <c r="S126" s="9"/>
      <c r="T126" s="9"/>
      <c r="U126" s="9"/>
      <c r="V126" s="9"/>
      <c r="W126" s="9"/>
      <c r="X126" s="9"/>
      <c r="Y126" s="9"/>
      <c r="AA126" s="9"/>
      <c r="AB126" s="9"/>
      <c r="AC126" s="9"/>
      <c r="AD126" s="9"/>
      <c r="AE126" s="9"/>
      <c r="AF126" s="9"/>
      <c r="AG126" s="9"/>
      <c r="AH126" s="9"/>
      <c r="AI126" s="9"/>
    </row>
    <row r="127">
      <c r="A127" s="9"/>
      <c r="B127" s="59"/>
      <c r="C127" s="9" t="s">
        <v>299</v>
      </c>
      <c r="D127" s="49">
        <v>43932.0</v>
      </c>
      <c r="E127" s="59">
        <v>4764.0</v>
      </c>
      <c r="F127" s="79"/>
      <c r="G127" s="84"/>
      <c r="H127" s="84"/>
      <c r="I127" s="84"/>
      <c r="J127" s="9" t="s">
        <v>1336</v>
      </c>
      <c r="K127" s="9" t="s">
        <v>1600</v>
      </c>
      <c r="L127" s="49">
        <v>36491.0</v>
      </c>
      <c r="M127" s="33" t="s">
        <v>2833</v>
      </c>
      <c r="N127" s="9"/>
      <c r="R127" s="9"/>
      <c r="S127" s="9"/>
      <c r="T127" s="9"/>
      <c r="U127" s="9"/>
      <c r="V127" s="9"/>
      <c r="W127" s="9"/>
      <c r="X127" s="9"/>
      <c r="Y127" s="9"/>
      <c r="AA127" s="9"/>
      <c r="AB127" s="9"/>
      <c r="AC127" s="9"/>
      <c r="AD127" s="9"/>
      <c r="AE127" s="9"/>
      <c r="AF127" s="9"/>
      <c r="AG127" s="9"/>
      <c r="AH127" s="9"/>
      <c r="AI127" s="9"/>
    </row>
    <row r="128">
      <c r="A128" s="9"/>
      <c r="B128" s="59"/>
      <c r="C128" s="9" t="s">
        <v>200</v>
      </c>
      <c r="D128" s="49">
        <v>43933.0</v>
      </c>
      <c r="E128" s="59">
        <v>5395.0</v>
      </c>
      <c r="F128" s="79"/>
      <c r="G128" s="9"/>
      <c r="H128" s="9"/>
      <c r="I128" s="9"/>
      <c r="J128" s="9" t="s">
        <v>1351</v>
      </c>
      <c r="K128" s="9" t="s">
        <v>1594</v>
      </c>
      <c r="L128" s="49">
        <v>36492.0</v>
      </c>
      <c r="M128" s="33" t="s">
        <v>2834</v>
      </c>
      <c r="N128" s="9"/>
      <c r="R128" s="9"/>
      <c r="S128" s="9"/>
      <c r="T128" s="9"/>
      <c r="U128" s="9"/>
      <c r="V128" s="9"/>
      <c r="W128" s="9"/>
      <c r="X128" s="9"/>
      <c r="Y128" s="9"/>
      <c r="AA128" s="9"/>
      <c r="AB128" s="9"/>
      <c r="AC128" s="9"/>
      <c r="AD128" s="9"/>
      <c r="AE128" s="9"/>
      <c r="AF128" s="9"/>
      <c r="AG128" s="9"/>
      <c r="AH128" s="9"/>
      <c r="AI128" s="9"/>
    </row>
    <row r="129">
      <c r="A129" s="9"/>
      <c r="B129" s="59"/>
      <c r="C129" s="9" t="s">
        <v>361</v>
      </c>
      <c r="D129" s="49">
        <v>43933.0</v>
      </c>
      <c r="E129" s="59">
        <v>3702.0</v>
      </c>
      <c r="F129" s="79"/>
      <c r="G129" s="84"/>
      <c r="H129" s="84"/>
      <c r="I129" s="84"/>
      <c r="J129" s="9" t="s">
        <v>1214</v>
      </c>
      <c r="K129" s="9" t="s">
        <v>1619</v>
      </c>
      <c r="L129" s="49">
        <v>36501.0</v>
      </c>
      <c r="M129" s="33" t="s">
        <v>2835</v>
      </c>
      <c r="N129" s="9"/>
      <c r="R129" s="9"/>
      <c r="S129" s="9"/>
      <c r="T129" s="9"/>
      <c r="U129" s="9"/>
      <c r="V129" s="9"/>
      <c r="W129" s="9"/>
      <c r="X129" s="9"/>
      <c r="Y129" s="9"/>
      <c r="AA129" s="9"/>
      <c r="AB129" s="9"/>
      <c r="AC129" s="9"/>
      <c r="AD129" s="9"/>
      <c r="AE129" s="9"/>
      <c r="AF129" s="9"/>
      <c r="AG129" s="9"/>
      <c r="AH129" s="9"/>
      <c r="AI129" s="9"/>
    </row>
    <row r="130">
      <c r="A130" s="9"/>
      <c r="B130" s="59"/>
      <c r="C130" s="9" t="s">
        <v>282</v>
      </c>
      <c r="D130" s="49">
        <v>43935.0</v>
      </c>
      <c r="E130" s="59">
        <v>4842.0</v>
      </c>
      <c r="F130" s="79"/>
      <c r="G130" s="9"/>
      <c r="H130" s="9"/>
      <c r="I130" s="9"/>
      <c r="J130" s="9" t="s">
        <v>1506</v>
      </c>
      <c r="K130" s="9" t="s">
        <v>1588</v>
      </c>
      <c r="L130" s="49">
        <v>36503.0</v>
      </c>
      <c r="M130" s="33" t="s">
        <v>2836</v>
      </c>
      <c r="N130" s="9"/>
      <c r="R130" s="9"/>
      <c r="S130" s="9"/>
      <c r="T130" s="9"/>
      <c r="U130" s="9"/>
      <c r="V130" s="9"/>
      <c r="W130" s="9"/>
      <c r="X130" s="9"/>
      <c r="Y130" s="9"/>
      <c r="AA130" s="9"/>
      <c r="AB130" s="9"/>
      <c r="AC130" s="9"/>
      <c r="AD130" s="9"/>
      <c r="AE130" s="9"/>
      <c r="AF130" s="9"/>
      <c r="AG130" s="9"/>
      <c r="AH130" s="9"/>
      <c r="AI130" s="9"/>
    </row>
    <row r="131">
      <c r="A131" s="9"/>
      <c r="B131" s="59"/>
      <c r="C131" s="9" t="s">
        <v>1561</v>
      </c>
      <c r="D131" s="49">
        <v>43935.0</v>
      </c>
      <c r="E131" s="59">
        <v>4440.0</v>
      </c>
      <c r="F131" s="79"/>
      <c r="G131" s="9"/>
      <c r="H131" s="9"/>
      <c r="I131" s="9"/>
      <c r="J131" s="9" t="s">
        <v>1490</v>
      </c>
      <c r="K131" s="9" t="s">
        <v>1603</v>
      </c>
      <c r="L131" s="49">
        <v>36508.0</v>
      </c>
      <c r="M131" s="33" t="s">
        <v>2837</v>
      </c>
      <c r="N131" s="9"/>
      <c r="R131" s="9"/>
      <c r="S131" s="9"/>
      <c r="T131" s="9"/>
      <c r="U131" s="9"/>
      <c r="V131" s="9"/>
      <c r="W131" s="9"/>
      <c r="X131" s="9"/>
      <c r="Y131" s="9"/>
      <c r="AA131" s="9"/>
      <c r="AB131" s="9"/>
      <c r="AC131" s="9"/>
      <c r="AD131" s="9"/>
      <c r="AE131" s="9"/>
      <c r="AF131" s="9"/>
      <c r="AG131" s="9"/>
      <c r="AH131" s="9"/>
      <c r="AI131" s="9"/>
    </row>
    <row r="132">
      <c r="A132" s="9"/>
      <c r="B132" s="59"/>
      <c r="C132" s="9" t="s">
        <v>362</v>
      </c>
      <c r="D132" s="49">
        <v>43936.0</v>
      </c>
      <c r="E132" s="59">
        <v>4788.0</v>
      </c>
      <c r="F132" s="79"/>
      <c r="G132" s="84"/>
      <c r="H132" s="84"/>
      <c r="I132" s="84"/>
      <c r="J132" s="9" t="s">
        <v>1315</v>
      </c>
      <c r="K132" s="9" t="s">
        <v>1603</v>
      </c>
      <c r="L132" s="49">
        <v>36519.0</v>
      </c>
      <c r="M132" s="33" t="s">
        <v>2838</v>
      </c>
      <c r="N132" s="9"/>
      <c r="R132" s="9"/>
      <c r="S132" s="9"/>
      <c r="T132" s="9"/>
      <c r="U132" s="9"/>
      <c r="V132" s="9"/>
      <c r="W132" s="9"/>
      <c r="X132" s="9"/>
      <c r="Y132" s="9"/>
      <c r="AA132" s="9"/>
      <c r="AB132" s="9"/>
      <c r="AC132" s="9"/>
      <c r="AD132" s="9"/>
      <c r="AE132" s="9"/>
      <c r="AF132" s="9"/>
      <c r="AG132" s="9"/>
      <c r="AH132" s="9"/>
      <c r="AI132" s="9"/>
    </row>
    <row r="133">
      <c r="A133" s="9"/>
      <c r="B133" s="59"/>
      <c r="C133" s="9" t="s">
        <v>360</v>
      </c>
      <c r="D133" s="49">
        <v>43938.0</v>
      </c>
      <c r="E133" s="59">
        <v>4431.0</v>
      </c>
      <c r="F133" s="79"/>
      <c r="G133" s="84"/>
      <c r="H133" s="84"/>
      <c r="I133" s="84"/>
      <c r="J133" s="9" t="s">
        <v>1057</v>
      </c>
      <c r="K133" s="9" t="s">
        <v>1603</v>
      </c>
      <c r="L133" s="49">
        <v>36526.0</v>
      </c>
      <c r="M133" s="33" t="s">
        <v>2839</v>
      </c>
      <c r="N133" s="9"/>
      <c r="R133" s="9"/>
      <c r="S133" s="9"/>
      <c r="T133" s="9"/>
      <c r="U133" s="9"/>
      <c r="V133" s="9"/>
      <c r="W133" s="9"/>
      <c r="X133" s="9"/>
      <c r="Y133" s="9"/>
      <c r="AA133" s="9"/>
      <c r="AB133" s="9"/>
      <c r="AC133" s="9"/>
      <c r="AD133" s="9"/>
      <c r="AE133" s="9"/>
      <c r="AF133" s="9"/>
      <c r="AG133" s="9"/>
      <c r="AH133" s="9"/>
      <c r="AI133" s="9"/>
    </row>
    <row r="134">
      <c r="A134" s="9"/>
      <c r="B134" s="59"/>
      <c r="C134" s="9" t="s">
        <v>220</v>
      </c>
      <c r="D134" s="49">
        <v>43938.0</v>
      </c>
      <c r="E134" s="59">
        <v>3730.0</v>
      </c>
      <c r="F134" s="79"/>
      <c r="G134" s="84"/>
      <c r="H134" s="84"/>
      <c r="I134" s="84"/>
      <c r="J134" s="9" t="s">
        <v>1502</v>
      </c>
      <c r="K134" s="9" t="s">
        <v>1600</v>
      </c>
      <c r="L134" s="49">
        <v>36529.0</v>
      </c>
      <c r="M134" s="33" t="s">
        <v>2840</v>
      </c>
      <c r="N134" s="9"/>
      <c r="R134" s="9"/>
      <c r="S134" s="9"/>
      <c r="T134" s="9"/>
      <c r="U134" s="9"/>
      <c r="V134" s="9"/>
      <c r="W134" s="9"/>
      <c r="X134" s="9"/>
      <c r="Y134" s="9"/>
      <c r="AA134" s="9"/>
      <c r="AB134" s="9"/>
      <c r="AC134" s="9"/>
      <c r="AD134" s="9"/>
      <c r="AE134" s="9"/>
      <c r="AF134" s="9"/>
      <c r="AG134" s="9"/>
      <c r="AH134" s="9"/>
      <c r="AI134" s="9"/>
    </row>
    <row r="135">
      <c r="A135" s="9"/>
      <c r="B135" s="59"/>
      <c r="C135" s="9" t="s">
        <v>278</v>
      </c>
      <c r="D135" s="49">
        <v>43938.0</v>
      </c>
      <c r="E135" s="59">
        <v>3287.0</v>
      </c>
      <c r="F135" s="79"/>
      <c r="G135" s="84"/>
      <c r="H135" s="84"/>
      <c r="I135" s="84"/>
      <c r="J135" s="9" t="s">
        <v>1021</v>
      </c>
      <c r="K135" s="9" t="s">
        <v>1585</v>
      </c>
      <c r="L135" s="49">
        <v>36532.0</v>
      </c>
      <c r="M135" s="33" t="s">
        <v>2841</v>
      </c>
      <c r="N135" s="9"/>
      <c r="R135" s="9"/>
      <c r="S135" s="9"/>
      <c r="T135" s="9"/>
      <c r="U135" s="9"/>
      <c r="V135" s="9"/>
      <c r="W135" s="9"/>
      <c r="X135" s="9"/>
      <c r="Y135" s="9"/>
      <c r="AA135" s="9"/>
      <c r="AB135" s="9"/>
      <c r="AC135" s="9"/>
      <c r="AD135" s="9"/>
      <c r="AE135" s="9"/>
      <c r="AF135" s="9"/>
      <c r="AG135" s="9"/>
      <c r="AH135" s="9"/>
      <c r="AI135" s="9"/>
    </row>
    <row r="136">
      <c r="A136" s="9"/>
      <c r="B136" s="59"/>
      <c r="C136" s="9" t="s">
        <v>299</v>
      </c>
      <c r="D136" s="49">
        <v>43938.0</v>
      </c>
      <c r="E136" s="59">
        <v>5812.0</v>
      </c>
      <c r="F136" s="79"/>
      <c r="G136" s="84"/>
      <c r="H136" s="84"/>
      <c r="I136" s="84"/>
      <c r="J136" s="9" t="s">
        <v>1516</v>
      </c>
      <c r="K136" s="9" t="s">
        <v>1588</v>
      </c>
      <c r="L136" s="49">
        <v>36540.0</v>
      </c>
      <c r="M136" s="33" t="s">
        <v>2842</v>
      </c>
      <c r="N136" s="9"/>
      <c r="R136" s="9"/>
      <c r="S136" s="9"/>
      <c r="T136" s="9"/>
      <c r="U136" s="9"/>
      <c r="V136" s="9"/>
      <c r="W136" s="9"/>
      <c r="X136" s="9"/>
      <c r="Y136" s="9"/>
      <c r="AA136" s="9"/>
      <c r="AB136" s="9"/>
      <c r="AC136" s="9"/>
      <c r="AD136" s="9"/>
      <c r="AE136" s="9"/>
      <c r="AF136" s="9"/>
      <c r="AG136" s="9"/>
      <c r="AH136" s="9"/>
      <c r="AI136" s="9"/>
    </row>
    <row r="137">
      <c r="A137" s="9"/>
      <c r="B137" s="59"/>
      <c r="C137" s="9" t="s">
        <v>279</v>
      </c>
      <c r="D137" s="49">
        <v>43939.0</v>
      </c>
      <c r="E137" s="59">
        <v>3430.0</v>
      </c>
      <c r="F137" s="79"/>
      <c r="G137" s="84"/>
      <c r="H137" s="84"/>
      <c r="I137" s="84"/>
      <c r="J137" s="9" t="s">
        <v>1326</v>
      </c>
      <c r="K137" s="9" t="s">
        <v>1600</v>
      </c>
      <c r="L137" s="49">
        <v>36551.0</v>
      </c>
      <c r="M137" s="33" t="s">
        <v>2843</v>
      </c>
      <c r="N137" s="9"/>
      <c r="R137" s="9"/>
      <c r="S137" s="9"/>
      <c r="T137" s="9"/>
      <c r="U137" s="9"/>
      <c r="V137" s="9"/>
      <c r="W137" s="9"/>
      <c r="X137" s="9"/>
      <c r="Y137" s="9"/>
      <c r="AA137" s="9"/>
      <c r="AB137" s="9"/>
      <c r="AC137" s="9"/>
      <c r="AD137" s="9"/>
      <c r="AE137" s="9"/>
      <c r="AF137" s="9"/>
      <c r="AG137" s="9"/>
      <c r="AH137" s="9"/>
      <c r="AI137" s="9"/>
    </row>
    <row r="138">
      <c r="A138" s="9"/>
      <c r="B138" s="59"/>
      <c r="C138" s="9" t="s">
        <v>362</v>
      </c>
      <c r="D138" s="49">
        <v>43939.0</v>
      </c>
      <c r="E138" s="59">
        <v>4549.0</v>
      </c>
      <c r="F138" s="79"/>
      <c r="G138" s="9"/>
      <c r="H138" s="9"/>
      <c r="I138" s="9"/>
      <c r="J138" s="9" t="s">
        <v>236</v>
      </c>
      <c r="K138" s="9" t="s">
        <v>1585</v>
      </c>
      <c r="L138" s="49">
        <v>36552.0</v>
      </c>
      <c r="M138" s="33" t="s">
        <v>2844</v>
      </c>
      <c r="N138" s="9"/>
      <c r="R138" s="9"/>
      <c r="S138" s="9"/>
      <c r="T138" s="9"/>
      <c r="U138" s="9"/>
      <c r="V138" s="9"/>
      <c r="W138" s="9"/>
      <c r="X138" s="9"/>
      <c r="Y138" s="9"/>
      <c r="AA138" s="9"/>
      <c r="AB138" s="9"/>
      <c r="AC138" s="9"/>
      <c r="AD138" s="9"/>
      <c r="AE138" s="9"/>
      <c r="AF138" s="9"/>
      <c r="AG138" s="9"/>
      <c r="AH138" s="9"/>
      <c r="AI138" s="9"/>
    </row>
    <row r="139">
      <c r="A139" s="9"/>
      <c r="B139" s="59"/>
      <c r="C139" s="9" t="s">
        <v>265</v>
      </c>
      <c r="D139" s="49">
        <v>43944.0</v>
      </c>
      <c r="E139" s="59">
        <v>3022.0</v>
      </c>
      <c r="F139" s="79"/>
      <c r="G139" s="9"/>
      <c r="H139" s="9"/>
      <c r="I139" s="9"/>
      <c r="J139" s="9" t="s">
        <v>1374</v>
      </c>
      <c r="K139" s="9" t="s">
        <v>1584</v>
      </c>
      <c r="L139" s="49">
        <v>36559.0</v>
      </c>
      <c r="M139" s="33" t="s">
        <v>2845</v>
      </c>
      <c r="N139" s="9"/>
      <c r="R139" s="9"/>
      <c r="S139" s="9"/>
      <c r="T139" s="9"/>
      <c r="U139" s="9"/>
      <c r="V139" s="9"/>
      <c r="W139" s="9"/>
      <c r="X139" s="9"/>
      <c r="Y139" s="9"/>
      <c r="AA139" s="9"/>
      <c r="AB139" s="9"/>
      <c r="AC139" s="9"/>
      <c r="AD139" s="9"/>
      <c r="AE139" s="9"/>
      <c r="AF139" s="9"/>
      <c r="AG139" s="9"/>
      <c r="AH139" s="9"/>
      <c r="AI139" s="9"/>
    </row>
    <row r="140">
      <c r="A140" s="9"/>
      <c r="B140" s="59"/>
      <c r="C140" s="9" t="s">
        <v>347</v>
      </c>
      <c r="D140" s="49">
        <v>43944.0</v>
      </c>
      <c r="E140" s="59">
        <v>5786.0</v>
      </c>
      <c r="F140" s="79"/>
      <c r="G140" s="84"/>
      <c r="H140" s="84"/>
      <c r="I140" s="84"/>
      <c r="J140" s="9" t="s">
        <v>237</v>
      </c>
      <c r="K140" s="9" t="s">
        <v>1585</v>
      </c>
      <c r="L140" s="49">
        <v>36565.0</v>
      </c>
      <c r="M140" s="33" t="s">
        <v>2846</v>
      </c>
      <c r="N140" s="9"/>
      <c r="R140" s="9"/>
      <c r="S140" s="9"/>
      <c r="T140" s="9"/>
      <c r="U140" s="9"/>
      <c r="V140" s="9"/>
      <c r="W140" s="9"/>
      <c r="X140" s="9"/>
      <c r="Y140" s="9"/>
      <c r="AA140" s="9"/>
      <c r="AB140" s="9"/>
      <c r="AC140" s="9"/>
      <c r="AD140" s="9"/>
      <c r="AE140" s="9"/>
      <c r="AF140" s="9"/>
      <c r="AG140" s="9"/>
      <c r="AH140" s="9"/>
      <c r="AI140" s="9"/>
    </row>
    <row r="141">
      <c r="A141" s="9"/>
      <c r="B141" s="59"/>
      <c r="C141" s="9" t="s">
        <v>1566</v>
      </c>
      <c r="D141" s="49">
        <v>43944.0</v>
      </c>
      <c r="E141" s="59">
        <v>5635.0</v>
      </c>
      <c r="F141" s="79"/>
      <c r="G141" s="9"/>
      <c r="H141" s="9"/>
      <c r="I141" s="9"/>
      <c r="J141" s="9" t="s">
        <v>1197</v>
      </c>
      <c r="K141" s="9" t="s">
        <v>1600</v>
      </c>
      <c r="L141" s="49">
        <v>36566.0</v>
      </c>
      <c r="M141" s="33" t="s">
        <v>2847</v>
      </c>
      <c r="N141" s="9"/>
      <c r="R141" s="9"/>
      <c r="S141" s="9"/>
      <c r="T141" s="9"/>
      <c r="U141" s="9"/>
      <c r="V141" s="9"/>
      <c r="W141" s="9"/>
      <c r="X141" s="9"/>
      <c r="Y141" s="9"/>
      <c r="AA141" s="9"/>
      <c r="AB141" s="9"/>
      <c r="AC141" s="9"/>
      <c r="AD141" s="9"/>
      <c r="AE141" s="9"/>
      <c r="AF141" s="9"/>
      <c r="AG141" s="9"/>
      <c r="AH141" s="9"/>
      <c r="AI141" s="9"/>
    </row>
    <row r="142">
      <c r="A142" s="9"/>
      <c r="B142" s="59"/>
      <c r="C142" s="9" t="s">
        <v>200</v>
      </c>
      <c r="D142" s="49">
        <v>43944.0</v>
      </c>
      <c r="E142" s="59">
        <v>4353.0</v>
      </c>
      <c r="F142" s="79"/>
      <c r="G142" s="9"/>
      <c r="H142" s="9"/>
      <c r="I142" s="9"/>
      <c r="J142" s="9" t="s">
        <v>271</v>
      </c>
      <c r="K142" s="9" t="s">
        <v>1586</v>
      </c>
      <c r="L142" s="49">
        <v>36574.0</v>
      </c>
      <c r="M142" s="33" t="s">
        <v>2848</v>
      </c>
      <c r="N142" s="9"/>
      <c r="R142" s="9"/>
      <c r="S142" s="9"/>
      <c r="T142" s="9"/>
      <c r="U142" s="9"/>
      <c r="V142" s="9"/>
      <c r="W142" s="9"/>
      <c r="X142" s="9"/>
      <c r="Y142" s="9"/>
      <c r="AA142" s="9"/>
      <c r="AB142" s="9"/>
      <c r="AC142" s="9"/>
      <c r="AD142" s="9"/>
      <c r="AE142" s="9"/>
      <c r="AF142" s="9"/>
      <c r="AG142" s="9"/>
      <c r="AH142" s="9"/>
      <c r="AI142" s="9"/>
    </row>
    <row r="143">
      <c r="A143" s="9"/>
      <c r="B143" s="59"/>
      <c r="C143" s="9" t="s">
        <v>1561</v>
      </c>
      <c r="D143" s="49">
        <v>43944.0</v>
      </c>
      <c r="E143" s="59">
        <v>4692.0</v>
      </c>
      <c r="F143" s="79"/>
      <c r="G143" s="84"/>
      <c r="H143" s="84"/>
      <c r="I143" s="84"/>
      <c r="J143" s="9" t="s">
        <v>1000</v>
      </c>
      <c r="K143" s="9" t="s">
        <v>1601</v>
      </c>
      <c r="L143" s="49">
        <v>36584.0</v>
      </c>
      <c r="M143" s="33" t="s">
        <v>2849</v>
      </c>
      <c r="N143" s="9"/>
      <c r="R143" s="9"/>
      <c r="S143" s="9"/>
      <c r="T143" s="9"/>
      <c r="U143" s="9"/>
      <c r="V143" s="9"/>
      <c r="W143" s="9"/>
      <c r="X143" s="9"/>
      <c r="Y143" s="9"/>
      <c r="AA143" s="9"/>
      <c r="AB143" s="9"/>
      <c r="AC143" s="9"/>
      <c r="AD143" s="9"/>
      <c r="AE143" s="9"/>
      <c r="AF143" s="9"/>
      <c r="AG143" s="9"/>
      <c r="AH143" s="9"/>
      <c r="AI143" s="9"/>
    </row>
    <row r="144">
      <c r="A144" s="9"/>
      <c r="B144" s="59"/>
      <c r="C144" s="9" t="s">
        <v>279</v>
      </c>
      <c r="D144" s="49">
        <v>43947.0</v>
      </c>
      <c r="E144" s="59">
        <v>5451.0</v>
      </c>
      <c r="F144" s="79"/>
      <c r="G144" s="84"/>
      <c r="H144" s="84"/>
      <c r="I144" s="84"/>
      <c r="J144" s="9" t="s">
        <v>1122</v>
      </c>
      <c r="K144" s="9" t="s">
        <v>1595</v>
      </c>
      <c r="L144" s="49">
        <v>36609.0</v>
      </c>
      <c r="M144" s="33" t="s">
        <v>2850</v>
      </c>
      <c r="N144" s="9"/>
      <c r="R144" s="9"/>
      <c r="S144" s="9"/>
      <c r="T144" s="9"/>
      <c r="U144" s="9"/>
      <c r="V144" s="9"/>
      <c r="W144" s="9"/>
      <c r="X144" s="9"/>
      <c r="Y144" s="9"/>
      <c r="AA144" s="9"/>
      <c r="AB144" s="9"/>
      <c r="AC144" s="9"/>
      <c r="AD144" s="9"/>
      <c r="AE144" s="9"/>
      <c r="AF144" s="9"/>
      <c r="AG144" s="9"/>
      <c r="AH144" s="9"/>
      <c r="AI144" s="9"/>
    </row>
    <row r="145">
      <c r="A145" s="9"/>
      <c r="B145" s="59"/>
      <c r="C145" s="9" t="s">
        <v>280</v>
      </c>
      <c r="D145" s="49">
        <v>43947.0</v>
      </c>
      <c r="E145" s="59">
        <v>5282.0</v>
      </c>
      <c r="F145" s="79"/>
      <c r="G145" s="84"/>
      <c r="H145" s="84"/>
      <c r="I145" s="84"/>
      <c r="J145" s="9" t="s">
        <v>1508</v>
      </c>
      <c r="K145" s="9" t="s">
        <v>1588</v>
      </c>
      <c r="L145" s="49">
        <v>36624.0</v>
      </c>
      <c r="M145" s="33" t="s">
        <v>2851</v>
      </c>
      <c r="N145" s="9"/>
      <c r="R145" s="9"/>
      <c r="S145" s="9"/>
      <c r="T145" s="9"/>
      <c r="U145" s="9"/>
      <c r="V145" s="9"/>
      <c r="W145" s="9"/>
      <c r="X145" s="9"/>
      <c r="Y145" s="9"/>
      <c r="AA145" s="9"/>
      <c r="AB145" s="9"/>
      <c r="AC145" s="9"/>
      <c r="AD145" s="9"/>
      <c r="AE145" s="9"/>
      <c r="AF145" s="9"/>
      <c r="AG145" s="9"/>
      <c r="AH145" s="9"/>
      <c r="AI145" s="9"/>
    </row>
    <row r="146">
      <c r="A146" s="9"/>
      <c r="B146" s="59"/>
      <c r="C146" s="9" t="s">
        <v>304</v>
      </c>
      <c r="D146" s="49">
        <v>43947.0</v>
      </c>
      <c r="E146" s="59">
        <v>5685.0</v>
      </c>
      <c r="F146" s="79"/>
      <c r="G146" s="84"/>
      <c r="H146" s="84"/>
      <c r="I146" s="84"/>
      <c r="J146" s="9" t="s">
        <v>1275</v>
      </c>
      <c r="K146" s="9" t="s">
        <v>1588</v>
      </c>
      <c r="L146" s="49">
        <v>36633.0</v>
      </c>
      <c r="M146" s="33" t="s">
        <v>2852</v>
      </c>
      <c r="N146" s="9"/>
      <c r="R146" s="9"/>
      <c r="S146" s="9"/>
      <c r="T146" s="9"/>
      <c r="U146" s="9"/>
      <c r="V146" s="9"/>
      <c r="W146" s="9"/>
      <c r="X146" s="9"/>
      <c r="Y146" s="9"/>
      <c r="AA146" s="9"/>
      <c r="AB146" s="9"/>
      <c r="AC146" s="9"/>
      <c r="AD146" s="9"/>
      <c r="AE146" s="9"/>
      <c r="AF146" s="9"/>
      <c r="AG146" s="9"/>
      <c r="AH146" s="9"/>
      <c r="AI146" s="9"/>
    </row>
    <row r="147">
      <c r="A147" s="9"/>
      <c r="B147" s="59"/>
      <c r="C147" s="9" t="s">
        <v>1561</v>
      </c>
      <c r="D147" s="49">
        <v>43947.0</v>
      </c>
      <c r="E147" s="59">
        <v>6947.0</v>
      </c>
      <c r="F147" s="79"/>
      <c r="G147" s="84"/>
      <c r="H147" s="84"/>
      <c r="I147" s="84"/>
      <c r="J147" s="9" t="s">
        <v>1178</v>
      </c>
      <c r="K147" s="9" t="s">
        <v>1588</v>
      </c>
      <c r="L147" s="49">
        <v>36638.0</v>
      </c>
      <c r="M147" s="33" t="s">
        <v>2853</v>
      </c>
      <c r="N147" s="9"/>
      <c r="R147" s="9"/>
      <c r="S147" s="9"/>
      <c r="T147" s="9"/>
      <c r="U147" s="9"/>
      <c r="V147" s="9"/>
      <c r="W147" s="9"/>
      <c r="X147" s="9"/>
      <c r="Y147" s="9"/>
      <c r="AA147" s="9"/>
      <c r="AB147" s="9"/>
      <c r="AC147" s="9"/>
      <c r="AD147" s="9"/>
      <c r="AE147" s="9"/>
      <c r="AF147" s="9"/>
      <c r="AG147" s="9"/>
      <c r="AH147" s="9"/>
      <c r="AI147" s="9"/>
    </row>
    <row r="148">
      <c r="A148" s="9"/>
      <c r="B148" s="59"/>
      <c r="C148" s="9" t="s">
        <v>289</v>
      </c>
      <c r="D148" s="49">
        <v>43949.0</v>
      </c>
      <c r="E148" s="59">
        <v>4388.0</v>
      </c>
      <c r="F148" s="79"/>
      <c r="G148" s="9"/>
      <c r="H148" s="9"/>
      <c r="I148" s="9"/>
      <c r="J148" s="9" t="s">
        <v>1537</v>
      </c>
      <c r="K148" s="9" t="s">
        <v>1600</v>
      </c>
      <c r="L148" s="49">
        <v>36647.0</v>
      </c>
      <c r="M148" s="33" t="s">
        <v>2854</v>
      </c>
      <c r="N148" s="9"/>
      <c r="R148" s="9"/>
      <c r="S148" s="9"/>
      <c r="T148" s="9"/>
      <c r="U148" s="9"/>
      <c r="V148" s="9"/>
      <c r="W148" s="9"/>
      <c r="X148" s="9"/>
      <c r="Y148" s="9"/>
      <c r="AA148" s="9"/>
      <c r="AB148" s="9"/>
      <c r="AC148" s="9"/>
      <c r="AD148" s="9"/>
      <c r="AE148" s="9"/>
      <c r="AF148" s="9"/>
      <c r="AG148" s="9"/>
      <c r="AH148" s="9"/>
      <c r="AI148" s="9"/>
    </row>
    <row r="149">
      <c r="A149" s="9"/>
      <c r="B149" s="59"/>
      <c r="C149" s="9" t="s">
        <v>327</v>
      </c>
      <c r="D149" s="49">
        <v>43949.0</v>
      </c>
      <c r="E149" s="59">
        <v>3699.0</v>
      </c>
      <c r="F149" s="79"/>
      <c r="G149" s="84"/>
      <c r="H149" s="84"/>
      <c r="I149" s="84"/>
      <c r="J149" s="9" t="s">
        <v>226</v>
      </c>
      <c r="K149" s="9" t="s">
        <v>1584</v>
      </c>
      <c r="L149" s="49">
        <v>36647.0</v>
      </c>
      <c r="M149" s="33" t="s">
        <v>2855</v>
      </c>
      <c r="N149" s="9"/>
      <c r="R149" s="9"/>
      <c r="S149" s="9"/>
      <c r="T149" s="9"/>
      <c r="U149" s="9"/>
      <c r="V149" s="9"/>
      <c r="W149" s="9"/>
      <c r="X149" s="9"/>
      <c r="Y149" s="9"/>
      <c r="AA149" s="9"/>
      <c r="AB149" s="9"/>
      <c r="AC149" s="9"/>
      <c r="AD149" s="9"/>
      <c r="AE149" s="9"/>
      <c r="AF149" s="9"/>
      <c r="AG149" s="9"/>
      <c r="AH149" s="9"/>
      <c r="AI149" s="9"/>
    </row>
    <row r="150">
      <c r="A150" s="9"/>
      <c r="B150" s="59"/>
      <c r="C150" s="9" t="s">
        <v>296</v>
      </c>
      <c r="D150" s="49">
        <v>43952.0</v>
      </c>
      <c r="E150" s="59">
        <v>4998.0</v>
      </c>
      <c r="F150" s="79"/>
      <c r="G150" s="84"/>
      <c r="H150" s="84"/>
      <c r="I150" s="84"/>
      <c r="J150" s="9" t="s">
        <v>1536</v>
      </c>
      <c r="K150" s="9" t="s">
        <v>1600</v>
      </c>
      <c r="L150" s="49">
        <v>36649.0</v>
      </c>
      <c r="M150" s="33" t="s">
        <v>2856</v>
      </c>
      <c r="N150" s="9"/>
      <c r="R150" s="9"/>
      <c r="S150" s="9"/>
      <c r="T150" s="9"/>
      <c r="U150" s="9"/>
      <c r="V150" s="9"/>
      <c r="W150" s="9"/>
      <c r="X150" s="9"/>
      <c r="Y150" s="9"/>
      <c r="AA150" s="9"/>
      <c r="AB150" s="9"/>
      <c r="AC150" s="9"/>
      <c r="AD150" s="9"/>
      <c r="AE150" s="9"/>
      <c r="AF150" s="9"/>
      <c r="AG150" s="9"/>
      <c r="AH150" s="9"/>
      <c r="AI150" s="9"/>
    </row>
    <row r="151">
      <c r="A151" s="9"/>
      <c r="B151" s="59"/>
      <c r="C151" s="9" t="s">
        <v>347</v>
      </c>
      <c r="D151" s="49">
        <v>43953.0</v>
      </c>
      <c r="E151" s="59">
        <v>5181.0</v>
      </c>
      <c r="F151" s="79"/>
      <c r="G151" s="84"/>
      <c r="H151" s="84"/>
      <c r="I151" s="84"/>
      <c r="J151" s="9" t="s">
        <v>1216</v>
      </c>
      <c r="K151" s="9" t="s">
        <v>1588</v>
      </c>
      <c r="L151" s="49">
        <v>36652.0</v>
      </c>
      <c r="M151" s="33" t="s">
        <v>2857</v>
      </c>
      <c r="N151" s="9"/>
      <c r="R151" s="9"/>
      <c r="S151" s="9"/>
      <c r="T151" s="9"/>
      <c r="U151" s="9"/>
      <c r="V151" s="9"/>
      <c r="W151" s="9"/>
      <c r="X151" s="9"/>
      <c r="Y151" s="9"/>
      <c r="AA151" s="9"/>
      <c r="AB151" s="9"/>
      <c r="AC151" s="9"/>
      <c r="AD151" s="9"/>
      <c r="AE151" s="9"/>
      <c r="AF151" s="9"/>
      <c r="AG151" s="9"/>
      <c r="AH151" s="9"/>
      <c r="AI151" s="9"/>
    </row>
    <row r="152">
      <c r="A152" s="9"/>
      <c r="B152" s="59"/>
      <c r="C152" s="9" t="s">
        <v>353</v>
      </c>
      <c r="D152" s="49">
        <v>43953.0</v>
      </c>
      <c r="E152" s="59">
        <v>5892.0</v>
      </c>
      <c r="F152" s="79"/>
      <c r="G152" s="84"/>
      <c r="H152" s="84"/>
      <c r="I152" s="84"/>
      <c r="J152" s="9" t="s">
        <v>1052</v>
      </c>
      <c r="K152" s="9" t="s">
        <v>1588</v>
      </c>
      <c r="L152" s="49">
        <v>36657.0</v>
      </c>
      <c r="M152" s="33" t="s">
        <v>2858</v>
      </c>
      <c r="N152" s="9"/>
      <c r="R152" s="9"/>
      <c r="S152" s="9"/>
      <c r="T152" s="9"/>
      <c r="U152" s="9"/>
      <c r="V152" s="9"/>
      <c r="W152" s="9"/>
      <c r="X152" s="9"/>
      <c r="Y152" s="9"/>
      <c r="AA152" s="9"/>
      <c r="AB152" s="9"/>
      <c r="AC152" s="9"/>
      <c r="AD152" s="9"/>
      <c r="AE152" s="9"/>
      <c r="AF152" s="9"/>
      <c r="AG152" s="9"/>
      <c r="AH152" s="9"/>
      <c r="AI152" s="9"/>
    </row>
    <row r="153">
      <c r="A153" s="9"/>
      <c r="B153" s="59"/>
      <c r="C153" s="9" t="s">
        <v>316</v>
      </c>
      <c r="D153" s="49">
        <v>43953.0</v>
      </c>
      <c r="E153" s="59">
        <v>4484.0</v>
      </c>
      <c r="F153" s="79"/>
      <c r="G153" s="84"/>
      <c r="H153" s="84"/>
      <c r="I153" s="84"/>
      <c r="J153" s="9" t="s">
        <v>1368</v>
      </c>
      <c r="K153" s="9" t="s">
        <v>1603</v>
      </c>
      <c r="L153" s="49">
        <v>36658.0</v>
      </c>
      <c r="M153" s="33" t="s">
        <v>2859</v>
      </c>
      <c r="N153" s="9"/>
      <c r="R153" s="9"/>
      <c r="S153" s="9"/>
      <c r="T153" s="9"/>
      <c r="U153" s="9"/>
      <c r="V153" s="9"/>
      <c r="W153" s="9"/>
      <c r="X153" s="9"/>
      <c r="Y153" s="9"/>
      <c r="AA153" s="9"/>
      <c r="AB153" s="9"/>
      <c r="AC153" s="9"/>
      <c r="AD153" s="9"/>
      <c r="AE153" s="9"/>
      <c r="AF153" s="9"/>
      <c r="AG153" s="9"/>
      <c r="AH153" s="9"/>
      <c r="AI153" s="9"/>
    </row>
    <row r="154">
      <c r="A154" s="9"/>
      <c r="B154" s="59"/>
      <c r="C154" s="9" t="s">
        <v>316</v>
      </c>
      <c r="D154" s="49">
        <v>43954.0</v>
      </c>
      <c r="E154" s="59">
        <v>5322.0</v>
      </c>
      <c r="F154" s="79"/>
      <c r="G154" s="84"/>
      <c r="H154" s="84"/>
      <c r="I154" s="84"/>
      <c r="J154" s="9" t="s">
        <v>1458</v>
      </c>
      <c r="K154" s="9" t="s">
        <v>1601</v>
      </c>
      <c r="L154" s="49">
        <v>36659.0</v>
      </c>
      <c r="M154" s="33" t="s">
        <v>2860</v>
      </c>
      <c r="N154" s="9"/>
      <c r="R154" s="9"/>
      <c r="S154" s="9"/>
      <c r="T154" s="9"/>
      <c r="U154" s="9"/>
      <c r="V154" s="9"/>
      <c r="W154" s="9"/>
      <c r="X154" s="9"/>
      <c r="Y154" s="9"/>
      <c r="AA154" s="9"/>
      <c r="AB154" s="9"/>
      <c r="AC154" s="9"/>
      <c r="AD154" s="9"/>
      <c r="AE154" s="9"/>
      <c r="AF154" s="9"/>
      <c r="AG154" s="9"/>
      <c r="AH154" s="9"/>
      <c r="AI154" s="9"/>
    </row>
    <row r="155">
      <c r="A155" s="9"/>
      <c r="B155" s="59"/>
      <c r="C155" s="9" t="s">
        <v>201</v>
      </c>
      <c r="D155" s="49">
        <v>43955.0</v>
      </c>
      <c r="E155" s="59">
        <v>5534.0</v>
      </c>
      <c r="F155" s="79"/>
      <c r="G155" s="84"/>
      <c r="H155" s="84"/>
      <c r="I155" s="84"/>
      <c r="J155" s="9" t="s">
        <v>202</v>
      </c>
      <c r="K155" s="9" t="s">
        <v>1600</v>
      </c>
      <c r="L155" s="49">
        <v>36661.0</v>
      </c>
      <c r="M155" s="33" t="s">
        <v>2861</v>
      </c>
      <c r="N155" s="9"/>
      <c r="R155" s="9"/>
      <c r="S155" s="9"/>
      <c r="T155" s="9"/>
      <c r="U155" s="9"/>
      <c r="V155" s="9"/>
      <c r="W155" s="9"/>
      <c r="X155" s="9"/>
      <c r="Y155" s="9"/>
      <c r="AA155" s="9"/>
      <c r="AB155" s="9"/>
      <c r="AC155" s="9"/>
      <c r="AD155" s="9"/>
      <c r="AE155" s="9"/>
      <c r="AF155" s="9"/>
      <c r="AG155" s="9"/>
      <c r="AH155" s="9"/>
      <c r="AI155" s="9"/>
    </row>
    <row r="156">
      <c r="A156" s="9"/>
      <c r="B156" s="59"/>
      <c r="C156" s="9" t="s">
        <v>347</v>
      </c>
      <c r="D156" s="49">
        <v>43955.0</v>
      </c>
      <c r="E156" s="59">
        <v>3113.0</v>
      </c>
      <c r="F156" s="79"/>
      <c r="G156" s="84"/>
      <c r="H156" s="84"/>
      <c r="I156" s="84"/>
      <c r="J156" s="9" t="s">
        <v>928</v>
      </c>
      <c r="K156" s="9" t="s">
        <v>1600</v>
      </c>
      <c r="L156" s="49">
        <v>36663.0</v>
      </c>
      <c r="M156" s="33" t="s">
        <v>2862</v>
      </c>
      <c r="N156" s="9"/>
      <c r="R156" s="9"/>
      <c r="S156" s="9"/>
      <c r="T156" s="9"/>
      <c r="U156" s="9"/>
      <c r="V156" s="9"/>
      <c r="W156" s="9"/>
      <c r="X156" s="9"/>
      <c r="Y156" s="9"/>
      <c r="AA156" s="9"/>
      <c r="AB156" s="9"/>
      <c r="AC156" s="9"/>
      <c r="AD156" s="9"/>
      <c r="AE156" s="9"/>
      <c r="AF156" s="9"/>
      <c r="AG156" s="9"/>
      <c r="AH156" s="9"/>
      <c r="AI156" s="9"/>
    </row>
    <row r="157">
      <c r="A157" s="9"/>
      <c r="B157" s="59"/>
      <c r="C157" s="9" t="s">
        <v>220</v>
      </c>
      <c r="D157" s="49">
        <v>43955.0</v>
      </c>
      <c r="E157" s="59">
        <v>2971.0</v>
      </c>
      <c r="F157" s="79"/>
      <c r="G157" s="9"/>
      <c r="H157" s="9"/>
      <c r="I157" s="9"/>
      <c r="J157" s="9" t="s">
        <v>1296</v>
      </c>
      <c r="K157" s="9" t="s">
        <v>1607</v>
      </c>
      <c r="L157" s="49">
        <v>36664.0</v>
      </c>
      <c r="M157" s="33" t="s">
        <v>2863</v>
      </c>
      <c r="N157" s="9"/>
      <c r="R157" s="9"/>
      <c r="S157" s="9"/>
      <c r="T157" s="9"/>
      <c r="U157" s="9"/>
      <c r="V157" s="9"/>
      <c r="W157" s="9"/>
      <c r="X157" s="9"/>
      <c r="Y157" s="9"/>
      <c r="AA157" s="9"/>
      <c r="AB157" s="9"/>
      <c r="AC157" s="9"/>
      <c r="AD157" s="9"/>
      <c r="AE157" s="9"/>
      <c r="AF157" s="9"/>
      <c r="AG157" s="9"/>
      <c r="AH157" s="9"/>
      <c r="AI157" s="9"/>
    </row>
    <row r="158">
      <c r="A158" s="9"/>
      <c r="B158" s="59"/>
      <c r="C158" s="9" t="s">
        <v>320</v>
      </c>
      <c r="D158" s="49">
        <v>43955.0</v>
      </c>
      <c r="E158" s="59">
        <v>3498.0</v>
      </c>
      <c r="F158" s="79"/>
      <c r="G158" s="9"/>
      <c r="H158" s="9"/>
      <c r="I158" s="9"/>
      <c r="J158" s="9" t="s">
        <v>974</v>
      </c>
      <c r="K158" s="9" t="s">
        <v>1584</v>
      </c>
      <c r="L158" s="49">
        <v>36667.0</v>
      </c>
      <c r="M158" s="33" t="s">
        <v>2864</v>
      </c>
      <c r="N158" s="9"/>
      <c r="R158" s="9"/>
      <c r="S158" s="9"/>
      <c r="T158" s="9"/>
      <c r="U158" s="9"/>
      <c r="V158" s="9"/>
      <c r="W158" s="9"/>
      <c r="X158" s="9"/>
      <c r="Y158" s="9"/>
      <c r="AA158" s="9"/>
      <c r="AB158" s="9"/>
      <c r="AC158" s="9"/>
      <c r="AD158" s="9"/>
      <c r="AE158" s="9"/>
      <c r="AF158" s="9"/>
      <c r="AG158" s="9"/>
      <c r="AH158" s="9"/>
      <c r="AI158" s="9"/>
    </row>
    <row r="159">
      <c r="A159" s="9"/>
      <c r="B159" s="59"/>
      <c r="C159" s="9" t="s">
        <v>303</v>
      </c>
      <c r="D159" s="49">
        <v>43956.0</v>
      </c>
      <c r="E159" s="59">
        <v>4121.0</v>
      </c>
      <c r="F159" s="79"/>
      <c r="G159" s="9"/>
      <c r="H159" s="9"/>
      <c r="I159" s="9"/>
      <c r="J159" s="9" t="s">
        <v>245</v>
      </c>
      <c r="K159" s="9" t="s">
        <v>1585</v>
      </c>
      <c r="L159" s="49">
        <v>36675.0</v>
      </c>
      <c r="M159" s="33" t="s">
        <v>2865</v>
      </c>
      <c r="N159" s="9"/>
      <c r="R159" s="9"/>
      <c r="S159" s="9"/>
      <c r="T159" s="9"/>
      <c r="U159" s="9"/>
      <c r="V159" s="9"/>
      <c r="W159" s="9"/>
      <c r="X159" s="9"/>
      <c r="Y159" s="9"/>
      <c r="AA159" s="9"/>
      <c r="AB159" s="9"/>
      <c r="AC159" s="9"/>
      <c r="AD159" s="9"/>
      <c r="AE159" s="9"/>
      <c r="AF159" s="9"/>
      <c r="AG159" s="9"/>
      <c r="AH159" s="9"/>
      <c r="AI159" s="9"/>
    </row>
    <row r="160">
      <c r="A160" s="9"/>
      <c r="B160" s="59"/>
      <c r="C160" s="9" t="s">
        <v>360</v>
      </c>
      <c r="D160" s="49">
        <v>43958.0</v>
      </c>
      <c r="E160" s="59">
        <v>6214.0</v>
      </c>
      <c r="F160" s="79"/>
      <c r="G160" s="84"/>
      <c r="H160" s="84"/>
      <c r="I160" s="84"/>
      <c r="J160" s="9" t="s">
        <v>1126</v>
      </c>
      <c r="K160" s="9" t="s">
        <v>1603</v>
      </c>
      <c r="L160" s="49">
        <v>36678.0</v>
      </c>
      <c r="M160" s="33" t="s">
        <v>2866</v>
      </c>
      <c r="N160" s="9"/>
      <c r="R160" s="9"/>
      <c r="S160" s="9"/>
      <c r="T160" s="9"/>
      <c r="U160" s="9"/>
      <c r="V160" s="9"/>
      <c r="W160" s="9"/>
      <c r="X160" s="9"/>
      <c r="Y160" s="9"/>
      <c r="AA160" s="9"/>
      <c r="AB160" s="9"/>
      <c r="AC160" s="9"/>
      <c r="AD160" s="9"/>
      <c r="AE160" s="9"/>
      <c r="AF160" s="9"/>
      <c r="AG160" s="9"/>
      <c r="AH160" s="9"/>
      <c r="AI160" s="9"/>
    </row>
    <row r="161">
      <c r="A161" s="9"/>
      <c r="B161" s="59"/>
      <c r="C161" s="9" t="s">
        <v>347</v>
      </c>
      <c r="D161" s="49">
        <v>43959.0</v>
      </c>
      <c r="E161" s="59">
        <v>4748.0</v>
      </c>
      <c r="F161" s="79"/>
      <c r="G161" s="9"/>
      <c r="H161" s="9"/>
      <c r="I161" s="9"/>
      <c r="J161" s="9" t="s">
        <v>1208</v>
      </c>
      <c r="K161" s="9" t="s">
        <v>1601</v>
      </c>
      <c r="L161" s="49">
        <v>36711.0</v>
      </c>
      <c r="M161" s="33" t="s">
        <v>2867</v>
      </c>
      <c r="N161" s="9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4"/>
      <c r="AG161" s="84"/>
      <c r="AH161" s="84"/>
      <c r="AI161" s="84"/>
    </row>
    <row r="162">
      <c r="A162" s="9"/>
      <c r="B162" s="59"/>
      <c r="C162" s="9" t="s">
        <v>320</v>
      </c>
      <c r="D162" s="49">
        <v>43960.0</v>
      </c>
      <c r="E162" s="59">
        <v>4591.0</v>
      </c>
      <c r="F162" s="79"/>
      <c r="G162" s="84"/>
      <c r="H162" s="84"/>
      <c r="I162" s="84"/>
      <c r="J162" s="9" t="s">
        <v>1529</v>
      </c>
      <c r="K162" s="9" t="s">
        <v>1584</v>
      </c>
      <c r="L162" s="49">
        <v>36720.0</v>
      </c>
      <c r="M162" s="33" t="s">
        <v>2868</v>
      </c>
      <c r="N162" s="9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4"/>
      <c r="AH162" s="84"/>
      <c r="AI162" s="84"/>
    </row>
    <row r="163">
      <c r="A163" s="9"/>
      <c r="B163" s="59"/>
      <c r="C163" s="9" t="s">
        <v>279</v>
      </c>
      <c r="D163" s="49">
        <v>43963.0</v>
      </c>
      <c r="E163" s="59">
        <v>3255.0</v>
      </c>
      <c r="F163" s="79"/>
      <c r="G163" s="84"/>
      <c r="H163" s="84"/>
      <c r="I163" s="84"/>
      <c r="J163" s="9" t="s">
        <v>205</v>
      </c>
      <c r="K163" s="9" t="s">
        <v>1600</v>
      </c>
      <c r="L163" s="49">
        <v>36763.0</v>
      </c>
      <c r="M163" s="33" t="s">
        <v>2869</v>
      </c>
      <c r="N163" s="9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</row>
    <row r="164">
      <c r="A164" s="9"/>
      <c r="B164" s="59"/>
      <c r="C164" s="9" t="s">
        <v>285</v>
      </c>
      <c r="D164" s="49">
        <v>43965.0</v>
      </c>
      <c r="E164" s="59">
        <v>4922.0</v>
      </c>
      <c r="F164" s="79"/>
      <c r="G164" s="9"/>
      <c r="H164" s="9"/>
      <c r="I164" s="9"/>
      <c r="J164" s="9" t="s">
        <v>933</v>
      </c>
      <c r="K164" s="9" t="s">
        <v>1603</v>
      </c>
      <c r="L164" s="49">
        <v>36783.0</v>
      </c>
      <c r="M164" s="33" t="s">
        <v>2870</v>
      </c>
      <c r="N164" s="9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4"/>
      <c r="AH164" s="84"/>
      <c r="AI164" s="84"/>
    </row>
    <row r="165">
      <c r="A165" s="9"/>
      <c r="B165" s="59"/>
      <c r="C165" s="9" t="s">
        <v>320</v>
      </c>
      <c r="D165" s="49">
        <v>43967.0</v>
      </c>
      <c r="E165" s="59">
        <v>4401.0</v>
      </c>
      <c r="F165" s="79"/>
      <c r="G165" s="84"/>
      <c r="H165" s="84"/>
      <c r="I165" s="84"/>
      <c r="J165" s="9" t="s">
        <v>1092</v>
      </c>
      <c r="K165" s="9" t="s">
        <v>1588</v>
      </c>
      <c r="L165" s="49">
        <v>36784.0</v>
      </c>
      <c r="M165" s="33" t="s">
        <v>2871</v>
      </c>
      <c r="N165" s="9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4"/>
      <c r="AH165" s="84"/>
      <c r="AI165" s="84"/>
    </row>
    <row r="166">
      <c r="A166" s="9"/>
      <c r="B166" s="59"/>
      <c r="C166" s="9" t="s">
        <v>1566</v>
      </c>
      <c r="D166" s="49">
        <v>43967.0</v>
      </c>
      <c r="E166" s="59">
        <v>4991.0</v>
      </c>
      <c r="F166" s="79"/>
      <c r="G166" s="9"/>
      <c r="H166" s="9"/>
      <c r="I166" s="9"/>
      <c r="J166" s="9" t="s">
        <v>1150</v>
      </c>
      <c r="K166" s="9" t="s">
        <v>1695</v>
      </c>
      <c r="L166" s="49">
        <v>36799.0</v>
      </c>
      <c r="M166" s="33" t="s">
        <v>2872</v>
      </c>
      <c r="N166" s="9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4"/>
      <c r="AH166" s="84"/>
      <c r="AI166" s="84"/>
    </row>
    <row r="167">
      <c r="A167" s="9"/>
      <c r="B167" s="59"/>
      <c r="C167" s="9" t="s">
        <v>327</v>
      </c>
      <c r="D167" s="49">
        <v>43968.0</v>
      </c>
      <c r="E167" s="59">
        <v>4833.0</v>
      </c>
      <c r="F167" s="79"/>
      <c r="G167" s="84"/>
      <c r="H167" s="84"/>
      <c r="I167" s="84"/>
      <c r="J167" s="9" t="s">
        <v>956</v>
      </c>
      <c r="K167" s="9" t="s">
        <v>1603</v>
      </c>
      <c r="L167" s="49">
        <v>36843.0</v>
      </c>
      <c r="M167" s="33" t="s">
        <v>2873</v>
      </c>
      <c r="N167" s="9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4"/>
      <c r="AH167" s="84"/>
      <c r="AI167" s="84"/>
    </row>
    <row r="168">
      <c r="A168" s="9"/>
      <c r="B168" s="59"/>
      <c r="C168" s="9" t="s">
        <v>277</v>
      </c>
      <c r="D168" s="49">
        <v>43968.0</v>
      </c>
      <c r="E168" s="59">
        <v>3286.0</v>
      </c>
      <c r="F168" s="79"/>
      <c r="G168" s="9"/>
      <c r="H168" s="9"/>
      <c r="I168" s="9"/>
      <c r="J168" s="9" t="s">
        <v>1229</v>
      </c>
      <c r="K168" s="9" t="s">
        <v>1622</v>
      </c>
      <c r="L168" s="49">
        <v>36899.0</v>
      </c>
      <c r="M168" s="33" t="s">
        <v>2874</v>
      </c>
      <c r="N168" s="9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4"/>
      <c r="AH168" s="84"/>
      <c r="AI168" s="84"/>
    </row>
    <row r="169">
      <c r="A169" s="9"/>
      <c r="B169" s="59"/>
      <c r="C169" s="9" t="s">
        <v>280</v>
      </c>
      <c r="D169" s="49">
        <v>43968.0</v>
      </c>
      <c r="E169" s="59">
        <v>6056.0</v>
      </c>
      <c r="F169" s="79"/>
      <c r="G169" s="84"/>
      <c r="H169" s="84"/>
      <c r="I169" s="84"/>
      <c r="J169" s="9" t="s">
        <v>1314</v>
      </c>
      <c r="K169" s="9" t="s">
        <v>1600</v>
      </c>
      <c r="L169" s="49">
        <v>36902.0</v>
      </c>
      <c r="M169" s="33" t="s">
        <v>2875</v>
      </c>
      <c r="N169" s="9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4"/>
      <c r="AH169" s="84"/>
      <c r="AI169" s="84"/>
    </row>
    <row r="170">
      <c r="A170" s="9"/>
      <c r="B170" s="59"/>
      <c r="C170" s="9" t="s">
        <v>299</v>
      </c>
      <c r="D170" s="49">
        <v>43968.0</v>
      </c>
      <c r="E170" s="59">
        <v>4738.0</v>
      </c>
      <c r="F170" s="79"/>
      <c r="G170" s="84"/>
      <c r="H170" s="84"/>
      <c r="I170" s="84"/>
      <c r="J170" s="9" t="s">
        <v>1009</v>
      </c>
      <c r="K170" s="9" t="s">
        <v>1620</v>
      </c>
      <c r="L170" s="49">
        <v>36906.0</v>
      </c>
      <c r="M170" s="33" t="s">
        <v>2876</v>
      </c>
      <c r="N170" s="9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4"/>
      <c r="AH170" s="84"/>
      <c r="AI170" s="84"/>
    </row>
    <row r="171">
      <c r="A171" s="9"/>
      <c r="B171" s="59"/>
      <c r="C171" s="9" t="s">
        <v>327</v>
      </c>
      <c r="D171" s="49">
        <v>43969.0</v>
      </c>
      <c r="E171" s="59">
        <v>3159.0</v>
      </c>
      <c r="F171" s="79"/>
      <c r="G171" s="9"/>
      <c r="H171" s="9"/>
      <c r="I171" s="9"/>
      <c r="J171" s="9" t="s">
        <v>209</v>
      </c>
      <c r="K171" s="9" t="s">
        <v>1600</v>
      </c>
      <c r="L171" s="49">
        <v>36923.0</v>
      </c>
      <c r="M171" s="33" t="s">
        <v>2877</v>
      </c>
      <c r="N171" s="9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4"/>
      <c r="AG171" s="84"/>
      <c r="AH171" s="84"/>
      <c r="AI171" s="84"/>
    </row>
    <row r="172">
      <c r="A172" s="9"/>
      <c r="B172" s="59"/>
      <c r="C172" s="9" t="s">
        <v>296</v>
      </c>
      <c r="D172" s="49">
        <v>43970.0</v>
      </c>
      <c r="E172" s="59">
        <v>4452.0</v>
      </c>
      <c r="F172" s="79"/>
      <c r="G172" s="9"/>
      <c r="H172" s="9"/>
      <c r="I172" s="9"/>
      <c r="J172" s="9" t="s">
        <v>1029</v>
      </c>
      <c r="K172" s="9" t="s">
        <v>1588</v>
      </c>
      <c r="L172" s="49">
        <v>36923.0</v>
      </c>
      <c r="M172" s="33" t="s">
        <v>2878</v>
      </c>
      <c r="N172" s="9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4"/>
      <c r="AH172" s="84"/>
      <c r="AI172" s="84"/>
    </row>
    <row r="173">
      <c r="A173" s="9"/>
      <c r="B173" s="59"/>
      <c r="C173" s="9" t="s">
        <v>282</v>
      </c>
      <c r="D173" s="49">
        <v>43970.0</v>
      </c>
      <c r="E173" s="59">
        <v>3842.0</v>
      </c>
      <c r="F173" s="79"/>
      <c r="G173" s="9"/>
      <c r="H173" s="9"/>
      <c r="I173" s="9"/>
      <c r="J173" s="9" t="s">
        <v>1113</v>
      </c>
      <c r="K173" s="9" t="s">
        <v>1607</v>
      </c>
      <c r="L173" s="49">
        <v>36972.0</v>
      </c>
      <c r="M173" s="33" t="s">
        <v>2879</v>
      </c>
      <c r="N173" s="9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4"/>
      <c r="AH173" s="84"/>
      <c r="AI173" s="84"/>
    </row>
    <row r="174">
      <c r="A174" s="9"/>
      <c r="B174" s="59"/>
      <c r="C174" s="9" t="s">
        <v>277</v>
      </c>
      <c r="D174" s="49">
        <v>43971.0</v>
      </c>
      <c r="E174" s="59">
        <v>5274.0</v>
      </c>
      <c r="F174" s="79"/>
      <c r="G174" s="84"/>
      <c r="H174" s="84"/>
      <c r="I174" s="84"/>
      <c r="J174" s="9" t="s">
        <v>1233</v>
      </c>
      <c r="K174" s="9" t="s">
        <v>1584</v>
      </c>
      <c r="L174" s="49">
        <v>36976.0</v>
      </c>
      <c r="M174" s="33" t="s">
        <v>2880</v>
      </c>
      <c r="N174" s="9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4"/>
      <c r="AG174" s="84"/>
      <c r="AH174" s="84"/>
      <c r="AI174" s="84"/>
    </row>
    <row r="175">
      <c r="A175" s="9"/>
      <c r="B175" s="59"/>
      <c r="C175" s="9" t="s">
        <v>362</v>
      </c>
      <c r="D175" s="49">
        <v>43971.0</v>
      </c>
      <c r="E175" s="59">
        <v>4459.0</v>
      </c>
      <c r="F175" s="79"/>
      <c r="G175" s="9"/>
      <c r="H175" s="9"/>
      <c r="I175" s="9"/>
      <c r="J175" s="9" t="s">
        <v>211</v>
      </c>
      <c r="K175" s="9" t="s">
        <v>1600</v>
      </c>
      <c r="L175" s="49">
        <v>36981.0</v>
      </c>
      <c r="M175" s="33" t="s">
        <v>2881</v>
      </c>
      <c r="N175" s="9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4"/>
      <c r="AH175" s="84"/>
      <c r="AI175" s="84"/>
    </row>
    <row r="176">
      <c r="A176" s="9"/>
      <c r="B176" s="59"/>
      <c r="C176" s="9" t="s">
        <v>214</v>
      </c>
      <c r="D176" s="49">
        <v>43971.0</v>
      </c>
      <c r="E176" s="59">
        <v>5971.0</v>
      </c>
      <c r="F176" s="79"/>
      <c r="G176" s="84"/>
      <c r="H176" s="84"/>
      <c r="I176" s="84"/>
      <c r="J176" s="9" t="s">
        <v>1051</v>
      </c>
      <c r="K176" s="9" t="s">
        <v>1595</v>
      </c>
      <c r="L176" s="49">
        <v>37000.0</v>
      </c>
      <c r="M176" s="33" t="s">
        <v>2882</v>
      </c>
      <c r="N176" s="9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4"/>
      <c r="AG176" s="84"/>
      <c r="AH176" s="84"/>
      <c r="AI176" s="84"/>
    </row>
    <row r="177">
      <c r="A177" s="9"/>
      <c r="B177" s="59"/>
      <c r="C177" s="9" t="s">
        <v>361</v>
      </c>
      <c r="D177" s="49">
        <v>43972.0</v>
      </c>
      <c r="E177" s="59">
        <v>4274.0</v>
      </c>
      <c r="F177" s="79"/>
      <c r="G177" s="84"/>
      <c r="H177" s="84"/>
      <c r="I177" s="84"/>
      <c r="J177" s="9" t="s">
        <v>1032</v>
      </c>
      <c r="K177" s="9" t="s">
        <v>1619</v>
      </c>
      <c r="L177" s="49">
        <v>37023.0</v>
      </c>
      <c r="M177" s="33" t="s">
        <v>2883</v>
      </c>
      <c r="N177" s="9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4"/>
      <c r="AG177" s="84"/>
      <c r="AH177" s="84"/>
      <c r="AI177" s="84"/>
    </row>
    <row r="178">
      <c r="A178" s="9"/>
      <c r="B178" s="59"/>
      <c r="C178" s="9" t="s">
        <v>316</v>
      </c>
      <c r="D178" s="49">
        <v>43972.0</v>
      </c>
      <c r="E178" s="59">
        <v>4190.0</v>
      </c>
      <c r="F178" s="79"/>
      <c r="G178" s="9"/>
      <c r="H178" s="9"/>
      <c r="I178" s="9"/>
      <c r="J178" s="9" t="s">
        <v>1305</v>
      </c>
      <c r="K178" s="9" t="s">
        <v>1588</v>
      </c>
      <c r="L178" s="49">
        <v>37032.0</v>
      </c>
      <c r="M178" s="33" t="s">
        <v>2884</v>
      </c>
      <c r="N178" s="9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4"/>
      <c r="AH178" s="84"/>
      <c r="AI178" s="84"/>
    </row>
    <row r="179">
      <c r="A179" s="9"/>
      <c r="B179" s="59"/>
      <c r="C179" s="9" t="s">
        <v>280</v>
      </c>
      <c r="D179" s="49">
        <v>43972.0</v>
      </c>
      <c r="E179" s="59">
        <v>6415.0</v>
      </c>
      <c r="F179" s="79"/>
      <c r="G179" s="84"/>
      <c r="H179" s="84"/>
      <c r="I179" s="84"/>
      <c r="J179" s="9" t="s">
        <v>1294</v>
      </c>
      <c r="K179" s="9" t="s">
        <v>1600</v>
      </c>
      <c r="L179" s="49">
        <v>37039.0</v>
      </c>
      <c r="M179" s="33" t="s">
        <v>2885</v>
      </c>
      <c r="N179" s="9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4"/>
      <c r="AH179" s="84"/>
      <c r="AI179" s="84"/>
    </row>
    <row r="180">
      <c r="A180" s="9"/>
      <c r="B180" s="59"/>
      <c r="C180" s="9" t="s">
        <v>280</v>
      </c>
      <c r="D180" s="49">
        <v>43973.0</v>
      </c>
      <c r="E180" s="59">
        <v>7391.0</v>
      </c>
      <c r="F180" s="79"/>
      <c r="G180" s="9"/>
      <c r="H180" s="9"/>
      <c r="I180" s="9"/>
      <c r="J180" s="9" t="s">
        <v>1522</v>
      </c>
      <c r="K180" s="9" t="s">
        <v>1607</v>
      </c>
      <c r="L180" s="49">
        <v>37046.0</v>
      </c>
      <c r="M180" s="33" t="s">
        <v>2886</v>
      </c>
      <c r="N180" s="9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4"/>
      <c r="AG180" s="84"/>
      <c r="AH180" s="84"/>
      <c r="AI180" s="84"/>
    </row>
    <row r="181">
      <c r="A181" s="9"/>
      <c r="B181" s="59"/>
      <c r="C181" s="9" t="s">
        <v>214</v>
      </c>
      <c r="D181" s="49">
        <v>43973.0</v>
      </c>
      <c r="E181" s="59">
        <v>3599.0</v>
      </c>
      <c r="F181" s="79"/>
      <c r="G181" s="84"/>
      <c r="H181" s="84"/>
      <c r="I181" s="84"/>
      <c r="J181" s="9" t="s">
        <v>1114</v>
      </c>
      <c r="K181" s="9" t="s">
        <v>1600</v>
      </c>
      <c r="L181" s="49">
        <v>37081.0</v>
      </c>
      <c r="M181" s="33" t="s">
        <v>2887</v>
      </c>
      <c r="N181" s="9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</row>
    <row r="182">
      <c r="A182" s="9"/>
      <c r="B182" s="59"/>
      <c r="C182" s="9" t="s">
        <v>263</v>
      </c>
      <c r="D182" s="49">
        <v>43974.0</v>
      </c>
      <c r="E182" s="59">
        <v>4450.0</v>
      </c>
      <c r="F182" s="79"/>
      <c r="G182" s="84"/>
      <c r="H182" s="84"/>
      <c r="I182" s="84"/>
      <c r="J182" s="9" t="s">
        <v>959</v>
      </c>
      <c r="K182" s="9" t="s">
        <v>1595</v>
      </c>
      <c r="L182" s="49">
        <v>37115.0</v>
      </c>
      <c r="M182" s="33" t="s">
        <v>2888</v>
      </c>
      <c r="N182" s="9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4"/>
      <c r="AH182" s="84"/>
      <c r="AI182" s="84"/>
    </row>
    <row r="183">
      <c r="A183" s="9"/>
      <c r="B183" s="59"/>
      <c r="C183" s="9" t="s">
        <v>320</v>
      </c>
      <c r="D183" s="49">
        <v>43975.0</v>
      </c>
      <c r="E183" s="59">
        <v>4011.0</v>
      </c>
      <c r="F183" s="79"/>
      <c r="G183" s="84"/>
      <c r="H183" s="84"/>
      <c r="I183" s="84"/>
      <c r="J183" s="9" t="s">
        <v>230</v>
      </c>
      <c r="K183" s="9" t="s">
        <v>1607</v>
      </c>
      <c r="L183" s="49">
        <v>37149.0</v>
      </c>
      <c r="M183" s="33" t="s">
        <v>2889</v>
      </c>
      <c r="N183" s="9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4"/>
      <c r="AH183" s="84"/>
      <c r="AI183" s="84"/>
    </row>
    <row r="184">
      <c r="A184" s="9"/>
      <c r="B184" s="59"/>
      <c r="C184" s="9" t="s">
        <v>301</v>
      </c>
      <c r="D184" s="49">
        <v>43975.0</v>
      </c>
      <c r="E184" s="59">
        <v>4008.0</v>
      </c>
      <c r="F184" s="79"/>
      <c r="G184" s="9"/>
      <c r="H184" s="9"/>
      <c r="I184" s="9"/>
      <c r="J184" s="9" t="s">
        <v>1243</v>
      </c>
      <c r="K184" s="9" t="s">
        <v>1584</v>
      </c>
      <c r="L184" s="49">
        <v>37156.0</v>
      </c>
      <c r="M184" s="33" t="s">
        <v>2890</v>
      </c>
      <c r="N184" s="9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4"/>
      <c r="AH184" s="84"/>
      <c r="AI184" s="84"/>
    </row>
    <row r="185">
      <c r="A185" s="9"/>
      <c r="B185" s="59"/>
      <c r="C185" s="9" t="s">
        <v>301</v>
      </c>
      <c r="D185" s="49">
        <v>43975.0</v>
      </c>
      <c r="E185" s="59">
        <v>4270.0</v>
      </c>
      <c r="F185" s="79"/>
      <c r="G185" s="9"/>
      <c r="H185" s="9"/>
      <c r="I185" s="9"/>
      <c r="J185" s="9" t="s">
        <v>249</v>
      </c>
      <c r="K185" s="9" t="s">
        <v>1588</v>
      </c>
      <c r="L185" s="49">
        <v>37168.0</v>
      </c>
      <c r="M185" s="33" t="s">
        <v>2891</v>
      </c>
      <c r="N185" s="9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</row>
    <row r="186">
      <c r="A186" s="9"/>
      <c r="B186" s="59"/>
      <c r="C186" s="9" t="s">
        <v>2705</v>
      </c>
      <c r="D186" s="49">
        <v>43976.0</v>
      </c>
      <c r="E186" s="59">
        <v>6239.0</v>
      </c>
      <c r="F186" s="79"/>
      <c r="G186" s="84"/>
      <c r="H186" s="84"/>
      <c r="I186" s="84"/>
      <c r="J186" s="9" t="s">
        <v>1129</v>
      </c>
      <c r="K186" s="9" t="s">
        <v>1600</v>
      </c>
      <c r="L186" s="49">
        <v>37169.0</v>
      </c>
      <c r="M186" s="33" t="s">
        <v>2892</v>
      </c>
      <c r="N186" s="9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</row>
    <row r="187">
      <c r="A187" s="9"/>
      <c r="B187" s="59"/>
      <c r="C187" s="9" t="s">
        <v>277</v>
      </c>
      <c r="D187" s="49">
        <v>43976.0</v>
      </c>
      <c r="E187" s="59">
        <v>5113.0</v>
      </c>
      <c r="F187" s="79"/>
      <c r="G187" s="84"/>
      <c r="H187" s="84"/>
      <c r="I187" s="84"/>
      <c r="J187" s="9" t="s">
        <v>1151</v>
      </c>
      <c r="K187" s="9" t="s">
        <v>1584</v>
      </c>
      <c r="L187" s="49">
        <v>37191.0</v>
      </c>
      <c r="M187" s="33" t="s">
        <v>2893</v>
      </c>
      <c r="N187" s="9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</row>
    <row r="188">
      <c r="A188" s="9"/>
      <c r="B188" s="59"/>
      <c r="C188" s="9" t="s">
        <v>299</v>
      </c>
      <c r="D188" s="49">
        <v>43977.0</v>
      </c>
      <c r="E188" s="59">
        <v>6048.0</v>
      </c>
      <c r="F188" s="79"/>
      <c r="G188" s="84"/>
      <c r="H188" s="84"/>
      <c r="I188" s="84"/>
      <c r="J188" s="9" t="s">
        <v>1049</v>
      </c>
      <c r="K188" s="9" t="s">
        <v>1595</v>
      </c>
      <c r="L188" s="49">
        <v>37200.0</v>
      </c>
      <c r="M188" s="33" t="s">
        <v>2894</v>
      </c>
      <c r="N188" s="9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  <c r="AE188" s="84"/>
      <c r="AF188" s="84"/>
      <c r="AG188" s="84"/>
      <c r="AH188" s="84"/>
      <c r="AI188" s="84"/>
    </row>
    <row r="189">
      <c r="A189" s="9"/>
      <c r="B189" s="59"/>
      <c r="C189" s="9" t="s">
        <v>248</v>
      </c>
      <c r="D189" s="49">
        <v>43977.0</v>
      </c>
      <c r="E189" s="59">
        <v>3524.0</v>
      </c>
      <c r="F189" s="79"/>
      <c r="G189" s="84"/>
      <c r="H189" s="84"/>
      <c r="I189" s="84"/>
      <c r="J189" s="9" t="s">
        <v>250</v>
      </c>
      <c r="K189" s="9" t="s">
        <v>1588</v>
      </c>
      <c r="L189" s="49">
        <v>37221.0</v>
      </c>
      <c r="M189" s="33" t="s">
        <v>2895</v>
      </c>
      <c r="N189" s="9"/>
      <c r="R189" s="84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  <c r="AE189" s="84"/>
      <c r="AF189" s="84"/>
      <c r="AG189" s="84"/>
      <c r="AH189" s="84"/>
      <c r="AI189" s="84"/>
    </row>
    <row r="190">
      <c r="A190" s="9"/>
      <c r="B190" s="59"/>
      <c r="C190" s="9" t="s">
        <v>201</v>
      </c>
      <c r="D190" s="49">
        <v>43978.0</v>
      </c>
      <c r="E190" s="59">
        <v>5841.0</v>
      </c>
      <c r="F190" s="79"/>
      <c r="G190" s="84"/>
      <c r="H190" s="84"/>
      <c r="I190" s="84"/>
      <c r="J190" s="9" t="s">
        <v>235</v>
      </c>
      <c r="K190" s="9" t="s">
        <v>1584</v>
      </c>
      <c r="L190" s="49">
        <v>37224.0</v>
      </c>
      <c r="M190" s="33" t="s">
        <v>2896</v>
      </c>
      <c r="N190" s="9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4"/>
      <c r="AG190" s="84"/>
      <c r="AH190" s="84"/>
      <c r="AI190" s="84"/>
    </row>
    <row r="191">
      <c r="A191" s="9"/>
      <c r="B191" s="59"/>
      <c r="C191" s="9" t="s">
        <v>301</v>
      </c>
      <c r="D191" s="49">
        <v>43980.0</v>
      </c>
      <c r="E191" s="59">
        <v>6290.0</v>
      </c>
      <c r="F191" s="79"/>
      <c r="G191" s="84"/>
      <c r="H191" s="84"/>
      <c r="I191" s="84"/>
      <c r="J191" s="9" t="s">
        <v>1156</v>
      </c>
      <c r="K191" s="9" t="s">
        <v>1595</v>
      </c>
      <c r="L191" s="49">
        <v>37235.0</v>
      </c>
      <c r="M191" s="33" t="s">
        <v>2897</v>
      </c>
      <c r="N191" s="9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4"/>
      <c r="AG191" s="84"/>
      <c r="AH191" s="84"/>
      <c r="AI191" s="84"/>
    </row>
    <row r="192">
      <c r="A192" s="9"/>
      <c r="B192" s="59"/>
      <c r="C192" s="9" t="s">
        <v>360</v>
      </c>
      <c r="D192" s="49">
        <v>43980.0</v>
      </c>
      <c r="E192" s="59">
        <v>4471.0</v>
      </c>
      <c r="F192" s="79"/>
      <c r="G192" s="9"/>
      <c r="H192" s="9"/>
      <c r="I192" s="9"/>
      <c r="J192" s="9" t="s">
        <v>942</v>
      </c>
      <c r="K192" s="9" t="s">
        <v>1595</v>
      </c>
      <c r="L192" s="49">
        <v>37238.0</v>
      </c>
      <c r="M192" s="33" t="s">
        <v>2898</v>
      </c>
      <c r="N192" s="9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4"/>
      <c r="AG192" s="84"/>
      <c r="AH192" s="84"/>
      <c r="AI192" s="84"/>
    </row>
    <row r="193">
      <c r="A193" s="9"/>
      <c r="B193" s="59"/>
      <c r="C193" s="9" t="s">
        <v>278</v>
      </c>
      <c r="D193" s="49">
        <v>43980.0</v>
      </c>
      <c r="E193" s="59">
        <v>4963.0</v>
      </c>
      <c r="F193" s="79"/>
      <c r="G193" s="84"/>
      <c r="H193" s="84"/>
      <c r="I193" s="84"/>
      <c r="J193" s="9" t="s">
        <v>1538</v>
      </c>
      <c r="K193" s="9" t="s">
        <v>1603</v>
      </c>
      <c r="L193" s="49">
        <v>37252.0</v>
      </c>
      <c r="M193" s="33" t="s">
        <v>2899</v>
      </c>
      <c r="N193" s="9"/>
      <c r="R193" s="84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  <c r="AE193" s="84"/>
      <c r="AF193" s="84"/>
      <c r="AG193" s="84"/>
      <c r="AH193" s="84"/>
      <c r="AI193" s="84"/>
    </row>
    <row r="194">
      <c r="A194" s="9"/>
      <c r="B194" s="59"/>
      <c r="C194" s="9" t="s">
        <v>361</v>
      </c>
      <c r="D194" s="49">
        <v>43981.0</v>
      </c>
      <c r="E194" s="59">
        <v>5309.0</v>
      </c>
      <c r="F194" s="79"/>
      <c r="G194" s="9"/>
      <c r="H194" s="9"/>
      <c r="I194" s="9"/>
      <c r="J194" s="9" t="s">
        <v>1255</v>
      </c>
      <c r="K194" s="9" t="s">
        <v>1601</v>
      </c>
      <c r="L194" s="49">
        <v>37253.0</v>
      </c>
      <c r="M194" s="33" t="s">
        <v>2900</v>
      </c>
      <c r="N194" s="9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4"/>
      <c r="AG194" s="84"/>
      <c r="AH194" s="84"/>
      <c r="AI194" s="84"/>
    </row>
    <row r="195">
      <c r="A195" s="9"/>
      <c r="B195" s="59"/>
      <c r="C195" s="9" t="s">
        <v>296</v>
      </c>
      <c r="D195" s="49">
        <v>43982.0</v>
      </c>
      <c r="E195" s="59">
        <v>4645.0</v>
      </c>
      <c r="F195" s="79"/>
      <c r="G195" s="9"/>
      <c r="H195" s="9"/>
      <c r="I195" s="9"/>
      <c r="J195" s="9" t="s">
        <v>1035</v>
      </c>
      <c r="K195" s="9" t="s">
        <v>1601</v>
      </c>
      <c r="L195" s="49">
        <v>37259.0</v>
      </c>
      <c r="M195" s="33" t="s">
        <v>2901</v>
      </c>
      <c r="N195" s="9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4"/>
      <c r="AH195" s="84"/>
      <c r="AI195" s="84"/>
    </row>
    <row r="196">
      <c r="A196" s="9"/>
      <c r="B196" s="59"/>
      <c r="C196" s="9" t="s">
        <v>347</v>
      </c>
      <c r="D196" s="49">
        <v>43982.0</v>
      </c>
      <c r="E196" s="59">
        <v>4435.0</v>
      </c>
      <c r="F196" s="79"/>
      <c r="G196" s="84"/>
      <c r="H196" s="84"/>
      <c r="I196" s="84"/>
      <c r="J196" s="9" t="s">
        <v>1488</v>
      </c>
      <c r="K196" s="9" t="s">
        <v>1601</v>
      </c>
      <c r="L196" s="49">
        <v>37269.0</v>
      </c>
      <c r="M196" s="33" t="s">
        <v>2902</v>
      </c>
      <c r="N196" s="9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4"/>
      <c r="AG196" s="84"/>
      <c r="AH196" s="84"/>
      <c r="AI196" s="84"/>
    </row>
    <row r="197">
      <c r="A197" s="9"/>
      <c r="B197" s="59"/>
      <c r="C197" s="9" t="s">
        <v>301</v>
      </c>
      <c r="D197" s="49">
        <v>43982.0</v>
      </c>
      <c r="E197" s="59">
        <v>5043.0</v>
      </c>
      <c r="F197" s="79"/>
      <c r="G197" s="84"/>
      <c r="H197" s="84"/>
      <c r="I197" s="84"/>
      <c r="J197" s="9" t="s">
        <v>1054</v>
      </c>
      <c r="K197" s="9" t="s">
        <v>1600</v>
      </c>
      <c r="L197" s="49">
        <v>37283.0</v>
      </c>
      <c r="M197" s="33" t="s">
        <v>2903</v>
      </c>
      <c r="N197" s="9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  <c r="AE197" s="84"/>
      <c r="AF197" s="84"/>
      <c r="AG197" s="84"/>
      <c r="AH197" s="84"/>
      <c r="AI197" s="84"/>
    </row>
    <row r="198">
      <c r="A198" s="9"/>
      <c r="B198" s="59"/>
      <c r="C198" s="9" t="s">
        <v>1561</v>
      </c>
      <c r="D198" s="49">
        <v>43983.0</v>
      </c>
      <c r="E198" s="59">
        <v>3574.0</v>
      </c>
      <c r="F198" s="79"/>
      <c r="G198" s="84"/>
      <c r="H198" s="84"/>
      <c r="I198" s="84"/>
      <c r="J198" s="9" t="s">
        <v>1467</v>
      </c>
      <c r="K198" s="9" t="s">
        <v>1584</v>
      </c>
      <c r="L198" s="49">
        <v>37291.0</v>
      </c>
      <c r="M198" s="33" t="s">
        <v>2904</v>
      </c>
      <c r="N198" s="9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4"/>
      <c r="AH198" s="84"/>
      <c r="AI198" s="84"/>
    </row>
    <row r="199">
      <c r="A199" s="9"/>
      <c r="B199" s="59"/>
      <c r="C199" s="9" t="s">
        <v>353</v>
      </c>
      <c r="D199" s="49">
        <v>43983.0</v>
      </c>
      <c r="E199" s="59">
        <v>3809.0</v>
      </c>
      <c r="F199" s="79"/>
      <c r="G199" s="84"/>
      <c r="H199" s="84"/>
      <c r="I199" s="84"/>
      <c r="J199" s="9" t="s">
        <v>1310</v>
      </c>
      <c r="K199" s="9" t="s">
        <v>1603</v>
      </c>
      <c r="L199" s="49">
        <v>37298.0</v>
      </c>
      <c r="M199" s="33" t="s">
        <v>2905</v>
      </c>
      <c r="N199" s="9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4"/>
      <c r="AG199" s="84"/>
      <c r="AH199" s="84"/>
      <c r="AI199" s="84"/>
    </row>
    <row r="200">
      <c r="A200" s="9"/>
      <c r="B200" s="59"/>
      <c r="C200" s="9" t="s">
        <v>279</v>
      </c>
      <c r="D200" s="49">
        <v>43984.0</v>
      </c>
      <c r="E200" s="59">
        <v>5674.0</v>
      </c>
      <c r="F200" s="79"/>
      <c r="G200" s="84"/>
      <c r="H200" s="84"/>
      <c r="I200" s="84"/>
      <c r="J200" s="9" t="s">
        <v>949</v>
      </c>
      <c r="K200" s="9" t="s">
        <v>1620</v>
      </c>
      <c r="L200" s="49">
        <v>37312.0</v>
      </c>
      <c r="M200" s="33" t="s">
        <v>2906</v>
      </c>
      <c r="N200" s="9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4"/>
      <c r="AG200" s="84"/>
      <c r="AH200" s="84"/>
      <c r="AI200" s="84"/>
    </row>
    <row r="201">
      <c r="A201" s="9"/>
      <c r="B201" s="59"/>
      <c r="C201" s="9" t="s">
        <v>362</v>
      </c>
      <c r="D201" s="49">
        <v>43985.0</v>
      </c>
      <c r="E201" s="59">
        <v>4033.0</v>
      </c>
      <c r="F201" s="79"/>
      <c r="G201" s="84"/>
      <c r="H201" s="84"/>
      <c r="I201" s="84"/>
      <c r="J201" s="9" t="s">
        <v>1492</v>
      </c>
      <c r="K201" s="9" t="s">
        <v>1588</v>
      </c>
      <c r="L201" s="49">
        <v>37323.0</v>
      </c>
      <c r="M201" s="33" t="s">
        <v>2907</v>
      </c>
      <c r="N201" s="9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4"/>
      <c r="AH201" s="84"/>
      <c r="AI201" s="84"/>
    </row>
    <row r="202">
      <c r="A202" s="9"/>
      <c r="B202" s="59"/>
      <c r="C202" s="9" t="s">
        <v>327</v>
      </c>
      <c r="D202" s="49">
        <v>43986.0</v>
      </c>
      <c r="E202" s="59">
        <v>5598.0</v>
      </c>
      <c r="F202" s="79"/>
      <c r="G202" s="84"/>
      <c r="H202" s="84"/>
      <c r="I202" s="84"/>
      <c r="J202" s="9" t="s">
        <v>1107</v>
      </c>
      <c r="K202" s="9" t="s">
        <v>1607</v>
      </c>
      <c r="L202" s="49">
        <v>37330.0</v>
      </c>
      <c r="M202" s="33" t="s">
        <v>2908</v>
      </c>
      <c r="N202" s="9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4"/>
      <c r="AH202" s="84"/>
      <c r="AI202" s="84"/>
    </row>
    <row r="203">
      <c r="A203" s="9"/>
      <c r="B203" s="59"/>
      <c r="C203" s="9" t="s">
        <v>301</v>
      </c>
      <c r="D203" s="49">
        <v>43986.0</v>
      </c>
      <c r="E203" s="59">
        <v>5125.0</v>
      </c>
      <c r="F203" s="79"/>
      <c r="G203" s="84"/>
      <c r="H203" s="84"/>
      <c r="I203" s="84"/>
      <c r="J203" s="9" t="s">
        <v>1344</v>
      </c>
      <c r="K203" s="9" t="s">
        <v>1585</v>
      </c>
      <c r="L203" s="49">
        <v>37373.0</v>
      </c>
      <c r="M203" s="33" t="s">
        <v>2909</v>
      </c>
      <c r="N203" s="9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4"/>
      <c r="AG203" s="84"/>
      <c r="AH203" s="84"/>
      <c r="AI203" s="84"/>
    </row>
    <row r="204">
      <c r="A204" s="9"/>
      <c r="B204" s="59"/>
      <c r="C204" s="9" t="s">
        <v>320</v>
      </c>
      <c r="D204" s="49">
        <v>43986.0</v>
      </c>
      <c r="E204" s="59">
        <v>5010.0</v>
      </c>
      <c r="F204" s="79"/>
      <c r="G204" s="84"/>
      <c r="H204" s="84"/>
      <c r="I204" s="84"/>
      <c r="J204" s="9" t="s">
        <v>946</v>
      </c>
      <c r="K204" s="9" t="s">
        <v>1600</v>
      </c>
      <c r="L204" s="49">
        <v>37379.0</v>
      </c>
      <c r="M204" s="33" t="s">
        <v>2910</v>
      </c>
      <c r="N204" s="9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4"/>
      <c r="AH204" s="84"/>
      <c r="AI204" s="84"/>
    </row>
    <row r="205">
      <c r="A205" s="9"/>
      <c r="B205" s="59"/>
      <c r="C205" s="9" t="s">
        <v>289</v>
      </c>
      <c r="D205" s="49">
        <v>43990.0</v>
      </c>
      <c r="E205" s="59">
        <v>6379.0</v>
      </c>
      <c r="F205" s="79"/>
      <c r="G205" s="9"/>
      <c r="H205" s="9"/>
      <c r="I205" s="9"/>
      <c r="J205" s="9" t="s">
        <v>1325</v>
      </c>
      <c r="K205" s="9" t="s">
        <v>1595</v>
      </c>
      <c r="L205" s="49">
        <v>37399.0</v>
      </c>
      <c r="M205" s="33" t="s">
        <v>2911</v>
      </c>
      <c r="N205" s="9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4"/>
      <c r="AG205" s="84"/>
      <c r="AH205" s="84"/>
      <c r="AI205" s="84"/>
    </row>
    <row r="206">
      <c r="A206" s="9"/>
      <c r="B206" s="59"/>
      <c r="C206" s="9" t="s">
        <v>263</v>
      </c>
      <c r="D206" s="49">
        <v>43990.0</v>
      </c>
      <c r="E206" s="59">
        <v>4985.0</v>
      </c>
      <c r="F206" s="79"/>
      <c r="G206" s="9"/>
      <c r="H206" s="9"/>
      <c r="I206" s="9"/>
      <c r="J206" s="9" t="s">
        <v>259</v>
      </c>
      <c r="K206" s="9" t="s">
        <v>1601</v>
      </c>
      <c r="L206" s="49">
        <v>37410.0</v>
      </c>
      <c r="M206" s="33" t="s">
        <v>2912</v>
      </c>
      <c r="N206" s="9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4"/>
      <c r="AG206" s="84"/>
      <c r="AH206" s="84"/>
      <c r="AI206" s="84"/>
    </row>
    <row r="207">
      <c r="A207" s="9"/>
      <c r="B207" s="59"/>
      <c r="C207" s="9" t="s">
        <v>220</v>
      </c>
      <c r="D207" s="49">
        <v>43990.0</v>
      </c>
      <c r="E207" s="59">
        <v>5931.0</v>
      </c>
      <c r="F207" s="79"/>
      <c r="G207" s="84"/>
      <c r="H207" s="84"/>
      <c r="I207" s="84"/>
      <c r="J207" s="9" t="s">
        <v>238</v>
      </c>
      <c r="K207" s="9" t="s">
        <v>1584</v>
      </c>
      <c r="L207" s="49">
        <v>37413.0</v>
      </c>
      <c r="M207" s="33" t="s">
        <v>2913</v>
      </c>
      <c r="N207" s="9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4"/>
      <c r="AH207" s="84"/>
      <c r="AI207" s="84"/>
    </row>
    <row r="208">
      <c r="A208" s="9"/>
      <c r="B208" s="59"/>
      <c r="C208" s="9" t="s">
        <v>279</v>
      </c>
      <c r="D208" s="49">
        <v>43992.0</v>
      </c>
      <c r="E208" s="59">
        <v>6211.0</v>
      </c>
      <c r="F208" s="79"/>
      <c r="G208" s="9"/>
      <c r="H208" s="9"/>
      <c r="I208" s="9"/>
      <c r="J208" s="9" t="s">
        <v>1449</v>
      </c>
      <c r="K208" s="9" t="s">
        <v>1585</v>
      </c>
      <c r="L208" s="49">
        <v>37445.0</v>
      </c>
      <c r="M208" s="33" t="s">
        <v>2914</v>
      </c>
      <c r="N208" s="9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4"/>
      <c r="AG208" s="84"/>
      <c r="AH208" s="84"/>
      <c r="AI208" s="84"/>
    </row>
    <row r="209">
      <c r="A209" s="9"/>
      <c r="B209" s="59"/>
      <c r="C209" s="9" t="s">
        <v>1561</v>
      </c>
      <c r="D209" s="49">
        <v>43992.0</v>
      </c>
      <c r="E209" s="59">
        <v>3764.0</v>
      </c>
      <c r="F209" s="79"/>
      <c r="G209" s="9"/>
      <c r="H209" s="9"/>
      <c r="I209" s="9"/>
      <c r="J209" s="9" t="s">
        <v>251</v>
      </c>
      <c r="K209" s="9" t="s">
        <v>1588</v>
      </c>
      <c r="L209" s="49">
        <v>37458.0</v>
      </c>
      <c r="M209" s="33" t="s">
        <v>2915</v>
      </c>
      <c r="N209" s="9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4"/>
      <c r="AG209" s="84"/>
      <c r="AH209" s="84"/>
      <c r="AI209" s="84"/>
    </row>
    <row r="210">
      <c r="A210" s="9"/>
      <c r="B210" s="59"/>
      <c r="C210" s="9" t="s">
        <v>248</v>
      </c>
      <c r="D210" s="49">
        <v>43992.0</v>
      </c>
      <c r="E210" s="59">
        <v>3589.0</v>
      </c>
      <c r="F210" s="79"/>
      <c r="G210" s="84"/>
      <c r="H210" s="84"/>
      <c r="I210" s="84"/>
      <c r="J210" s="9" t="s">
        <v>1207</v>
      </c>
      <c r="K210" s="9" t="s">
        <v>1600</v>
      </c>
      <c r="L210" s="49">
        <v>37469.0</v>
      </c>
      <c r="M210" s="33" t="s">
        <v>2916</v>
      </c>
      <c r="N210" s="9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4"/>
      <c r="AH210" s="84"/>
      <c r="AI210" s="84"/>
    </row>
    <row r="211">
      <c r="A211" s="9"/>
      <c r="B211" s="59"/>
      <c r="C211" s="9" t="s">
        <v>2705</v>
      </c>
      <c r="D211" s="49">
        <v>43993.0</v>
      </c>
      <c r="E211" s="59">
        <v>4640.0</v>
      </c>
      <c r="F211" s="79"/>
      <c r="G211" s="84"/>
      <c r="H211" s="84"/>
      <c r="I211" s="84"/>
      <c r="J211" s="9" t="s">
        <v>994</v>
      </c>
      <c r="K211" s="9" t="s">
        <v>1584</v>
      </c>
      <c r="L211" s="49">
        <v>37487.0</v>
      </c>
      <c r="M211" s="33" t="s">
        <v>2917</v>
      </c>
      <c r="N211" s="9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4"/>
      <c r="AG211" s="84"/>
      <c r="AH211" s="84"/>
      <c r="AI211" s="84"/>
    </row>
    <row r="212">
      <c r="A212" s="9"/>
      <c r="B212" s="59"/>
      <c r="C212" s="9" t="s">
        <v>299</v>
      </c>
      <c r="D212" s="49">
        <v>43993.0</v>
      </c>
      <c r="E212" s="59">
        <v>6588.0</v>
      </c>
      <c r="F212" s="79"/>
      <c r="G212" s="9"/>
      <c r="H212" s="9"/>
      <c r="I212" s="9"/>
      <c r="J212" s="9" t="s">
        <v>1670</v>
      </c>
      <c r="K212" s="9" t="s">
        <v>1607</v>
      </c>
      <c r="L212" s="49">
        <v>37494.0</v>
      </c>
      <c r="M212" s="33" t="s">
        <v>2918</v>
      </c>
      <c r="N212" s="9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4"/>
      <c r="AG212" s="84"/>
      <c r="AH212" s="84"/>
      <c r="AI212" s="84"/>
    </row>
    <row r="213">
      <c r="A213" s="9"/>
      <c r="B213" s="59"/>
      <c r="C213" s="9" t="s">
        <v>320</v>
      </c>
      <c r="D213" s="49">
        <v>43993.0</v>
      </c>
      <c r="E213" s="59">
        <v>4687.0</v>
      </c>
      <c r="F213" s="79"/>
      <c r="G213" s="84"/>
      <c r="H213" s="84"/>
      <c r="I213" s="84"/>
      <c r="J213" s="9" t="s">
        <v>1521</v>
      </c>
      <c r="K213" s="9" t="s">
        <v>1600</v>
      </c>
      <c r="L213" s="49">
        <v>37518.0</v>
      </c>
      <c r="M213" s="33" t="s">
        <v>2919</v>
      </c>
      <c r="N213" s="9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4"/>
      <c r="AG213" s="84"/>
      <c r="AH213" s="84"/>
      <c r="AI213" s="84"/>
    </row>
    <row r="214">
      <c r="A214" s="9"/>
      <c r="B214" s="59"/>
      <c r="C214" s="9" t="s">
        <v>200</v>
      </c>
      <c r="D214" s="49">
        <v>43994.0</v>
      </c>
      <c r="E214" s="59">
        <v>6006.0</v>
      </c>
      <c r="F214" s="79"/>
      <c r="G214" s="84"/>
      <c r="H214" s="84"/>
      <c r="I214" s="84"/>
      <c r="J214" s="9" t="s">
        <v>941</v>
      </c>
      <c r="K214" s="9" t="s">
        <v>1600</v>
      </c>
      <c r="L214" s="49">
        <v>37522.0</v>
      </c>
      <c r="M214" s="33" t="s">
        <v>2920</v>
      </c>
      <c r="N214" s="9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4"/>
      <c r="AG214" s="84"/>
      <c r="AH214" s="84"/>
      <c r="AI214" s="84"/>
    </row>
    <row r="215">
      <c r="A215" s="9"/>
      <c r="B215" s="59"/>
      <c r="C215" s="9" t="s">
        <v>296</v>
      </c>
      <c r="D215" s="49">
        <v>43996.0</v>
      </c>
      <c r="E215" s="59">
        <v>6343.0</v>
      </c>
      <c r="F215" s="79"/>
      <c r="G215" s="84"/>
      <c r="H215" s="84"/>
      <c r="I215" s="84"/>
      <c r="J215" s="9" t="s">
        <v>1297</v>
      </c>
      <c r="K215" s="9" t="s">
        <v>1603</v>
      </c>
      <c r="L215" s="49">
        <v>37532.0</v>
      </c>
      <c r="M215" s="33" t="s">
        <v>2921</v>
      </c>
      <c r="N215" s="9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4"/>
      <c r="AG215" s="84"/>
      <c r="AH215" s="84"/>
      <c r="AI215" s="84"/>
    </row>
    <row r="216">
      <c r="A216" s="9"/>
      <c r="B216" s="59"/>
      <c r="C216" s="9" t="s">
        <v>200</v>
      </c>
      <c r="D216" s="49">
        <v>43996.0</v>
      </c>
      <c r="E216" s="59">
        <v>5724.0</v>
      </c>
      <c r="F216" s="79"/>
      <c r="G216" s="84"/>
      <c r="H216" s="84"/>
      <c r="I216" s="84"/>
      <c r="J216" s="9" t="s">
        <v>1426</v>
      </c>
      <c r="K216" s="9" t="s">
        <v>1588</v>
      </c>
      <c r="L216" s="49">
        <v>37550.0</v>
      </c>
      <c r="M216" s="33" t="s">
        <v>2922</v>
      </c>
      <c r="N216" s="9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4"/>
      <c r="AG216" s="84"/>
      <c r="AH216" s="84"/>
      <c r="AI216" s="84"/>
    </row>
    <row r="217">
      <c r="A217" s="9"/>
      <c r="B217" s="59"/>
      <c r="C217" s="9" t="s">
        <v>353</v>
      </c>
      <c r="D217" s="49">
        <v>43996.0</v>
      </c>
      <c r="E217" s="59">
        <v>4617.0</v>
      </c>
      <c r="F217" s="79"/>
      <c r="G217" s="9"/>
      <c r="H217" s="9"/>
      <c r="I217" s="9"/>
      <c r="J217" s="9" t="s">
        <v>1341</v>
      </c>
      <c r="K217" s="9" t="s">
        <v>1601</v>
      </c>
      <c r="L217" s="49">
        <v>37568.0</v>
      </c>
      <c r="M217" s="33" t="s">
        <v>2923</v>
      </c>
      <c r="N217" s="9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4"/>
      <c r="AG217" s="84"/>
      <c r="AH217" s="84"/>
      <c r="AI217" s="84"/>
    </row>
    <row r="218">
      <c r="A218" s="9"/>
      <c r="B218" s="59"/>
      <c r="C218" s="9" t="s">
        <v>327</v>
      </c>
      <c r="D218" s="49">
        <v>43996.0</v>
      </c>
      <c r="E218" s="59">
        <v>5113.0</v>
      </c>
      <c r="F218" s="79"/>
      <c r="G218" s="84"/>
      <c r="H218" s="84"/>
      <c r="I218" s="84"/>
      <c r="J218" s="9" t="s">
        <v>1090</v>
      </c>
      <c r="K218" s="9" t="s">
        <v>1601</v>
      </c>
      <c r="L218" s="49">
        <v>37582.0</v>
      </c>
      <c r="M218" s="33" t="s">
        <v>2924</v>
      </c>
      <c r="N218" s="9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4"/>
      <c r="AG218" s="84"/>
      <c r="AH218" s="84"/>
      <c r="AI218" s="84"/>
    </row>
    <row r="219">
      <c r="A219" s="9"/>
      <c r="B219" s="59"/>
      <c r="C219" s="9" t="s">
        <v>316</v>
      </c>
      <c r="D219" s="49">
        <v>43998.0</v>
      </c>
      <c r="E219" s="59">
        <v>5086.0</v>
      </c>
      <c r="F219" s="79"/>
      <c r="G219" s="84"/>
      <c r="H219" s="84"/>
      <c r="I219" s="84"/>
      <c r="J219" s="9" t="s">
        <v>1381</v>
      </c>
      <c r="K219" s="9" t="s">
        <v>1607</v>
      </c>
      <c r="L219" s="49">
        <v>37584.0</v>
      </c>
      <c r="M219" s="33" t="s">
        <v>2925</v>
      </c>
      <c r="N219" s="9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84"/>
    </row>
    <row r="220">
      <c r="A220" s="9"/>
      <c r="B220" s="59"/>
      <c r="C220" s="9" t="s">
        <v>285</v>
      </c>
      <c r="D220" s="49">
        <v>43999.0</v>
      </c>
      <c r="E220" s="59">
        <v>4250.0</v>
      </c>
      <c r="F220" s="79"/>
      <c r="G220" s="84"/>
      <c r="H220" s="84"/>
      <c r="I220" s="84"/>
      <c r="J220" s="9" t="s">
        <v>1038</v>
      </c>
      <c r="K220" s="9" t="s">
        <v>1584</v>
      </c>
      <c r="L220" s="49">
        <v>37592.0</v>
      </c>
      <c r="M220" s="33" t="s">
        <v>2926</v>
      </c>
      <c r="N220" s="9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4"/>
      <c r="AG220" s="84"/>
      <c r="AH220" s="84"/>
      <c r="AI220" s="84"/>
    </row>
    <row r="221">
      <c r="A221" s="9"/>
      <c r="B221" s="59"/>
      <c r="C221" s="9" t="s">
        <v>200</v>
      </c>
      <c r="D221" s="49">
        <v>43999.0</v>
      </c>
      <c r="E221" s="59">
        <v>4639.0</v>
      </c>
      <c r="F221" s="79"/>
      <c r="G221" s="84"/>
      <c r="H221" s="84"/>
      <c r="I221" s="84"/>
      <c r="J221" s="9" t="s">
        <v>998</v>
      </c>
      <c r="K221" s="9" t="s">
        <v>1607</v>
      </c>
      <c r="L221" s="49">
        <v>37617.0</v>
      </c>
      <c r="M221" s="33" t="s">
        <v>2927</v>
      </c>
      <c r="N221" s="9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4"/>
      <c r="AG221" s="84"/>
      <c r="AH221" s="84"/>
      <c r="AI221" s="84"/>
    </row>
    <row r="222">
      <c r="A222" s="9"/>
      <c r="B222" s="59"/>
      <c r="C222" s="9" t="s">
        <v>362</v>
      </c>
      <c r="D222" s="49">
        <v>44000.0</v>
      </c>
      <c r="E222" s="59">
        <v>3691.0</v>
      </c>
      <c r="F222" s="79"/>
      <c r="G222" s="9"/>
      <c r="H222" s="9"/>
      <c r="I222" s="9"/>
      <c r="J222" s="9" t="s">
        <v>1067</v>
      </c>
      <c r="K222" s="9" t="s">
        <v>1592</v>
      </c>
      <c r="L222" s="49">
        <v>37619.0</v>
      </c>
      <c r="M222" s="33" t="s">
        <v>2928</v>
      </c>
      <c r="N222" s="9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4"/>
      <c r="AH222" s="84"/>
      <c r="AI222" s="84"/>
    </row>
    <row r="223">
      <c r="A223" s="9"/>
      <c r="B223" s="59"/>
      <c r="C223" s="9" t="s">
        <v>303</v>
      </c>
      <c r="D223" s="49">
        <v>44001.0</v>
      </c>
      <c r="E223" s="59">
        <v>4812.0</v>
      </c>
      <c r="F223" s="79"/>
      <c r="G223" s="9"/>
      <c r="H223" s="9"/>
      <c r="I223" s="9"/>
      <c r="J223" s="9" t="s">
        <v>1211</v>
      </c>
      <c r="K223" s="9" t="s">
        <v>1595</v>
      </c>
      <c r="L223" s="49">
        <v>37631.0</v>
      </c>
      <c r="M223" s="33" t="s">
        <v>2929</v>
      </c>
      <c r="N223" s="9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4"/>
      <c r="AG223" s="84"/>
      <c r="AH223" s="84"/>
      <c r="AI223" s="84"/>
    </row>
    <row r="224">
      <c r="A224" s="9"/>
      <c r="B224" s="59"/>
      <c r="C224" s="9" t="s">
        <v>301</v>
      </c>
      <c r="D224" s="49">
        <v>44003.0</v>
      </c>
      <c r="E224" s="59">
        <v>6118.0</v>
      </c>
      <c r="F224" s="79"/>
      <c r="G224" s="84"/>
      <c r="H224" s="84"/>
      <c r="I224" s="84"/>
      <c r="J224" s="9" t="s">
        <v>1484</v>
      </c>
      <c r="K224" s="9" t="s">
        <v>1588</v>
      </c>
      <c r="L224" s="49">
        <v>37635.0</v>
      </c>
      <c r="M224" s="33" t="s">
        <v>2930</v>
      </c>
      <c r="N224" s="9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  <c r="AE224" s="84"/>
      <c r="AF224" s="84"/>
      <c r="AG224" s="84"/>
      <c r="AH224" s="84"/>
      <c r="AI224" s="84"/>
    </row>
    <row r="225">
      <c r="A225" s="9"/>
      <c r="B225" s="59"/>
      <c r="C225" s="9" t="s">
        <v>347</v>
      </c>
      <c r="D225" s="49">
        <v>44003.0</v>
      </c>
      <c r="E225" s="59">
        <v>5000.0</v>
      </c>
      <c r="F225" s="79"/>
      <c r="G225" s="9"/>
      <c r="H225" s="9"/>
      <c r="I225" s="9"/>
      <c r="J225" s="9" t="s">
        <v>243</v>
      </c>
      <c r="K225" s="9" t="s">
        <v>1584</v>
      </c>
      <c r="L225" s="49">
        <v>37644.0</v>
      </c>
      <c r="M225" s="33" t="s">
        <v>2931</v>
      </c>
      <c r="N225" s="9"/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4"/>
      <c r="AG225" s="84"/>
      <c r="AH225" s="84"/>
      <c r="AI225" s="84"/>
    </row>
    <row r="226">
      <c r="A226" s="9"/>
      <c r="B226" s="59"/>
      <c r="C226" s="9" t="s">
        <v>201</v>
      </c>
      <c r="D226" s="49">
        <v>44004.0</v>
      </c>
      <c r="E226" s="59">
        <v>4412.0</v>
      </c>
      <c r="F226" s="79"/>
      <c r="G226" s="84"/>
      <c r="H226" s="84"/>
      <c r="I226" s="84"/>
      <c r="J226" s="9" t="s">
        <v>258</v>
      </c>
      <c r="K226" s="9" t="s">
        <v>1594</v>
      </c>
      <c r="L226" s="49">
        <v>37648.0</v>
      </c>
      <c r="M226" s="33" t="s">
        <v>2932</v>
      </c>
      <c r="N226" s="9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  <c r="AE226" s="84"/>
      <c r="AF226" s="84"/>
      <c r="AG226" s="84"/>
      <c r="AH226" s="84"/>
      <c r="AI226" s="84"/>
    </row>
    <row r="227">
      <c r="A227" s="9"/>
      <c r="B227" s="59"/>
      <c r="C227" s="9" t="s">
        <v>248</v>
      </c>
      <c r="D227" s="49">
        <v>44005.0</v>
      </c>
      <c r="E227" s="59">
        <v>4113.0</v>
      </c>
      <c r="F227" s="79"/>
      <c r="G227" s="84"/>
      <c r="H227" s="84"/>
      <c r="I227" s="84"/>
      <c r="J227" s="9" t="s">
        <v>229</v>
      </c>
      <c r="K227" s="9" t="s">
        <v>1592</v>
      </c>
      <c r="L227" s="49">
        <v>37648.0</v>
      </c>
      <c r="M227" s="33" t="s">
        <v>2933</v>
      </c>
      <c r="N227" s="9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4"/>
      <c r="AG227" s="84"/>
      <c r="AH227" s="84"/>
      <c r="AI227" s="84"/>
    </row>
    <row r="228">
      <c r="A228" s="9"/>
      <c r="B228" s="59"/>
      <c r="C228" s="9" t="s">
        <v>248</v>
      </c>
      <c r="D228" s="49">
        <v>44006.0</v>
      </c>
      <c r="E228" s="59">
        <v>6588.0</v>
      </c>
      <c r="F228" s="79"/>
      <c r="G228" s="84"/>
      <c r="H228" s="84"/>
      <c r="I228" s="84"/>
      <c r="J228" s="9" t="s">
        <v>930</v>
      </c>
      <c r="K228" s="9" t="s">
        <v>1584</v>
      </c>
      <c r="L228" s="49">
        <v>37649.0</v>
      </c>
      <c r="M228" s="33" t="s">
        <v>2934</v>
      </c>
      <c r="N228" s="9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  <c r="AE228" s="84"/>
      <c r="AF228" s="84"/>
      <c r="AG228" s="84"/>
      <c r="AH228" s="84"/>
      <c r="AI228" s="84"/>
    </row>
    <row r="229">
      <c r="A229" s="9"/>
      <c r="B229" s="59"/>
      <c r="C229" s="9" t="s">
        <v>301</v>
      </c>
      <c r="D229" s="49">
        <v>44007.0</v>
      </c>
      <c r="E229" s="59">
        <v>5266.0</v>
      </c>
      <c r="F229" s="79"/>
      <c r="G229" s="84"/>
      <c r="H229" s="84"/>
      <c r="I229" s="84"/>
      <c r="J229" s="9" t="s">
        <v>224</v>
      </c>
      <c r="K229" s="9" t="s">
        <v>1600</v>
      </c>
      <c r="L229" s="49">
        <v>37654.0</v>
      </c>
      <c r="M229" s="33" t="s">
        <v>2935</v>
      </c>
      <c r="N229" s="9"/>
      <c r="R229" s="84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  <c r="AE229" s="84"/>
      <c r="AF229" s="84"/>
      <c r="AG229" s="84"/>
      <c r="AH229" s="84"/>
      <c r="AI229" s="84"/>
    </row>
    <row r="230">
      <c r="A230" s="9"/>
      <c r="B230" s="59"/>
      <c r="C230" s="9" t="s">
        <v>285</v>
      </c>
      <c r="D230" s="49">
        <v>44008.0</v>
      </c>
      <c r="E230" s="59">
        <v>6017.0</v>
      </c>
      <c r="F230" s="79"/>
      <c r="G230" s="84"/>
      <c r="H230" s="84"/>
      <c r="I230" s="84"/>
      <c r="J230" s="9" t="s">
        <v>1062</v>
      </c>
      <c r="K230" s="9" t="s">
        <v>1607</v>
      </c>
      <c r="L230" s="49">
        <v>37658.0</v>
      </c>
      <c r="M230" s="33" t="s">
        <v>2936</v>
      </c>
      <c r="N230" s="9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4"/>
      <c r="AG230" s="84"/>
      <c r="AH230" s="84"/>
      <c r="AI230" s="84"/>
    </row>
    <row r="231">
      <c r="A231" s="9"/>
      <c r="B231" s="59"/>
      <c r="C231" s="9" t="s">
        <v>285</v>
      </c>
      <c r="D231" s="49">
        <v>44008.0</v>
      </c>
      <c r="E231" s="59">
        <v>6181.0</v>
      </c>
      <c r="F231" s="79"/>
      <c r="G231" s="9"/>
      <c r="H231" s="9"/>
      <c r="I231" s="9"/>
      <c r="J231" s="9" t="s">
        <v>1028</v>
      </c>
      <c r="K231" s="9" t="s">
        <v>1584</v>
      </c>
      <c r="L231" s="49">
        <v>37667.0</v>
      </c>
      <c r="M231" s="33" t="s">
        <v>2937</v>
      </c>
      <c r="N231" s="9"/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4"/>
      <c r="AG231" s="84"/>
      <c r="AH231" s="84"/>
      <c r="AI231" s="84"/>
    </row>
    <row r="232">
      <c r="A232" s="9"/>
      <c r="B232" s="59"/>
      <c r="C232" s="9" t="s">
        <v>220</v>
      </c>
      <c r="D232" s="49">
        <v>44008.0</v>
      </c>
      <c r="E232" s="59">
        <v>5628.0</v>
      </c>
      <c r="F232" s="79"/>
      <c r="G232" s="9"/>
      <c r="H232" s="9"/>
      <c r="I232" s="9"/>
      <c r="J232" s="9" t="s">
        <v>1541</v>
      </c>
      <c r="K232" s="9" t="s">
        <v>1600</v>
      </c>
      <c r="L232" s="49">
        <v>37683.0</v>
      </c>
      <c r="M232" s="33" t="s">
        <v>2938</v>
      </c>
      <c r="N232" s="9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  <c r="AE232" s="84"/>
      <c r="AF232" s="84"/>
      <c r="AG232" s="84"/>
      <c r="AH232" s="84"/>
      <c r="AI232" s="84"/>
    </row>
    <row r="233">
      <c r="A233" s="9"/>
      <c r="B233" s="59"/>
      <c r="C233" s="9" t="s">
        <v>303</v>
      </c>
      <c r="D233" s="49">
        <v>44008.0</v>
      </c>
      <c r="E233" s="59">
        <v>5156.0</v>
      </c>
      <c r="F233" s="79"/>
      <c r="G233" s="84"/>
      <c r="H233" s="84"/>
      <c r="I233" s="84"/>
      <c r="J233" s="9" t="s">
        <v>1497</v>
      </c>
      <c r="K233" s="9" t="s">
        <v>1601</v>
      </c>
      <c r="L233" s="49">
        <v>37684.0</v>
      </c>
      <c r="M233" s="33" t="s">
        <v>2939</v>
      </c>
      <c r="N233" s="9"/>
      <c r="R233" s="84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  <c r="AE233" s="84"/>
      <c r="AF233" s="84"/>
      <c r="AG233" s="84"/>
      <c r="AH233" s="84"/>
      <c r="AI233" s="84"/>
    </row>
    <row r="234">
      <c r="A234" s="9"/>
      <c r="B234" s="59"/>
      <c r="C234" s="9" t="s">
        <v>280</v>
      </c>
      <c r="D234" s="49">
        <v>44009.0</v>
      </c>
      <c r="E234" s="59">
        <v>3656.0</v>
      </c>
      <c r="F234" s="79"/>
      <c r="G234" s="84"/>
      <c r="H234" s="84"/>
      <c r="I234" s="84"/>
      <c r="J234" s="9" t="s">
        <v>231</v>
      </c>
      <c r="K234" s="9" t="s">
        <v>1600</v>
      </c>
      <c r="L234" s="49">
        <v>37686.0</v>
      </c>
      <c r="M234" s="33" t="s">
        <v>2940</v>
      </c>
      <c r="N234" s="9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4"/>
      <c r="AG234" s="84"/>
      <c r="AH234" s="84"/>
      <c r="AI234" s="84"/>
    </row>
    <row r="235">
      <c r="A235" s="9"/>
      <c r="B235" s="59"/>
      <c r="C235" s="9" t="s">
        <v>299</v>
      </c>
      <c r="D235" s="49">
        <v>44012.0</v>
      </c>
      <c r="E235" s="59">
        <v>4601.0</v>
      </c>
      <c r="F235" s="79"/>
      <c r="G235" s="84"/>
      <c r="H235" s="84"/>
      <c r="I235" s="84"/>
      <c r="J235" s="9" t="s">
        <v>232</v>
      </c>
      <c r="K235" s="9" t="s">
        <v>1600</v>
      </c>
      <c r="L235" s="49">
        <v>37687.0</v>
      </c>
      <c r="M235" s="33" t="s">
        <v>2941</v>
      </c>
      <c r="N235" s="9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4"/>
      <c r="AG235" s="84"/>
      <c r="AH235" s="84"/>
      <c r="AI235" s="84"/>
    </row>
    <row r="236">
      <c r="A236" s="9"/>
      <c r="B236" s="59"/>
      <c r="C236" s="9" t="s">
        <v>285</v>
      </c>
      <c r="D236" s="49">
        <v>44012.0</v>
      </c>
      <c r="E236" s="59">
        <v>5080.0</v>
      </c>
      <c r="F236" s="79"/>
      <c r="G236" s="9"/>
      <c r="H236" s="9"/>
      <c r="I236" s="9"/>
      <c r="J236" s="9" t="s">
        <v>1203</v>
      </c>
      <c r="K236" s="9" t="s">
        <v>1607</v>
      </c>
      <c r="L236" s="49">
        <v>37695.0</v>
      </c>
      <c r="M236" s="33" t="s">
        <v>2942</v>
      </c>
      <c r="N236" s="9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4"/>
      <c r="AF236" s="84"/>
      <c r="AG236" s="84"/>
      <c r="AH236" s="84"/>
      <c r="AI236" s="84"/>
    </row>
    <row r="237">
      <c r="A237" s="9"/>
      <c r="B237" s="59"/>
      <c r="C237" s="9" t="s">
        <v>280</v>
      </c>
      <c r="D237" s="49">
        <v>44013.0</v>
      </c>
      <c r="E237" s="59">
        <v>5531.0</v>
      </c>
      <c r="F237" s="79"/>
      <c r="G237" s="84"/>
      <c r="H237" s="84"/>
      <c r="I237" s="84"/>
      <c r="J237" s="9" t="s">
        <v>1148</v>
      </c>
      <c r="K237" s="9" t="s">
        <v>1600</v>
      </c>
      <c r="L237" s="49">
        <v>37697.0</v>
      </c>
      <c r="M237" s="33" t="s">
        <v>2943</v>
      </c>
      <c r="N237" s="9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4"/>
      <c r="AF237" s="84"/>
      <c r="AG237" s="84"/>
      <c r="AH237" s="84"/>
      <c r="AI237" s="84"/>
    </row>
    <row r="238">
      <c r="A238" s="9"/>
      <c r="B238" s="59"/>
      <c r="C238" s="9" t="s">
        <v>220</v>
      </c>
      <c r="D238" s="49">
        <v>44013.0</v>
      </c>
      <c r="E238" s="59">
        <v>5019.0</v>
      </c>
      <c r="F238" s="79"/>
      <c r="G238" s="9"/>
      <c r="H238" s="9"/>
      <c r="I238" s="9"/>
      <c r="J238" s="9" t="s">
        <v>247</v>
      </c>
      <c r="K238" s="9" t="s">
        <v>1607</v>
      </c>
      <c r="L238" s="49">
        <v>37705.0</v>
      </c>
      <c r="M238" s="33" t="s">
        <v>2944</v>
      </c>
      <c r="N238" s="9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4"/>
      <c r="AG238" s="84"/>
      <c r="AH238" s="84"/>
      <c r="AI238" s="84"/>
    </row>
    <row r="239">
      <c r="A239" s="9"/>
      <c r="B239" s="59"/>
      <c r="C239" s="9" t="s">
        <v>278</v>
      </c>
      <c r="D239" s="49">
        <v>44013.0</v>
      </c>
      <c r="E239" s="59">
        <v>6474.0</v>
      </c>
      <c r="F239" s="79"/>
      <c r="G239" s="9"/>
      <c r="H239" s="9"/>
      <c r="I239" s="9"/>
      <c r="J239" s="9" t="s">
        <v>1154</v>
      </c>
      <c r="K239" s="9" t="s">
        <v>1584</v>
      </c>
      <c r="L239" s="49">
        <v>37717.0</v>
      </c>
      <c r="M239" s="33" t="s">
        <v>2945</v>
      </c>
      <c r="N239" s="9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4"/>
      <c r="AG239" s="84"/>
      <c r="AH239" s="84"/>
      <c r="AI239" s="84"/>
    </row>
    <row r="240">
      <c r="A240" s="9"/>
      <c r="B240" s="59"/>
      <c r="C240" s="9" t="s">
        <v>277</v>
      </c>
      <c r="D240" s="49">
        <v>44013.0</v>
      </c>
      <c r="E240" s="59">
        <v>7114.0</v>
      </c>
      <c r="F240" s="79"/>
      <c r="G240" s="84"/>
      <c r="H240" s="84"/>
      <c r="I240" s="84"/>
      <c r="J240" s="9" t="s">
        <v>1055</v>
      </c>
      <c r="K240" s="9" t="s">
        <v>1585</v>
      </c>
      <c r="L240" s="49">
        <v>37718.0</v>
      </c>
      <c r="M240" s="33" t="s">
        <v>2946</v>
      </c>
      <c r="N240" s="9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4"/>
      <c r="AG240" s="84"/>
      <c r="AH240" s="84"/>
      <c r="AI240" s="84"/>
    </row>
    <row r="241">
      <c r="A241" s="9"/>
      <c r="B241" s="59"/>
      <c r="C241" s="9" t="s">
        <v>361</v>
      </c>
      <c r="D241" s="49">
        <v>44014.0</v>
      </c>
      <c r="E241" s="59">
        <v>4012.0</v>
      </c>
      <c r="F241" s="79"/>
      <c r="G241" s="84"/>
      <c r="H241" s="84"/>
      <c r="I241" s="84"/>
      <c r="J241" s="9" t="s">
        <v>1168</v>
      </c>
      <c r="K241" s="9" t="s">
        <v>1588</v>
      </c>
      <c r="L241" s="49">
        <v>37745.0</v>
      </c>
      <c r="M241" s="33" t="s">
        <v>2947</v>
      </c>
      <c r="N241" s="9"/>
      <c r="R241" s="84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  <c r="AE241" s="84"/>
      <c r="AF241" s="84"/>
      <c r="AG241" s="84"/>
      <c r="AH241" s="84"/>
      <c r="AI241" s="84"/>
    </row>
    <row r="242">
      <c r="A242" s="9"/>
      <c r="B242" s="59"/>
      <c r="C242" s="9" t="s">
        <v>361</v>
      </c>
      <c r="D242" s="49">
        <v>44015.0</v>
      </c>
      <c r="E242" s="59">
        <v>5218.0</v>
      </c>
      <c r="F242" s="79"/>
      <c r="G242" s="84"/>
      <c r="H242" s="84"/>
      <c r="I242" s="84"/>
      <c r="J242" s="9" t="s">
        <v>955</v>
      </c>
      <c r="K242" s="9" t="s">
        <v>1601</v>
      </c>
      <c r="L242" s="49">
        <v>37751.0</v>
      </c>
      <c r="M242" s="33" t="s">
        <v>2948</v>
      </c>
      <c r="N242" s="9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4"/>
      <c r="AG242" s="84"/>
      <c r="AH242" s="84"/>
      <c r="AI242" s="84"/>
    </row>
    <row r="243">
      <c r="A243" s="9"/>
      <c r="B243" s="59"/>
      <c r="C243" s="9" t="s">
        <v>303</v>
      </c>
      <c r="D243" s="49">
        <v>44016.0</v>
      </c>
      <c r="E243" s="59">
        <v>4696.0</v>
      </c>
      <c r="F243" s="79"/>
      <c r="G243" s="84"/>
      <c r="H243" s="84"/>
      <c r="I243" s="84"/>
      <c r="J243" s="9" t="s">
        <v>1361</v>
      </c>
      <c r="K243" s="9" t="s">
        <v>1585</v>
      </c>
      <c r="L243" s="49">
        <v>37752.0</v>
      </c>
      <c r="M243" s="33" t="s">
        <v>2949</v>
      </c>
      <c r="N243" s="9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4"/>
      <c r="AG243" s="84"/>
      <c r="AH243" s="84"/>
      <c r="AI243" s="84"/>
    </row>
    <row r="244">
      <c r="A244" s="9"/>
      <c r="B244" s="59"/>
      <c r="C244" s="9" t="s">
        <v>303</v>
      </c>
      <c r="D244" s="49">
        <v>44016.0</v>
      </c>
      <c r="E244" s="59">
        <v>5328.0</v>
      </c>
      <c r="F244" s="79"/>
      <c r="G244" s="84"/>
      <c r="H244" s="84"/>
      <c r="I244" s="84"/>
      <c r="J244" s="9" t="s">
        <v>1093</v>
      </c>
      <c r="K244" s="9" t="s">
        <v>1607</v>
      </c>
      <c r="L244" s="49">
        <v>37753.0</v>
      </c>
      <c r="M244" s="33" t="s">
        <v>2950</v>
      </c>
      <c r="N244" s="9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  <c r="AE244" s="84"/>
      <c r="AF244" s="84"/>
      <c r="AG244" s="84"/>
      <c r="AH244" s="84"/>
      <c r="AI244" s="84"/>
    </row>
    <row r="245">
      <c r="A245" s="9"/>
      <c r="B245" s="59"/>
      <c r="C245" s="9" t="s">
        <v>304</v>
      </c>
      <c r="D245" s="49">
        <v>44017.0</v>
      </c>
      <c r="E245" s="59">
        <v>6571.0</v>
      </c>
      <c r="F245" s="79"/>
      <c r="G245" s="84"/>
      <c r="H245" s="84"/>
      <c r="I245" s="84"/>
      <c r="J245" s="9" t="s">
        <v>1539</v>
      </c>
      <c r="K245" s="9" t="s">
        <v>1588</v>
      </c>
      <c r="L245" s="49">
        <v>37774.0</v>
      </c>
      <c r="M245" s="33" t="s">
        <v>2951</v>
      </c>
      <c r="N245" s="9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4"/>
      <c r="AG245" s="84"/>
      <c r="AH245" s="84"/>
      <c r="AI245" s="84"/>
    </row>
    <row r="246">
      <c r="A246" s="9"/>
      <c r="B246" s="59"/>
      <c r="C246" s="9" t="s">
        <v>1561</v>
      </c>
      <c r="D246" s="49">
        <v>44017.0</v>
      </c>
      <c r="E246" s="59">
        <v>5336.0</v>
      </c>
      <c r="F246" s="79"/>
      <c r="G246" s="84"/>
      <c r="H246" s="84"/>
      <c r="I246" s="84"/>
      <c r="J246" s="9" t="s">
        <v>1271</v>
      </c>
      <c r="K246" s="9" t="s">
        <v>1588</v>
      </c>
      <c r="L246" s="49">
        <v>37778.0</v>
      </c>
      <c r="M246" s="33" t="s">
        <v>2952</v>
      </c>
      <c r="N246" s="9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4"/>
      <c r="AG246" s="84"/>
      <c r="AH246" s="84"/>
      <c r="AI246" s="84"/>
    </row>
    <row r="247">
      <c r="A247" s="9"/>
      <c r="B247" s="59"/>
      <c r="C247" s="9" t="s">
        <v>360</v>
      </c>
      <c r="D247" s="49">
        <v>44020.0</v>
      </c>
      <c r="E247" s="59">
        <v>6398.0</v>
      </c>
      <c r="F247" s="79"/>
      <c r="G247" s="84"/>
      <c r="H247" s="84"/>
      <c r="I247" s="84"/>
      <c r="J247" s="9" t="s">
        <v>272</v>
      </c>
      <c r="K247" s="9" t="s">
        <v>1585</v>
      </c>
      <c r="L247" s="49">
        <v>37780.0</v>
      </c>
      <c r="M247" s="33" t="s">
        <v>2953</v>
      </c>
      <c r="N247" s="9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4"/>
      <c r="AG247" s="84"/>
      <c r="AH247" s="84"/>
      <c r="AI247" s="84"/>
    </row>
    <row r="248">
      <c r="A248" s="9"/>
      <c r="B248" s="59"/>
      <c r="C248" s="9" t="s">
        <v>353</v>
      </c>
      <c r="D248" s="49">
        <v>44021.0</v>
      </c>
      <c r="E248" s="59">
        <v>6990.0</v>
      </c>
      <c r="F248" s="79"/>
      <c r="G248" s="84"/>
      <c r="H248" s="84"/>
      <c r="I248" s="84"/>
      <c r="J248" s="9" t="s">
        <v>1099</v>
      </c>
      <c r="K248" s="9" t="s">
        <v>1584</v>
      </c>
      <c r="L248" s="49">
        <v>37784.0</v>
      </c>
      <c r="M248" s="33" t="s">
        <v>2954</v>
      </c>
      <c r="N248" s="9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4"/>
      <c r="AG248" s="84"/>
      <c r="AH248" s="84"/>
      <c r="AI248" s="84"/>
    </row>
    <row r="249">
      <c r="A249" s="9"/>
      <c r="B249" s="59"/>
      <c r="C249" s="9" t="s">
        <v>1561</v>
      </c>
      <c r="D249" s="49">
        <v>44022.0</v>
      </c>
      <c r="E249" s="59">
        <v>6891.0</v>
      </c>
      <c r="F249" s="79"/>
      <c r="G249" s="84"/>
      <c r="H249" s="84"/>
      <c r="I249" s="84"/>
      <c r="J249" s="9" t="s">
        <v>1074</v>
      </c>
      <c r="K249" s="9" t="s">
        <v>1588</v>
      </c>
      <c r="L249" s="49">
        <v>37795.0</v>
      </c>
      <c r="M249" s="33" t="s">
        <v>2955</v>
      </c>
      <c r="N249" s="9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4"/>
      <c r="AG249" s="84"/>
      <c r="AH249" s="84"/>
      <c r="AI249" s="84"/>
    </row>
    <row r="250">
      <c r="A250" s="9"/>
      <c r="B250" s="59"/>
      <c r="C250" s="9" t="s">
        <v>1566</v>
      </c>
      <c r="D250" s="49">
        <v>44022.0</v>
      </c>
      <c r="E250" s="59">
        <v>3915.0</v>
      </c>
      <c r="F250" s="79"/>
      <c r="G250" s="84"/>
      <c r="H250" s="84"/>
      <c r="I250" s="84"/>
      <c r="J250" s="9" t="s">
        <v>1015</v>
      </c>
      <c r="K250" s="9" t="s">
        <v>1584</v>
      </c>
      <c r="L250" s="49">
        <v>37799.0</v>
      </c>
      <c r="M250" s="33" t="s">
        <v>2956</v>
      </c>
      <c r="N250" s="9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4"/>
      <c r="AH250" s="84"/>
      <c r="AI250" s="84"/>
    </row>
    <row r="251">
      <c r="A251" s="9"/>
      <c r="B251" s="59"/>
      <c r="C251" s="9" t="s">
        <v>299</v>
      </c>
      <c r="D251" s="49">
        <v>44023.0</v>
      </c>
      <c r="E251" s="59">
        <v>3681.0</v>
      </c>
      <c r="F251" s="79"/>
      <c r="G251" s="9"/>
      <c r="H251" s="9"/>
      <c r="I251" s="9"/>
      <c r="J251" s="9" t="s">
        <v>1089</v>
      </c>
      <c r="K251" s="9" t="s">
        <v>1588</v>
      </c>
      <c r="L251" s="49">
        <v>37805.0</v>
      </c>
      <c r="M251" s="33" t="s">
        <v>2957</v>
      </c>
      <c r="N251" s="9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4"/>
      <c r="AG251" s="84"/>
      <c r="AH251" s="84"/>
      <c r="AI251" s="84"/>
    </row>
    <row r="252">
      <c r="A252" s="9"/>
      <c r="B252" s="59"/>
      <c r="C252" s="9" t="s">
        <v>296</v>
      </c>
      <c r="D252" s="49">
        <v>44025.0</v>
      </c>
      <c r="E252" s="59">
        <v>6943.0</v>
      </c>
      <c r="F252" s="79"/>
      <c r="G252" s="84"/>
      <c r="H252" s="84"/>
      <c r="I252" s="84"/>
      <c r="J252" s="9" t="s">
        <v>1014</v>
      </c>
      <c r="K252" s="9" t="s">
        <v>1600</v>
      </c>
      <c r="L252" s="49">
        <v>37809.0</v>
      </c>
      <c r="M252" s="33" t="s">
        <v>2958</v>
      </c>
      <c r="N252" s="9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4"/>
      <c r="AI252" s="84"/>
    </row>
    <row r="253">
      <c r="A253" s="9"/>
      <c r="B253" s="59"/>
      <c r="C253" s="9" t="s">
        <v>289</v>
      </c>
      <c r="D253" s="49">
        <v>44027.0</v>
      </c>
      <c r="E253" s="59">
        <v>7003.0</v>
      </c>
      <c r="F253" s="79"/>
      <c r="G253" s="84"/>
      <c r="H253" s="84"/>
      <c r="I253" s="84"/>
      <c r="J253" s="9" t="s">
        <v>1295</v>
      </c>
      <c r="K253" s="9" t="s">
        <v>1648</v>
      </c>
      <c r="L253" s="49">
        <v>37827.0</v>
      </c>
      <c r="M253" s="33" t="s">
        <v>2959</v>
      </c>
      <c r="N253" s="9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4"/>
      <c r="AI253" s="84"/>
    </row>
    <row r="254">
      <c r="A254" s="9"/>
      <c r="B254" s="59"/>
      <c r="C254" s="9" t="s">
        <v>265</v>
      </c>
      <c r="D254" s="49">
        <v>44027.0</v>
      </c>
      <c r="E254" s="59">
        <v>5054.0</v>
      </c>
      <c r="F254" s="79"/>
      <c r="G254" s="84"/>
      <c r="H254" s="84"/>
      <c r="I254" s="84"/>
      <c r="J254" s="9" t="s">
        <v>1189</v>
      </c>
      <c r="K254" s="9" t="s">
        <v>1588</v>
      </c>
      <c r="L254" s="49">
        <v>37836.0</v>
      </c>
      <c r="M254" s="33" t="s">
        <v>2960</v>
      </c>
      <c r="N254" s="9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4"/>
      <c r="AI254" s="84"/>
    </row>
    <row r="255">
      <c r="A255" s="9"/>
      <c r="B255" s="59"/>
      <c r="C255" s="9" t="s">
        <v>303</v>
      </c>
      <c r="D255" s="49">
        <v>44028.0</v>
      </c>
      <c r="E255" s="59">
        <v>5062.0</v>
      </c>
      <c r="F255" s="79"/>
      <c r="G255" s="84"/>
      <c r="H255" s="84"/>
      <c r="I255" s="84"/>
      <c r="J255" s="9" t="s">
        <v>1290</v>
      </c>
      <c r="K255" s="9" t="s">
        <v>1595</v>
      </c>
      <c r="L255" s="49">
        <v>37837.0</v>
      </c>
      <c r="M255" s="33" t="s">
        <v>2961</v>
      </c>
      <c r="N255" s="9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</row>
    <row r="256">
      <c r="A256" s="9"/>
      <c r="B256" s="59"/>
      <c r="C256" s="9" t="s">
        <v>278</v>
      </c>
      <c r="D256" s="49">
        <v>44028.0</v>
      </c>
      <c r="E256" s="59">
        <v>4293.0</v>
      </c>
      <c r="F256" s="79"/>
      <c r="G256" s="84"/>
      <c r="H256" s="84"/>
      <c r="I256" s="84"/>
      <c r="J256" s="9" t="s">
        <v>234</v>
      </c>
      <c r="K256" s="9" t="s">
        <v>1600</v>
      </c>
      <c r="L256" s="49">
        <v>37841.0</v>
      </c>
      <c r="M256" s="33" t="s">
        <v>2962</v>
      </c>
      <c r="N256" s="9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4"/>
      <c r="AI256" s="84"/>
    </row>
    <row r="257">
      <c r="A257" s="9"/>
      <c r="B257" s="59"/>
      <c r="C257" s="9" t="s">
        <v>289</v>
      </c>
      <c r="D257" s="49">
        <v>44029.0</v>
      </c>
      <c r="E257" s="59">
        <v>6256.0</v>
      </c>
      <c r="F257" s="79"/>
      <c r="G257" s="84"/>
      <c r="H257" s="84"/>
      <c r="I257" s="84"/>
      <c r="J257" s="9" t="s">
        <v>1020</v>
      </c>
      <c r="K257" s="9" t="s">
        <v>1600</v>
      </c>
      <c r="L257" s="49">
        <v>37847.0</v>
      </c>
      <c r="M257" s="33" t="s">
        <v>2963</v>
      </c>
      <c r="N257" s="9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4"/>
      <c r="AI257" s="84"/>
    </row>
    <row r="258">
      <c r="A258" s="9"/>
      <c r="B258" s="59"/>
      <c r="C258" s="9" t="s">
        <v>214</v>
      </c>
      <c r="D258" s="49">
        <v>44029.0</v>
      </c>
      <c r="E258" s="59">
        <v>6391.0</v>
      </c>
      <c r="F258" s="79"/>
      <c r="G258" s="84"/>
      <c r="H258" s="84"/>
      <c r="I258" s="84"/>
      <c r="J258" s="9" t="s">
        <v>965</v>
      </c>
      <c r="K258" s="9" t="s">
        <v>1600</v>
      </c>
      <c r="L258" s="49">
        <v>37854.0</v>
      </c>
      <c r="M258" s="33" t="s">
        <v>2964</v>
      </c>
      <c r="N258" s="9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4"/>
      <c r="AI258" s="84"/>
    </row>
    <row r="259">
      <c r="A259" s="9"/>
      <c r="B259" s="59"/>
      <c r="C259" s="9" t="s">
        <v>279</v>
      </c>
      <c r="D259" s="49">
        <v>44030.0</v>
      </c>
      <c r="E259" s="59">
        <v>7085.0</v>
      </c>
      <c r="F259" s="79"/>
      <c r="G259" s="84"/>
      <c r="H259" s="84"/>
      <c r="I259" s="84"/>
      <c r="J259" s="9" t="s">
        <v>1256</v>
      </c>
      <c r="K259" s="9" t="s">
        <v>1603</v>
      </c>
      <c r="L259" s="49">
        <v>37854.0</v>
      </c>
      <c r="M259" s="33" t="s">
        <v>2965</v>
      </c>
      <c r="N259" s="9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4"/>
      <c r="AI259" s="84"/>
    </row>
    <row r="260">
      <c r="A260" s="9"/>
      <c r="B260" s="59"/>
      <c r="C260" s="9" t="s">
        <v>347</v>
      </c>
      <c r="D260" s="49">
        <v>44030.0</v>
      </c>
      <c r="E260" s="59">
        <v>6426.0</v>
      </c>
      <c r="F260" s="79"/>
      <c r="G260" s="9"/>
      <c r="H260" s="9"/>
      <c r="I260" s="9"/>
      <c r="J260" s="9" t="s">
        <v>1128</v>
      </c>
      <c r="K260" s="9" t="s">
        <v>1600</v>
      </c>
      <c r="L260" s="49">
        <v>37858.0</v>
      </c>
      <c r="M260" s="33" t="s">
        <v>2966</v>
      </c>
      <c r="N260" s="9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4"/>
      <c r="AH260" s="84"/>
      <c r="AI260" s="84"/>
    </row>
    <row r="261">
      <c r="A261" s="9"/>
      <c r="B261" s="59"/>
      <c r="C261" s="9" t="s">
        <v>282</v>
      </c>
      <c r="D261" s="49">
        <v>44031.0</v>
      </c>
      <c r="E261" s="59">
        <v>5743.0</v>
      </c>
      <c r="F261" s="79"/>
      <c r="G261" s="9"/>
      <c r="H261" s="9"/>
      <c r="I261" s="9"/>
      <c r="J261" s="9" t="s">
        <v>1377</v>
      </c>
      <c r="K261" s="9" t="s">
        <v>1600</v>
      </c>
      <c r="L261" s="49">
        <v>37859.0</v>
      </c>
      <c r="M261" s="33" t="s">
        <v>2967</v>
      </c>
      <c r="N261" s="9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4"/>
      <c r="AI261" s="84"/>
    </row>
    <row r="262">
      <c r="A262" s="9"/>
      <c r="B262" s="59"/>
      <c r="C262" s="9" t="s">
        <v>360</v>
      </c>
      <c r="D262" s="49">
        <v>44034.0</v>
      </c>
      <c r="E262" s="59">
        <v>3796.0</v>
      </c>
      <c r="F262" s="79"/>
      <c r="G262" s="84"/>
      <c r="H262" s="84"/>
      <c r="I262" s="84"/>
      <c r="J262" s="9" t="s">
        <v>275</v>
      </c>
      <c r="K262" s="9" t="s">
        <v>1588</v>
      </c>
      <c r="L262" s="49">
        <v>37862.0</v>
      </c>
      <c r="M262" s="33" t="s">
        <v>2968</v>
      </c>
      <c r="N262" s="9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4"/>
      <c r="AI262" s="84"/>
    </row>
    <row r="263">
      <c r="A263" s="9"/>
      <c r="B263" s="59"/>
      <c r="C263" s="9" t="s">
        <v>316</v>
      </c>
      <c r="D263" s="49">
        <v>44035.0</v>
      </c>
      <c r="E263" s="59">
        <v>5508.0</v>
      </c>
      <c r="F263" s="79"/>
      <c r="G263" s="84"/>
      <c r="H263" s="84"/>
      <c r="I263" s="84"/>
      <c r="J263" s="9" t="s">
        <v>1531</v>
      </c>
      <c r="K263" s="9" t="s">
        <v>1603</v>
      </c>
      <c r="L263" s="49">
        <v>37871.0</v>
      </c>
      <c r="M263" s="33" t="s">
        <v>2969</v>
      </c>
      <c r="N263" s="9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4"/>
      <c r="AI263" s="84"/>
    </row>
    <row r="264">
      <c r="A264" s="9"/>
      <c r="B264" s="59"/>
      <c r="C264" s="9" t="s">
        <v>248</v>
      </c>
      <c r="D264" s="49">
        <v>44036.0</v>
      </c>
      <c r="E264" s="59">
        <v>6239.0</v>
      </c>
      <c r="F264" s="79"/>
      <c r="G264" s="84"/>
      <c r="H264" s="84"/>
      <c r="I264" s="84"/>
      <c r="J264" s="9" t="s">
        <v>1116</v>
      </c>
      <c r="K264" s="9" t="s">
        <v>1600</v>
      </c>
      <c r="L264" s="49">
        <v>37877.0</v>
      </c>
      <c r="M264" s="33" t="s">
        <v>2970</v>
      </c>
      <c r="N264" s="9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4"/>
      <c r="AI264" s="84"/>
    </row>
    <row r="265">
      <c r="A265" s="9"/>
      <c r="B265" s="59"/>
      <c r="C265" s="9" t="s">
        <v>316</v>
      </c>
      <c r="D265" s="49">
        <v>44038.0</v>
      </c>
      <c r="E265" s="59">
        <v>6935.0</v>
      </c>
      <c r="F265" s="79"/>
      <c r="G265" s="9"/>
      <c r="H265" s="9"/>
      <c r="I265" s="9"/>
      <c r="J265" s="9" t="s">
        <v>1535</v>
      </c>
      <c r="K265" s="9" t="s">
        <v>1595</v>
      </c>
      <c r="L265" s="49">
        <v>37877.0</v>
      </c>
      <c r="M265" s="33" t="s">
        <v>2971</v>
      </c>
      <c r="N265" s="9"/>
      <c r="R265" s="8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4"/>
      <c r="AH265" s="84"/>
      <c r="AI265" s="84"/>
    </row>
    <row r="266">
      <c r="A266" s="9"/>
      <c r="B266" s="59"/>
      <c r="C266" s="9" t="s">
        <v>1566</v>
      </c>
      <c r="D266" s="49">
        <v>44039.0</v>
      </c>
      <c r="E266" s="59">
        <v>6729.0</v>
      </c>
      <c r="F266" s="79"/>
      <c r="G266" s="84"/>
      <c r="H266" s="84"/>
      <c r="I266" s="84"/>
      <c r="J266" s="9" t="s">
        <v>1501</v>
      </c>
      <c r="K266" s="9" t="s">
        <v>1592</v>
      </c>
      <c r="L266" s="49">
        <v>37879.0</v>
      </c>
      <c r="M266" s="33" t="s">
        <v>2972</v>
      </c>
      <c r="N266" s="9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4"/>
      <c r="AI266" s="84"/>
    </row>
    <row r="267">
      <c r="A267" s="9"/>
      <c r="B267" s="59"/>
      <c r="C267" s="9" t="s">
        <v>1566</v>
      </c>
      <c r="D267" s="49">
        <v>44039.0</v>
      </c>
      <c r="E267" s="59">
        <v>5029.0</v>
      </c>
      <c r="F267" s="79"/>
      <c r="G267" s="84"/>
      <c r="H267" s="84"/>
      <c r="I267" s="84"/>
      <c r="J267" s="9" t="s">
        <v>963</v>
      </c>
      <c r="K267" s="9" t="s">
        <v>1616</v>
      </c>
      <c r="L267" s="49">
        <v>37893.0</v>
      </c>
      <c r="M267" s="33" t="s">
        <v>2973</v>
      </c>
      <c r="N267" s="9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  <c r="AE267" s="84"/>
      <c r="AF267" s="84"/>
      <c r="AG267" s="84"/>
      <c r="AH267" s="84"/>
      <c r="AI267" s="84"/>
    </row>
    <row r="268">
      <c r="A268" s="9"/>
      <c r="B268" s="59"/>
      <c r="C268" s="9" t="s">
        <v>1561</v>
      </c>
      <c r="D268" s="49">
        <v>44039.0</v>
      </c>
      <c r="E268" s="59">
        <v>7013.0</v>
      </c>
      <c r="F268" s="79"/>
      <c r="G268" s="84"/>
      <c r="H268" s="84"/>
      <c r="I268" s="84"/>
      <c r="J268" s="9" t="s">
        <v>920</v>
      </c>
      <c r="K268" s="9" t="s">
        <v>1603</v>
      </c>
      <c r="L268" s="49">
        <v>37900.0</v>
      </c>
      <c r="M268" s="33" t="s">
        <v>2974</v>
      </c>
      <c r="N268" s="9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4"/>
      <c r="AI268" s="84"/>
    </row>
    <row r="269">
      <c r="A269" s="9"/>
      <c r="B269" s="59"/>
      <c r="C269" s="9" t="s">
        <v>316</v>
      </c>
      <c r="D269" s="49">
        <v>44040.0</v>
      </c>
      <c r="E269" s="59">
        <v>6568.0</v>
      </c>
      <c r="F269" s="79"/>
      <c r="G269" s="9"/>
      <c r="H269" s="9"/>
      <c r="I269" s="9"/>
      <c r="J269" s="9" t="s">
        <v>1420</v>
      </c>
      <c r="K269" s="9" t="s">
        <v>1603</v>
      </c>
      <c r="L269" s="49">
        <v>37906.0</v>
      </c>
      <c r="M269" s="33" t="s">
        <v>2975</v>
      </c>
      <c r="N269" s="9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4"/>
      <c r="AI269" s="84"/>
    </row>
    <row r="270">
      <c r="A270" s="9"/>
      <c r="B270" s="59"/>
      <c r="C270" s="9" t="s">
        <v>2705</v>
      </c>
      <c r="D270" s="49">
        <v>44041.0</v>
      </c>
      <c r="E270" s="59">
        <v>5157.0</v>
      </c>
      <c r="F270" s="79"/>
      <c r="G270" s="84"/>
      <c r="H270" s="84"/>
      <c r="I270" s="84"/>
      <c r="J270" s="9" t="s">
        <v>1280</v>
      </c>
      <c r="K270" s="9" t="s">
        <v>1595</v>
      </c>
      <c r="L270" s="49">
        <v>37910.0</v>
      </c>
      <c r="M270" s="33" t="s">
        <v>2976</v>
      </c>
      <c r="N270" s="9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4"/>
      <c r="AI270" s="84"/>
    </row>
    <row r="271">
      <c r="A271" s="9"/>
      <c r="B271" s="59"/>
      <c r="C271" s="9" t="s">
        <v>214</v>
      </c>
      <c r="D271" s="49">
        <v>44042.0</v>
      </c>
      <c r="E271" s="59">
        <v>6146.0</v>
      </c>
      <c r="F271" s="79"/>
      <c r="G271" s="84"/>
      <c r="H271" s="84"/>
      <c r="I271" s="84"/>
      <c r="J271" s="9" t="s">
        <v>1500</v>
      </c>
      <c r="K271" s="9" t="s">
        <v>1592</v>
      </c>
      <c r="L271" s="49">
        <v>37945.0</v>
      </c>
      <c r="M271" s="33" t="s">
        <v>2977</v>
      </c>
      <c r="N271" s="9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4"/>
      <c r="AI271" s="84"/>
    </row>
    <row r="272">
      <c r="A272" s="9"/>
      <c r="B272" s="59"/>
      <c r="C272" s="9" t="s">
        <v>280</v>
      </c>
      <c r="D272" s="49">
        <v>44042.0</v>
      </c>
      <c r="E272" s="59">
        <v>5528.0</v>
      </c>
      <c r="F272" s="79"/>
      <c r="G272" s="9"/>
      <c r="H272" s="9"/>
      <c r="I272" s="9"/>
      <c r="J272" s="9" t="s">
        <v>1528</v>
      </c>
      <c r="K272" s="9" t="s">
        <v>1613</v>
      </c>
      <c r="L272" s="49">
        <v>37947.0</v>
      </c>
      <c r="M272" s="33" t="s">
        <v>2978</v>
      </c>
      <c r="N272" s="9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4"/>
      <c r="AI272" s="84"/>
    </row>
    <row r="273">
      <c r="A273" s="9"/>
      <c r="B273" s="59"/>
      <c r="C273" s="9" t="s">
        <v>1566</v>
      </c>
      <c r="D273" s="49">
        <v>44043.0</v>
      </c>
      <c r="E273" s="59">
        <v>7031.0</v>
      </c>
      <c r="F273" s="79"/>
      <c r="G273" s="9"/>
      <c r="H273" s="9"/>
      <c r="I273" s="9"/>
      <c r="J273" s="9" t="s">
        <v>239</v>
      </c>
      <c r="K273" s="9" t="s">
        <v>1600</v>
      </c>
      <c r="L273" s="49">
        <v>37949.0</v>
      </c>
      <c r="M273" s="33" t="s">
        <v>2979</v>
      </c>
      <c r="N273" s="9"/>
      <c r="R273" s="9"/>
      <c r="S273" s="9"/>
      <c r="T273" s="9"/>
      <c r="U273" s="9"/>
      <c r="V273" s="9"/>
      <c r="W273" s="9"/>
      <c r="X273" s="9"/>
      <c r="Y273" s="9"/>
      <c r="AA273" s="9"/>
      <c r="AB273" s="9"/>
      <c r="AC273" s="9"/>
      <c r="AD273" s="9"/>
      <c r="AE273" s="9"/>
      <c r="AF273" s="9"/>
      <c r="AG273" s="9"/>
      <c r="AH273" s="9"/>
      <c r="AI273" s="9"/>
    </row>
    <row r="274">
      <c r="A274" s="9"/>
      <c r="B274" s="59"/>
      <c r="C274" s="9" t="s">
        <v>285</v>
      </c>
      <c r="D274" s="49">
        <v>44046.0</v>
      </c>
      <c r="E274" s="59">
        <v>6011.0</v>
      </c>
      <c r="F274" s="79"/>
      <c r="G274" s="84"/>
      <c r="H274" s="84"/>
      <c r="I274" s="84"/>
      <c r="J274" s="9" t="s">
        <v>1250</v>
      </c>
      <c r="K274" s="9" t="s">
        <v>1620</v>
      </c>
      <c r="L274" s="49">
        <v>37949.0</v>
      </c>
      <c r="M274" s="33" t="s">
        <v>2980</v>
      </c>
      <c r="N274" s="9"/>
      <c r="R274" s="9"/>
      <c r="S274" s="9"/>
      <c r="T274" s="9"/>
      <c r="U274" s="9"/>
      <c r="V274" s="9"/>
      <c r="W274" s="9"/>
      <c r="X274" s="9"/>
      <c r="Y274" s="9"/>
      <c r="AA274" s="9"/>
      <c r="AB274" s="9"/>
      <c r="AC274" s="9"/>
      <c r="AD274" s="9"/>
      <c r="AE274" s="9"/>
      <c r="AF274" s="9"/>
      <c r="AG274" s="9"/>
      <c r="AH274" s="9"/>
      <c r="AI274" s="9"/>
    </row>
    <row r="275">
      <c r="A275" s="9"/>
      <c r="B275" s="59"/>
      <c r="C275" s="9" t="s">
        <v>220</v>
      </c>
      <c r="D275" s="49">
        <v>44046.0</v>
      </c>
      <c r="E275" s="59">
        <v>6716.0</v>
      </c>
      <c r="F275" s="79"/>
      <c r="G275" s="84"/>
      <c r="H275" s="84"/>
      <c r="I275" s="84"/>
      <c r="J275" s="9" t="s">
        <v>268</v>
      </c>
      <c r="K275" s="9" t="s">
        <v>1603</v>
      </c>
      <c r="L275" s="49">
        <v>37949.0</v>
      </c>
      <c r="M275" s="33" t="s">
        <v>2981</v>
      </c>
      <c r="N275" s="9"/>
      <c r="R275" s="9"/>
      <c r="S275" s="9"/>
      <c r="T275" s="9"/>
      <c r="U275" s="9"/>
      <c r="V275" s="9"/>
      <c r="W275" s="9"/>
      <c r="X275" s="9"/>
      <c r="Y275" s="9"/>
      <c r="AA275" s="9"/>
      <c r="AB275" s="9"/>
      <c r="AC275" s="9"/>
      <c r="AD275" s="9"/>
      <c r="AE275" s="9"/>
      <c r="AF275" s="9"/>
      <c r="AG275" s="9"/>
      <c r="AH275" s="9"/>
      <c r="AI275" s="9"/>
    </row>
    <row r="276">
      <c r="A276" s="9"/>
      <c r="B276" s="59"/>
      <c r="C276" s="9" t="s">
        <v>320</v>
      </c>
      <c r="D276" s="49">
        <v>44046.0</v>
      </c>
      <c r="E276" s="59">
        <v>6934.0</v>
      </c>
      <c r="F276" s="79"/>
      <c r="G276" s="9"/>
      <c r="H276" s="9"/>
      <c r="I276" s="9"/>
      <c r="J276" s="9" t="s">
        <v>286</v>
      </c>
      <c r="K276" s="9" t="s">
        <v>1695</v>
      </c>
      <c r="L276" s="49">
        <v>37957.0</v>
      </c>
      <c r="M276" s="33" t="s">
        <v>2982</v>
      </c>
      <c r="N276" s="9"/>
      <c r="R276" s="9"/>
      <c r="S276" s="9"/>
      <c r="T276" s="9"/>
      <c r="U276" s="9"/>
      <c r="V276" s="9"/>
      <c r="W276" s="9"/>
      <c r="X276" s="9"/>
      <c r="Y276" s="9"/>
      <c r="AA276" s="9"/>
      <c r="AB276" s="9"/>
      <c r="AC276" s="9"/>
      <c r="AD276" s="9"/>
      <c r="AE276" s="9"/>
      <c r="AF276" s="9"/>
      <c r="AG276" s="9"/>
      <c r="AH276" s="9"/>
      <c r="AI276" s="9"/>
    </row>
    <row r="277">
      <c r="A277" s="9"/>
      <c r="B277" s="59"/>
      <c r="C277" s="9" t="s">
        <v>327</v>
      </c>
      <c r="D277" s="49">
        <v>44047.0</v>
      </c>
      <c r="E277" s="59">
        <v>5844.0</v>
      </c>
      <c r="F277" s="79"/>
      <c r="G277" s="9"/>
      <c r="H277" s="9"/>
      <c r="I277" s="9"/>
      <c r="J277" s="9" t="s">
        <v>1058</v>
      </c>
      <c r="K277" s="9" t="s">
        <v>1586</v>
      </c>
      <c r="L277" s="49">
        <v>37962.0</v>
      </c>
      <c r="M277" s="33" t="s">
        <v>2983</v>
      </c>
      <c r="N277" s="9"/>
      <c r="R277" s="9"/>
      <c r="S277" s="9"/>
      <c r="T277" s="9"/>
      <c r="U277" s="9"/>
      <c r="V277" s="9"/>
      <c r="W277" s="9"/>
      <c r="X277" s="9"/>
      <c r="Y277" s="9"/>
      <c r="AA277" s="9"/>
      <c r="AB277" s="9"/>
      <c r="AC277" s="9"/>
      <c r="AD277" s="9"/>
      <c r="AE277" s="9"/>
      <c r="AF277" s="9"/>
      <c r="AG277" s="9"/>
      <c r="AH277" s="9"/>
      <c r="AI277" s="9"/>
    </row>
    <row r="278">
      <c r="A278" s="9"/>
      <c r="B278" s="59"/>
      <c r="C278" s="9" t="s">
        <v>353</v>
      </c>
      <c r="D278" s="49">
        <v>44049.0</v>
      </c>
      <c r="E278" s="59">
        <v>5637.0</v>
      </c>
      <c r="F278" s="79"/>
      <c r="G278" s="84"/>
      <c r="H278" s="84"/>
      <c r="I278" s="84"/>
      <c r="J278" s="9" t="s">
        <v>1152</v>
      </c>
      <c r="K278" s="9" t="s">
        <v>1588</v>
      </c>
      <c r="L278" s="49">
        <v>37964.0</v>
      </c>
      <c r="M278" s="33" t="s">
        <v>2984</v>
      </c>
      <c r="N278" s="9"/>
      <c r="R278" s="9"/>
      <c r="S278" s="9"/>
      <c r="T278" s="9"/>
      <c r="U278" s="9"/>
      <c r="V278" s="9"/>
      <c r="W278" s="9"/>
      <c r="X278" s="9"/>
      <c r="Y278" s="9"/>
      <c r="AA278" s="9"/>
      <c r="AB278" s="9"/>
      <c r="AC278" s="9"/>
      <c r="AD278" s="9"/>
      <c r="AE278" s="9"/>
      <c r="AF278" s="9"/>
      <c r="AG278" s="9"/>
      <c r="AH278" s="9"/>
      <c r="AI278" s="9"/>
    </row>
    <row r="279">
      <c r="A279" s="9"/>
      <c r="B279" s="59"/>
      <c r="C279" s="9" t="s">
        <v>263</v>
      </c>
      <c r="D279" s="49">
        <v>44049.0</v>
      </c>
      <c r="E279" s="59">
        <v>4372.0</v>
      </c>
      <c r="F279" s="79"/>
      <c r="G279" s="84"/>
      <c r="H279" s="84"/>
      <c r="I279" s="84"/>
      <c r="J279" s="9" t="s">
        <v>1262</v>
      </c>
      <c r="K279" s="9" t="s">
        <v>1594</v>
      </c>
      <c r="L279" s="49">
        <v>37985.0</v>
      </c>
      <c r="M279" s="33" t="s">
        <v>2985</v>
      </c>
      <c r="N279" s="9"/>
      <c r="R279" s="9"/>
      <c r="S279" s="9"/>
      <c r="T279" s="9"/>
      <c r="U279" s="9"/>
      <c r="V279" s="9"/>
      <c r="W279" s="9"/>
      <c r="X279" s="9"/>
      <c r="Y279" s="9"/>
      <c r="AA279" s="9"/>
      <c r="AB279" s="9"/>
      <c r="AC279" s="9"/>
      <c r="AD279" s="9"/>
      <c r="AE279" s="9"/>
      <c r="AF279" s="9"/>
      <c r="AG279" s="9"/>
      <c r="AH279" s="9"/>
      <c r="AI279" s="9"/>
    </row>
    <row r="280">
      <c r="A280" s="9"/>
      <c r="B280" s="59"/>
      <c r="C280" s="9" t="s">
        <v>1561</v>
      </c>
      <c r="D280" s="49">
        <v>44050.0</v>
      </c>
      <c r="E280" s="59">
        <v>6318.0</v>
      </c>
      <c r="F280" s="79"/>
      <c r="G280" s="9"/>
      <c r="H280" s="9"/>
      <c r="I280" s="9"/>
      <c r="J280" s="9" t="s">
        <v>240</v>
      </c>
      <c r="K280" s="9" t="s">
        <v>1600</v>
      </c>
      <c r="L280" s="49">
        <v>37988.0</v>
      </c>
      <c r="M280" s="33" t="s">
        <v>2986</v>
      </c>
      <c r="N280" s="9"/>
      <c r="R280" s="9"/>
      <c r="S280" s="9"/>
      <c r="T280" s="9"/>
      <c r="U280" s="9"/>
      <c r="V280" s="9"/>
      <c r="W280" s="9"/>
      <c r="X280" s="9"/>
      <c r="Y280" s="9"/>
      <c r="AA280" s="9"/>
      <c r="AB280" s="9"/>
      <c r="AC280" s="9"/>
      <c r="AD280" s="9"/>
      <c r="AE280" s="9"/>
      <c r="AF280" s="9"/>
      <c r="AG280" s="9"/>
      <c r="AH280" s="9"/>
      <c r="AI280" s="9"/>
    </row>
    <row r="281">
      <c r="A281" s="9"/>
      <c r="B281" s="59"/>
      <c r="C281" s="9" t="s">
        <v>303</v>
      </c>
      <c r="D281" s="49">
        <v>44052.0</v>
      </c>
      <c r="E281" s="59">
        <v>5948.0</v>
      </c>
      <c r="F281" s="79"/>
      <c r="G281" s="9"/>
      <c r="H281" s="9"/>
      <c r="I281" s="9"/>
      <c r="J281" s="9" t="s">
        <v>1012</v>
      </c>
      <c r="K281" s="9" t="s">
        <v>1603</v>
      </c>
      <c r="L281" s="49">
        <v>37995.0</v>
      </c>
      <c r="M281" s="33" t="s">
        <v>2987</v>
      </c>
      <c r="N281" s="9"/>
      <c r="R281" s="9"/>
      <c r="S281" s="9"/>
      <c r="T281" s="9"/>
      <c r="U281" s="9"/>
      <c r="V281" s="9"/>
      <c r="W281" s="9"/>
      <c r="X281" s="9"/>
      <c r="Y281" s="9"/>
      <c r="AA281" s="9"/>
      <c r="AB281" s="9"/>
      <c r="AC281" s="9"/>
      <c r="AD281" s="9"/>
      <c r="AE281" s="9"/>
      <c r="AF281" s="9"/>
      <c r="AG281" s="9"/>
      <c r="AH281" s="9"/>
      <c r="AI281" s="9"/>
    </row>
    <row r="282">
      <c r="A282" s="9"/>
      <c r="B282" s="59"/>
      <c r="C282" s="9" t="s">
        <v>277</v>
      </c>
      <c r="D282" s="49">
        <v>44052.0</v>
      </c>
      <c r="E282" s="59">
        <v>4449.0</v>
      </c>
      <c r="F282" s="79"/>
      <c r="G282" s="84"/>
      <c r="H282" s="84"/>
      <c r="I282" s="84"/>
      <c r="J282" s="9" t="s">
        <v>306</v>
      </c>
      <c r="K282" s="9" t="s">
        <v>1601</v>
      </c>
      <c r="L282" s="49">
        <v>37999.0</v>
      </c>
      <c r="M282" s="33" t="s">
        <v>2988</v>
      </c>
      <c r="N282" s="9"/>
      <c r="R282" s="9"/>
      <c r="S282" s="9"/>
      <c r="T282" s="9"/>
      <c r="U282" s="9"/>
      <c r="V282" s="9"/>
      <c r="W282" s="9"/>
      <c r="X282" s="9"/>
      <c r="Y282" s="9"/>
      <c r="AA282" s="9"/>
      <c r="AB282" s="9"/>
      <c r="AC282" s="9"/>
      <c r="AD282" s="9"/>
      <c r="AE282" s="9"/>
      <c r="AF282" s="9"/>
      <c r="AG282" s="9"/>
      <c r="AH282" s="9"/>
      <c r="AI282" s="9"/>
    </row>
    <row r="283">
      <c r="A283" s="9"/>
      <c r="B283" s="59"/>
      <c r="C283" s="9" t="s">
        <v>263</v>
      </c>
      <c r="D283" s="49">
        <v>44052.0</v>
      </c>
      <c r="E283" s="59">
        <v>5094.0</v>
      </c>
      <c r="F283" s="79"/>
      <c r="G283" s="84"/>
      <c r="H283" s="84"/>
      <c r="I283" s="84"/>
      <c r="J283" s="9" t="s">
        <v>254</v>
      </c>
      <c r="K283" s="9" t="s">
        <v>1607</v>
      </c>
      <c r="L283" s="49">
        <v>38003.0</v>
      </c>
      <c r="M283" s="33" t="s">
        <v>2989</v>
      </c>
      <c r="N283" s="9"/>
      <c r="R283" s="9"/>
      <c r="S283" s="9"/>
      <c r="T283" s="9"/>
      <c r="U283" s="9"/>
      <c r="V283" s="9"/>
      <c r="W283" s="9"/>
      <c r="X283" s="9"/>
      <c r="Y283" s="9"/>
      <c r="AA283" s="9"/>
      <c r="AB283" s="9"/>
      <c r="AC283" s="9"/>
      <c r="AD283" s="9"/>
      <c r="AE283" s="9"/>
      <c r="AF283" s="9"/>
      <c r="AG283" s="9"/>
      <c r="AH283" s="9"/>
      <c r="AI283" s="9"/>
    </row>
    <row r="284">
      <c r="A284" s="9"/>
      <c r="B284" s="59"/>
      <c r="C284" s="9" t="s">
        <v>279</v>
      </c>
      <c r="D284" s="49">
        <v>44053.0</v>
      </c>
      <c r="E284" s="59">
        <v>7110.0</v>
      </c>
      <c r="F284" s="79"/>
      <c r="G284" s="84"/>
      <c r="H284" s="84"/>
      <c r="I284" s="84"/>
      <c r="J284" s="9" t="s">
        <v>1044</v>
      </c>
      <c r="K284" s="9" t="s">
        <v>1600</v>
      </c>
      <c r="L284" s="49">
        <v>38009.0</v>
      </c>
      <c r="M284" s="33" t="s">
        <v>2990</v>
      </c>
      <c r="N284" s="9"/>
      <c r="R284" s="9"/>
      <c r="S284" s="9"/>
      <c r="T284" s="9"/>
      <c r="U284" s="9"/>
      <c r="V284" s="9"/>
      <c r="W284" s="9"/>
      <c r="X284" s="9"/>
      <c r="Y284" s="9"/>
      <c r="AA284" s="9"/>
      <c r="AB284" s="9"/>
      <c r="AC284" s="9"/>
      <c r="AD284" s="9"/>
      <c r="AE284" s="9"/>
      <c r="AF284" s="9"/>
      <c r="AG284" s="9"/>
      <c r="AH284" s="9"/>
      <c r="AI284" s="9"/>
    </row>
    <row r="285">
      <c r="A285" s="9"/>
      <c r="B285" s="59"/>
      <c r="C285" s="9" t="s">
        <v>361</v>
      </c>
      <c r="D285" s="49">
        <v>44055.0</v>
      </c>
      <c r="E285" s="59">
        <v>4481.0</v>
      </c>
      <c r="F285" s="79"/>
      <c r="G285" s="9"/>
      <c r="H285" s="9"/>
      <c r="I285" s="9"/>
      <c r="J285" s="9" t="s">
        <v>1175</v>
      </c>
      <c r="K285" s="9" t="s">
        <v>1613</v>
      </c>
      <c r="L285" s="49">
        <v>38012.0</v>
      </c>
      <c r="M285" s="33" t="s">
        <v>2991</v>
      </c>
      <c r="N285" s="9"/>
      <c r="R285" s="9"/>
      <c r="S285" s="9"/>
      <c r="T285" s="9"/>
      <c r="U285" s="9"/>
      <c r="V285" s="9"/>
      <c r="W285" s="9"/>
      <c r="X285" s="9"/>
      <c r="Y285" s="9"/>
      <c r="AA285" s="9"/>
      <c r="AB285" s="9"/>
      <c r="AC285" s="9"/>
      <c r="AD285" s="9"/>
      <c r="AE285" s="9"/>
      <c r="AF285" s="9"/>
      <c r="AG285" s="9"/>
      <c r="AH285" s="9"/>
      <c r="AI285" s="9"/>
    </row>
    <row r="286">
      <c r="A286" s="9"/>
      <c r="B286" s="59"/>
      <c r="C286" s="9" t="s">
        <v>248</v>
      </c>
      <c r="D286" s="49">
        <v>44055.0</v>
      </c>
      <c r="E286" s="59">
        <v>6070.0</v>
      </c>
      <c r="F286" s="79"/>
      <c r="G286" s="84"/>
      <c r="H286" s="84"/>
      <c r="I286" s="84"/>
      <c r="J286" s="9" t="s">
        <v>947</v>
      </c>
      <c r="K286" s="9" t="s">
        <v>1607</v>
      </c>
      <c r="L286" s="49">
        <v>38015.0</v>
      </c>
      <c r="M286" s="33" t="s">
        <v>2992</v>
      </c>
      <c r="N286" s="9"/>
      <c r="R286" s="9"/>
      <c r="S286" s="9"/>
      <c r="T286" s="9"/>
      <c r="U286" s="9"/>
      <c r="V286" s="9"/>
      <c r="W286" s="9"/>
      <c r="X286" s="9"/>
      <c r="Y286" s="9"/>
      <c r="AA286" s="9"/>
      <c r="AB286" s="9"/>
      <c r="AC286" s="9"/>
      <c r="AD286" s="9"/>
      <c r="AE286" s="9"/>
      <c r="AF286" s="9"/>
      <c r="AG286" s="9"/>
      <c r="AH286" s="9"/>
      <c r="AI286" s="9"/>
    </row>
    <row r="287">
      <c r="A287" s="9"/>
      <c r="B287" s="59"/>
      <c r="C287" s="9" t="s">
        <v>2705</v>
      </c>
      <c r="D287" s="49">
        <v>44055.0</v>
      </c>
      <c r="E287" s="59">
        <v>5182.0</v>
      </c>
      <c r="F287" s="79"/>
      <c r="G287" s="84"/>
      <c r="H287" s="84"/>
      <c r="I287" s="84"/>
      <c r="J287" s="9" t="s">
        <v>910</v>
      </c>
      <c r="K287" s="9" t="s">
        <v>1585</v>
      </c>
      <c r="L287" s="49">
        <v>38016.0</v>
      </c>
      <c r="M287" s="33" t="s">
        <v>2993</v>
      </c>
      <c r="N287" s="9"/>
      <c r="R287" s="9"/>
      <c r="S287" s="9"/>
      <c r="T287" s="9"/>
      <c r="U287" s="9"/>
      <c r="V287" s="9"/>
      <c r="W287" s="9"/>
      <c r="X287" s="9"/>
      <c r="Y287" s="9"/>
      <c r="AA287" s="9"/>
      <c r="AB287" s="9"/>
      <c r="AC287" s="9"/>
      <c r="AD287" s="9"/>
      <c r="AE287" s="9"/>
      <c r="AF287" s="9"/>
      <c r="AG287" s="9"/>
      <c r="AH287" s="9"/>
      <c r="AI287" s="9"/>
    </row>
    <row r="288">
      <c r="A288" s="9"/>
      <c r="B288" s="59"/>
      <c r="C288" s="9" t="s">
        <v>248</v>
      </c>
      <c r="D288" s="49">
        <v>44056.0</v>
      </c>
      <c r="E288" s="59">
        <v>4726.0</v>
      </c>
      <c r="F288" s="79"/>
      <c r="G288" s="9"/>
      <c r="H288" s="9"/>
      <c r="I288" s="9"/>
      <c r="J288" s="9" t="s">
        <v>1164</v>
      </c>
      <c r="K288" s="9" t="s">
        <v>1588</v>
      </c>
      <c r="L288" s="49">
        <v>38016.0</v>
      </c>
      <c r="M288" s="33" t="s">
        <v>2994</v>
      </c>
      <c r="N288" s="9"/>
      <c r="R288" s="9"/>
      <c r="S288" s="9"/>
      <c r="T288" s="9"/>
      <c r="U288" s="9"/>
      <c r="V288" s="9"/>
      <c r="W288" s="9"/>
      <c r="X288" s="9"/>
      <c r="Y288" s="9"/>
      <c r="AA288" s="9"/>
      <c r="AB288" s="9"/>
      <c r="AC288" s="9"/>
      <c r="AD288" s="9"/>
      <c r="AE288" s="9"/>
      <c r="AF288" s="9"/>
      <c r="AG288" s="9"/>
      <c r="AH288" s="9"/>
      <c r="AI288" s="9"/>
    </row>
    <row r="289">
      <c r="A289" s="9"/>
      <c r="B289" s="59"/>
      <c r="C289" s="9" t="s">
        <v>201</v>
      </c>
      <c r="D289" s="49">
        <v>44057.0</v>
      </c>
      <c r="E289" s="59">
        <v>4782.0</v>
      </c>
      <c r="F289" s="79"/>
      <c r="G289" s="84"/>
      <c r="H289" s="84"/>
      <c r="I289" s="84"/>
      <c r="J289" s="9" t="s">
        <v>242</v>
      </c>
      <c r="K289" s="9" t="s">
        <v>1600</v>
      </c>
      <c r="L289" s="49">
        <v>38018.0</v>
      </c>
      <c r="M289" s="33" t="s">
        <v>2995</v>
      </c>
      <c r="N289" s="9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4"/>
      <c r="AI289" s="84"/>
    </row>
    <row r="290">
      <c r="A290" s="9"/>
      <c r="B290" s="59"/>
      <c r="C290" s="9" t="s">
        <v>277</v>
      </c>
      <c r="D290" s="49">
        <v>44058.0</v>
      </c>
      <c r="E290" s="59">
        <v>7041.0</v>
      </c>
      <c r="F290" s="79"/>
      <c r="G290" s="9"/>
      <c r="H290" s="9"/>
      <c r="I290" s="9"/>
      <c r="J290" s="9" t="s">
        <v>1023</v>
      </c>
      <c r="K290" s="9" t="s">
        <v>1600</v>
      </c>
      <c r="L290" s="49">
        <v>38024.0</v>
      </c>
      <c r="M290" s="33" t="s">
        <v>2996</v>
      </c>
      <c r="N290" s="9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4"/>
      <c r="AI290" s="84"/>
    </row>
    <row r="291">
      <c r="A291" s="9"/>
      <c r="B291" s="59"/>
      <c r="C291" s="9" t="s">
        <v>279</v>
      </c>
      <c r="D291" s="49">
        <v>44058.0</v>
      </c>
      <c r="E291" s="59">
        <v>5354.0</v>
      </c>
      <c r="F291" s="79"/>
      <c r="G291" s="84"/>
      <c r="H291" s="84"/>
      <c r="I291" s="84"/>
      <c r="J291" s="9" t="s">
        <v>1437</v>
      </c>
      <c r="K291" s="9" t="s">
        <v>1584</v>
      </c>
      <c r="L291" s="49">
        <v>38026.0</v>
      </c>
      <c r="M291" s="33" t="s">
        <v>2997</v>
      </c>
      <c r="N291" s="9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4"/>
      <c r="AI291" s="84"/>
    </row>
    <row r="292">
      <c r="A292" s="9"/>
      <c r="B292" s="59"/>
      <c r="C292" s="9" t="s">
        <v>289</v>
      </c>
      <c r="D292" s="49">
        <v>44058.0</v>
      </c>
      <c r="E292" s="59">
        <v>6541.0</v>
      </c>
      <c r="F292" s="79"/>
      <c r="G292" s="84"/>
      <c r="H292" s="84"/>
      <c r="I292" s="84"/>
      <c r="J292" s="9" t="s">
        <v>1043</v>
      </c>
      <c r="K292" s="9" t="s">
        <v>1600</v>
      </c>
      <c r="L292" s="49">
        <v>38027.0</v>
      </c>
      <c r="M292" s="33" t="s">
        <v>2998</v>
      </c>
      <c r="N292" s="9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4"/>
      <c r="AI292" s="84"/>
    </row>
    <row r="293">
      <c r="A293" s="9"/>
      <c r="B293" s="59"/>
      <c r="C293" s="9" t="s">
        <v>289</v>
      </c>
      <c r="D293" s="49">
        <v>44058.0</v>
      </c>
      <c r="E293" s="59">
        <v>7180.0</v>
      </c>
      <c r="F293" s="79"/>
      <c r="G293" s="84"/>
      <c r="H293" s="84"/>
      <c r="I293" s="84"/>
      <c r="J293" s="9" t="s">
        <v>936</v>
      </c>
      <c r="K293" s="9" t="s">
        <v>1584</v>
      </c>
      <c r="L293" s="49">
        <v>38039.0</v>
      </c>
      <c r="M293" s="33" t="s">
        <v>2999</v>
      </c>
      <c r="N293" s="9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4"/>
      <c r="AI293" s="84"/>
    </row>
    <row r="294">
      <c r="A294" s="9"/>
      <c r="B294" s="59"/>
      <c r="C294" s="9" t="s">
        <v>200</v>
      </c>
      <c r="D294" s="49">
        <v>44059.0</v>
      </c>
      <c r="E294" s="59">
        <v>5298.0</v>
      </c>
      <c r="F294" s="79"/>
      <c r="G294" s="84"/>
      <c r="H294" s="84"/>
      <c r="I294" s="84"/>
      <c r="J294" s="9" t="s">
        <v>1370</v>
      </c>
      <c r="K294" s="9" t="s">
        <v>1585</v>
      </c>
      <c r="L294" s="49">
        <v>38045.0</v>
      </c>
      <c r="M294" s="33" t="s">
        <v>3000</v>
      </c>
      <c r="N294" s="9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4"/>
    </row>
    <row r="295">
      <c r="A295" s="9"/>
      <c r="B295" s="59"/>
      <c r="C295" s="9" t="s">
        <v>278</v>
      </c>
      <c r="D295" s="49">
        <v>44059.0</v>
      </c>
      <c r="E295" s="59">
        <v>7417.0</v>
      </c>
      <c r="F295" s="79"/>
      <c r="G295" s="9"/>
      <c r="H295" s="9"/>
      <c r="I295" s="9"/>
      <c r="J295" s="9" t="s">
        <v>2686</v>
      </c>
      <c r="K295" s="9" t="s">
        <v>1695</v>
      </c>
      <c r="L295" s="49">
        <v>38062.0</v>
      </c>
      <c r="M295" s="33" t="s">
        <v>3001</v>
      </c>
      <c r="N295" s="9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4"/>
      <c r="AI295" s="84"/>
    </row>
    <row r="296">
      <c r="A296" s="9"/>
      <c r="B296" s="59"/>
      <c r="C296" s="9" t="s">
        <v>2705</v>
      </c>
      <c r="D296" s="49">
        <v>44059.0</v>
      </c>
      <c r="E296" s="59">
        <v>4536.0</v>
      </c>
      <c r="F296" s="79"/>
      <c r="G296" s="84"/>
      <c r="H296" s="84"/>
      <c r="I296" s="84"/>
      <c r="J296" s="9" t="s">
        <v>1181</v>
      </c>
      <c r="K296" s="9" t="s">
        <v>1620</v>
      </c>
      <c r="L296" s="49">
        <v>38065.0</v>
      </c>
      <c r="M296" s="33" t="s">
        <v>3002</v>
      </c>
      <c r="N296" s="9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4"/>
      <c r="AI296" s="84"/>
    </row>
    <row r="297">
      <c r="A297" s="9"/>
      <c r="B297" s="59"/>
      <c r="C297" s="9" t="s">
        <v>316</v>
      </c>
      <c r="D297" s="49">
        <v>44060.0</v>
      </c>
      <c r="E297" s="59">
        <v>4895.0</v>
      </c>
      <c r="F297" s="79"/>
      <c r="G297" s="84"/>
      <c r="H297" s="84"/>
      <c r="I297" s="84"/>
      <c r="J297" s="9" t="s">
        <v>1418</v>
      </c>
      <c r="K297" s="9" t="s">
        <v>1607</v>
      </c>
      <c r="L297" s="49">
        <v>38067.0</v>
      </c>
      <c r="M297" s="33" t="s">
        <v>3003</v>
      </c>
      <c r="N297" s="9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4"/>
      <c r="AI297" s="84"/>
    </row>
    <row r="298">
      <c r="A298" s="9"/>
      <c r="B298" s="59"/>
      <c r="C298" s="9" t="s">
        <v>353</v>
      </c>
      <c r="D298" s="49">
        <v>44060.0</v>
      </c>
      <c r="E298" s="59">
        <v>6684.0</v>
      </c>
      <c r="F298" s="79"/>
      <c r="G298" s="84"/>
      <c r="H298" s="84"/>
      <c r="I298" s="84"/>
      <c r="J298" s="9" t="s">
        <v>1478</v>
      </c>
      <c r="K298" s="9" t="s">
        <v>1603</v>
      </c>
      <c r="L298" s="49">
        <v>38067.0</v>
      </c>
      <c r="M298" s="33" t="s">
        <v>3004</v>
      </c>
      <c r="N298" s="9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4"/>
      <c r="AI298" s="84"/>
    </row>
    <row r="299">
      <c r="A299" s="9"/>
      <c r="B299" s="59"/>
      <c r="C299" s="9" t="s">
        <v>265</v>
      </c>
      <c r="D299" s="49">
        <v>44060.0</v>
      </c>
      <c r="E299" s="59">
        <v>4279.0</v>
      </c>
      <c r="F299" s="79"/>
      <c r="G299" s="84"/>
      <c r="H299" s="84"/>
      <c r="I299" s="84"/>
      <c r="J299" s="9" t="s">
        <v>1328</v>
      </c>
      <c r="K299" s="9" t="s">
        <v>1588</v>
      </c>
      <c r="L299" s="49">
        <v>38074.0</v>
      </c>
      <c r="M299" s="33" t="s">
        <v>3005</v>
      </c>
      <c r="N299" s="9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4"/>
      <c r="AI299" s="84"/>
    </row>
    <row r="300">
      <c r="A300" s="9"/>
      <c r="B300" s="59"/>
      <c r="C300" s="9" t="s">
        <v>279</v>
      </c>
      <c r="D300" s="49">
        <v>44061.0</v>
      </c>
      <c r="E300" s="59">
        <v>4411.0</v>
      </c>
      <c r="F300" s="79"/>
      <c r="G300" s="9"/>
      <c r="H300" s="9"/>
      <c r="I300" s="9"/>
      <c r="J300" s="9" t="s">
        <v>244</v>
      </c>
      <c r="K300" s="9" t="s">
        <v>1600</v>
      </c>
      <c r="L300" s="49">
        <v>38087.0</v>
      </c>
      <c r="M300" s="33" t="s">
        <v>3006</v>
      </c>
      <c r="N300" s="9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  <c r="AE300" s="84"/>
      <c r="AF300" s="84"/>
      <c r="AG300" s="84"/>
      <c r="AH300" s="84"/>
      <c r="AI300" s="84"/>
    </row>
    <row r="301">
      <c r="A301" s="9"/>
      <c r="B301" s="59"/>
      <c r="C301" s="9" t="s">
        <v>282</v>
      </c>
      <c r="D301" s="49">
        <v>44061.0</v>
      </c>
      <c r="E301" s="59">
        <v>4377.0</v>
      </c>
      <c r="F301" s="79"/>
      <c r="G301" s="9"/>
      <c r="H301" s="9"/>
      <c r="I301" s="9"/>
      <c r="J301" s="9" t="s">
        <v>1033</v>
      </c>
      <c r="K301" s="9" t="s">
        <v>1600</v>
      </c>
      <c r="L301" s="49">
        <v>38089.0</v>
      </c>
      <c r="M301" s="33" t="s">
        <v>3007</v>
      </c>
      <c r="N301" s="9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  <c r="AE301" s="84"/>
      <c r="AF301" s="84"/>
      <c r="AG301" s="84"/>
      <c r="AH301" s="84"/>
      <c r="AI301" s="84"/>
    </row>
    <row r="302">
      <c r="A302" s="9"/>
      <c r="B302" s="59"/>
      <c r="C302" s="9" t="s">
        <v>277</v>
      </c>
      <c r="D302" s="49">
        <v>44062.0</v>
      </c>
      <c r="E302" s="59">
        <v>7115.0</v>
      </c>
      <c r="F302" s="79"/>
      <c r="G302" s="9"/>
      <c r="H302" s="9"/>
      <c r="I302" s="9"/>
      <c r="J302" s="9" t="s">
        <v>314</v>
      </c>
      <c r="K302" s="9" t="s">
        <v>1601</v>
      </c>
      <c r="L302" s="49">
        <v>38103.0</v>
      </c>
      <c r="M302" s="33" t="s">
        <v>3008</v>
      </c>
      <c r="N302" s="9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4"/>
      <c r="AI302" s="84"/>
    </row>
    <row r="303">
      <c r="A303" s="9"/>
      <c r="B303" s="59"/>
      <c r="C303" s="9" t="s">
        <v>248</v>
      </c>
      <c r="D303" s="49">
        <v>44062.0</v>
      </c>
      <c r="E303" s="59">
        <v>4170.0</v>
      </c>
      <c r="F303" s="79"/>
      <c r="G303" s="9"/>
      <c r="H303" s="9"/>
      <c r="I303" s="9"/>
      <c r="J303" s="9" t="s">
        <v>257</v>
      </c>
      <c r="K303" s="9" t="s">
        <v>1584</v>
      </c>
      <c r="L303" s="49">
        <v>38114.0</v>
      </c>
      <c r="M303" s="33" t="s">
        <v>3009</v>
      </c>
      <c r="N303" s="9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4"/>
      <c r="AI303" s="84"/>
    </row>
    <row r="304">
      <c r="A304" s="9"/>
      <c r="B304" s="59"/>
      <c r="C304" s="9" t="s">
        <v>201</v>
      </c>
      <c r="D304" s="49">
        <v>44063.0</v>
      </c>
      <c r="E304" s="59">
        <v>6901.0</v>
      </c>
      <c r="F304" s="79"/>
      <c r="G304" s="84"/>
      <c r="H304" s="84"/>
      <c r="I304" s="84"/>
      <c r="J304" s="9" t="s">
        <v>1041</v>
      </c>
      <c r="K304" s="9" t="s">
        <v>1588</v>
      </c>
      <c r="L304" s="49">
        <v>38125.0</v>
      </c>
      <c r="M304" s="33" t="s">
        <v>3010</v>
      </c>
      <c r="N304" s="9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4"/>
      <c r="AI304" s="84"/>
    </row>
    <row r="305">
      <c r="A305" s="9"/>
      <c r="B305" s="59"/>
      <c r="C305" s="9" t="s">
        <v>278</v>
      </c>
      <c r="D305" s="49">
        <v>44064.0</v>
      </c>
      <c r="E305" s="59">
        <v>4952.0</v>
      </c>
      <c r="F305" s="79"/>
      <c r="G305" s="84"/>
      <c r="H305" s="84"/>
      <c r="I305" s="84"/>
      <c r="J305" s="9" t="s">
        <v>1235</v>
      </c>
      <c r="K305" s="9" t="s">
        <v>1607</v>
      </c>
      <c r="L305" s="49">
        <v>38165.0</v>
      </c>
      <c r="M305" s="33" t="s">
        <v>3011</v>
      </c>
      <c r="N305" s="9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4"/>
      <c r="AH305" s="84"/>
      <c r="AI305" s="84"/>
    </row>
    <row r="306">
      <c r="A306" s="9"/>
      <c r="B306" s="59"/>
      <c r="C306" s="9" t="s">
        <v>289</v>
      </c>
      <c r="D306" s="49">
        <v>44064.0</v>
      </c>
      <c r="E306" s="59">
        <v>5242.0</v>
      </c>
      <c r="F306" s="79"/>
      <c r="G306" s="9"/>
      <c r="H306" s="9"/>
      <c r="I306" s="9"/>
      <c r="J306" s="9" t="s">
        <v>1133</v>
      </c>
      <c r="K306" s="9" t="s">
        <v>1594</v>
      </c>
      <c r="L306" s="49">
        <v>38171.0</v>
      </c>
      <c r="M306" s="33" t="s">
        <v>3012</v>
      </c>
      <c r="N306" s="9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4"/>
    </row>
    <row r="307">
      <c r="A307" s="9"/>
      <c r="B307" s="59"/>
      <c r="C307" s="9" t="s">
        <v>280</v>
      </c>
      <c r="D307" s="49">
        <v>44066.0</v>
      </c>
      <c r="E307" s="59">
        <v>4860.0</v>
      </c>
      <c r="F307" s="79"/>
      <c r="G307" s="84"/>
      <c r="H307" s="84"/>
      <c r="I307" s="84"/>
      <c r="J307" s="9" t="s">
        <v>1357</v>
      </c>
      <c r="K307" s="9" t="s">
        <v>1695</v>
      </c>
      <c r="L307" s="49">
        <v>38172.0</v>
      </c>
      <c r="M307" s="33" t="s">
        <v>3013</v>
      </c>
      <c r="N307" s="9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4"/>
      <c r="AI307" s="84"/>
    </row>
    <row r="308">
      <c r="A308" s="9"/>
      <c r="B308" s="59"/>
      <c r="C308" s="9" t="s">
        <v>304</v>
      </c>
      <c r="D308" s="49">
        <v>44066.0</v>
      </c>
      <c r="E308" s="59">
        <v>4410.0</v>
      </c>
      <c r="F308" s="79"/>
      <c r="G308" s="84"/>
      <c r="H308" s="84"/>
      <c r="I308" s="84"/>
      <c r="J308" s="9" t="s">
        <v>287</v>
      </c>
      <c r="K308" s="9" t="s">
        <v>1585</v>
      </c>
      <c r="L308" s="49">
        <v>38180.0</v>
      </c>
      <c r="M308" s="33" t="s">
        <v>3014</v>
      </c>
      <c r="N308" s="9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4"/>
      <c r="AI308" s="84"/>
    </row>
    <row r="309">
      <c r="A309" s="9"/>
      <c r="B309" s="59"/>
      <c r="C309" s="9" t="s">
        <v>361</v>
      </c>
      <c r="D309" s="49">
        <v>44066.0</v>
      </c>
      <c r="E309" s="59">
        <v>6116.0</v>
      </c>
      <c r="F309" s="79"/>
      <c r="G309" s="84"/>
      <c r="H309" s="84"/>
      <c r="I309" s="84"/>
      <c r="J309" s="9" t="s">
        <v>1364</v>
      </c>
      <c r="K309" s="9" t="s">
        <v>1603</v>
      </c>
      <c r="L309" s="49">
        <v>38186.0</v>
      </c>
      <c r="M309" s="33" t="s">
        <v>3015</v>
      </c>
      <c r="N309" s="9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4"/>
      <c r="AI309" s="84"/>
    </row>
    <row r="310">
      <c r="A310" s="9"/>
      <c r="B310" s="59"/>
      <c r="C310" s="9" t="s">
        <v>327</v>
      </c>
      <c r="D310" s="49">
        <v>44068.0</v>
      </c>
      <c r="E310" s="59">
        <v>6101.0</v>
      </c>
      <c r="F310" s="79"/>
      <c r="G310" s="84"/>
      <c r="H310" s="84"/>
      <c r="I310" s="84"/>
      <c r="J310" s="9" t="s">
        <v>1355</v>
      </c>
      <c r="K310" s="9" t="s">
        <v>1584</v>
      </c>
      <c r="L310" s="49">
        <v>38191.0</v>
      </c>
      <c r="M310" s="33" t="s">
        <v>3016</v>
      </c>
      <c r="N310" s="9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4"/>
      <c r="AI310" s="84"/>
    </row>
    <row r="311">
      <c r="A311" s="9"/>
      <c r="B311" s="59"/>
      <c r="C311" s="9" t="s">
        <v>201</v>
      </c>
      <c r="D311" s="49">
        <v>44068.0</v>
      </c>
      <c r="E311" s="59">
        <v>6492.0</v>
      </c>
      <c r="F311" s="79"/>
      <c r="G311" s="84"/>
      <c r="H311" s="84"/>
      <c r="I311" s="84"/>
      <c r="J311" s="9" t="s">
        <v>1282</v>
      </c>
      <c r="K311" s="9" t="s">
        <v>1600</v>
      </c>
      <c r="L311" s="49">
        <v>38193.0</v>
      </c>
      <c r="M311" s="33" t="s">
        <v>3017</v>
      </c>
      <c r="N311" s="9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4"/>
      <c r="AI311" s="84"/>
    </row>
    <row r="312">
      <c r="A312" s="9"/>
      <c r="B312" s="59"/>
      <c r="C312" s="9" t="s">
        <v>282</v>
      </c>
      <c r="D312" s="49">
        <v>44068.0</v>
      </c>
      <c r="E312" s="59">
        <v>6265.0</v>
      </c>
      <c r="F312" s="79"/>
      <c r="G312" s="84"/>
      <c r="H312" s="84"/>
      <c r="I312" s="84"/>
      <c r="J312" s="9" t="s">
        <v>1002</v>
      </c>
      <c r="K312" s="9" t="s">
        <v>1584</v>
      </c>
      <c r="L312" s="49">
        <v>38197.0</v>
      </c>
      <c r="M312" s="33" t="s">
        <v>3018</v>
      </c>
      <c r="N312" s="9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4"/>
      <c r="AI312" s="84"/>
    </row>
    <row r="313">
      <c r="A313" s="9"/>
      <c r="B313" s="59"/>
      <c r="C313" s="9" t="s">
        <v>285</v>
      </c>
      <c r="D313" s="49">
        <v>44068.0</v>
      </c>
      <c r="E313" s="59">
        <v>5968.0</v>
      </c>
      <c r="F313" s="79"/>
      <c r="G313" s="84"/>
      <c r="H313" s="84"/>
      <c r="I313" s="84"/>
      <c r="J313" s="9" t="s">
        <v>1228</v>
      </c>
      <c r="K313" s="9" t="s">
        <v>1600</v>
      </c>
      <c r="L313" s="49">
        <v>38201.0</v>
      </c>
      <c r="M313" s="33" t="s">
        <v>3019</v>
      </c>
      <c r="N313" s="9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4"/>
      <c r="AI313" s="84"/>
    </row>
    <row r="314">
      <c r="A314" s="9"/>
      <c r="B314" s="59"/>
      <c r="C314" s="9" t="s">
        <v>362</v>
      </c>
      <c r="D314" s="49">
        <v>44069.0</v>
      </c>
      <c r="E314" s="59">
        <v>5495.0</v>
      </c>
      <c r="F314" s="79"/>
      <c r="G314" s="9"/>
      <c r="H314" s="9"/>
      <c r="I314" s="9"/>
      <c r="J314" s="9" t="s">
        <v>252</v>
      </c>
      <c r="K314" s="9" t="s">
        <v>1600</v>
      </c>
      <c r="L314" s="49">
        <v>38212.0</v>
      </c>
      <c r="M314" s="33" t="s">
        <v>3020</v>
      </c>
      <c r="N314" s="9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4"/>
      <c r="AI314" s="84"/>
    </row>
    <row r="315">
      <c r="A315" s="9"/>
      <c r="B315" s="59"/>
      <c r="C315" s="9" t="s">
        <v>285</v>
      </c>
      <c r="D315" s="49">
        <v>44070.0</v>
      </c>
      <c r="E315" s="59">
        <v>6629.0</v>
      </c>
      <c r="F315" s="79"/>
      <c r="G315" s="9"/>
      <c r="H315" s="9"/>
      <c r="I315" s="9"/>
      <c r="J315" s="9" t="s">
        <v>288</v>
      </c>
      <c r="K315" s="9" t="s">
        <v>1603</v>
      </c>
      <c r="L315" s="49">
        <v>38213.0</v>
      </c>
      <c r="M315" s="33" t="s">
        <v>3021</v>
      </c>
      <c r="N315" s="9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4"/>
      <c r="AI315" s="84"/>
    </row>
    <row r="316">
      <c r="A316" s="9"/>
      <c r="B316" s="59"/>
      <c r="C316" s="9" t="s">
        <v>303</v>
      </c>
      <c r="D316" s="49">
        <v>44070.0</v>
      </c>
      <c r="E316" s="59">
        <v>7097.0</v>
      </c>
      <c r="F316" s="79"/>
      <c r="G316" s="84"/>
      <c r="H316" s="84"/>
      <c r="I316" s="84"/>
      <c r="J316" s="9" t="s">
        <v>952</v>
      </c>
      <c r="K316" s="9" t="s">
        <v>1592</v>
      </c>
      <c r="L316" s="49">
        <v>38222.0</v>
      </c>
      <c r="M316" s="33" t="s">
        <v>3022</v>
      </c>
      <c r="N316" s="9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4"/>
      <c r="AI316" s="84"/>
    </row>
    <row r="317">
      <c r="A317" s="9"/>
      <c r="B317" s="59"/>
      <c r="C317" s="9" t="s">
        <v>263</v>
      </c>
      <c r="D317" s="49">
        <v>44071.0</v>
      </c>
      <c r="E317" s="59">
        <v>5390.0</v>
      </c>
      <c r="F317" s="79"/>
      <c r="G317" s="9"/>
      <c r="H317" s="9"/>
      <c r="I317" s="9"/>
      <c r="J317" s="9" t="s">
        <v>1112</v>
      </c>
      <c r="K317" s="9" t="s">
        <v>1594</v>
      </c>
      <c r="L317" s="49">
        <v>38235.0</v>
      </c>
      <c r="M317" s="33" t="s">
        <v>3023</v>
      </c>
      <c r="N317" s="9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4"/>
      <c r="AI317" s="84"/>
    </row>
    <row r="318">
      <c r="A318" s="9"/>
      <c r="B318" s="59"/>
      <c r="C318" s="9" t="s">
        <v>316</v>
      </c>
      <c r="D318" s="49">
        <v>44072.0</v>
      </c>
      <c r="E318" s="59">
        <v>7477.0</v>
      </c>
      <c r="F318" s="79"/>
      <c r="G318" s="84"/>
      <c r="H318" s="84"/>
      <c r="I318" s="84"/>
      <c r="J318" s="9" t="s">
        <v>300</v>
      </c>
      <c r="K318" s="9" t="s">
        <v>1586</v>
      </c>
      <c r="L318" s="49">
        <v>38240.0</v>
      </c>
      <c r="M318" s="33" t="s">
        <v>3024</v>
      </c>
      <c r="N318" s="9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4"/>
      <c r="AI318" s="84"/>
    </row>
    <row r="319">
      <c r="A319" s="9"/>
      <c r="B319" s="59"/>
      <c r="C319" s="9" t="s">
        <v>353</v>
      </c>
      <c r="D319" s="49">
        <v>44072.0</v>
      </c>
      <c r="E319" s="59">
        <v>5893.0</v>
      </c>
      <c r="F319" s="79"/>
      <c r="G319" s="9"/>
      <c r="H319" s="9"/>
      <c r="I319" s="9"/>
      <c r="J319" s="9" t="s">
        <v>1077</v>
      </c>
      <c r="K319" s="9" t="s">
        <v>1585</v>
      </c>
      <c r="L319" s="49">
        <v>38274.0</v>
      </c>
      <c r="M319" s="33" t="s">
        <v>3025</v>
      </c>
      <c r="N319" s="9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4"/>
      <c r="AI319" s="84"/>
    </row>
    <row r="320">
      <c r="A320" s="9"/>
      <c r="B320" s="59"/>
      <c r="C320" s="9" t="s">
        <v>285</v>
      </c>
      <c r="D320" s="49">
        <v>44074.0</v>
      </c>
      <c r="E320" s="59">
        <v>5804.0</v>
      </c>
      <c r="F320" s="79"/>
      <c r="G320" s="84"/>
      <c r="H320" s="84"/>
      <c r="I320" s="84"/>
      <c r="J320" s="9" t="s">
        <v>291</v>
      </c>
      <c r="K320" s="9" t="s">
        <v>1588</v>
      </c>
      <c r="L320" s="49">
        <v>38274.0</v>
      </c>
      <c r="M320" s="33" t="s">
        <v>3026</v>
      </c>
      <c r="N320" s="9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4"/>
      <c r="AI320" s="84"/>
    </row>
    <row r="321">
      <c r="A321" s="9"/>
      <c r="B321" s="59"/>
      <c r="C321" s="9" t="s">
        <v>1561</v>
      </c>
      <c r="D321" s="49">
        <v>44074.0</v>
      </c>
      <c r="E321" s="59">
        <v>6962.0</v>
      </c>
      <c r="F321" s="79"/>
      <c r="G321" s="84"/>
      <c r="H321" s="84"/>
      <c r="I321" s="84"/>
      <c r="J321" s="9" t="s">
        <v>1434</v>
      </c>
      <c r="K321" s="9" t="s">
        <v>1600</v>
      </c>
      <c r="L321" s="49">
        <v>38299.0</v>
      </c>
      <c r="M321" s="33" t="s">
        <v>3027</v>
      </c>
      <c r="N321" s="9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4"/>
    </row>
    <row r="322">
      <c r="A322" s="9"/>
      <c r="B322" s="59"/>
      <c r="C322" s="9" t="s">
        <v>282</v>
      </c>
      <c r="D322" s="49">
        <v>44076.0</v>
      </c>
      <c r="E322" s="59">
        <v>7029.0</v>
      </c>
      <c r="F322" s="79"/>
      <c r="G322" s="9"/>
      <c r="H322" s="9"/>
      <c r="I322" s="9"/>
      <c r="J322" s="9" t="s">
        <v>925</v>
      </c>
      <c r="K322" s="9" t="s">
        <v>1603</v>
      </c>
      <c r="L322" s="49">
        <v>38304.0</v>
      </c>
      <c r="M322" s="33" t="s">
        <v>3028</v>
      </c>
      <c r="N322" s="9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4"/>
    </row>
    <row r="323">
      <c r="A323" s="9"/>
      <c r="B323" s="59"/>
      <c r="C323" s="9" t="s">
        <v>214</v>
      </c>
      <c r="D323" s="49">
        <v>44076.0</v>
      </c>
      <c r="E323" s="59">
        <v>5576.0</v>
      </c>
      <c r="F323" s="79"/>
      <c r="G323" s="84"/>
      <c r="H323" s="84"/>
      <c r="I323" s="84"/>
      <c r="J323" s="9" t="s">
        <v>253</v>
      </c>
      <c r="K323" s="9" t="s">
        <v>1600</v>
      </c>
      <c r="L323" s="49">
        <v>38305.0</v>
      </c>
      <c r="M323" s="33" t="s">
        <v>3029</v>
      </c>
      <c r="N323" s="9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4"/>
      <c r="AI323" s="84"/>
    </row>
    <row r="324">
      <c r="A324" s="9"/>
      <c r="B324" s="59"/>
      <c r="C324" s="9" t="s">
        <v>200</v>
      </c>
      <c r="D324" s="49">
        <v>44076.0</v>
      </c>
      <c r="E324" s="59">
        <v>4430.0</v>
      </c>
      <c r="F324" s="79"/>
      <c r="G324" s="9"/>
      <c r="H324" s="9"/>
      <c r="I324" s="9"/>
      <c r="J324" s="9" t="s">
        <v>267</v>
      </c>
      <c r="K324" s="9" t="s">
        <v>1584</v>
      </c>
      <c r="L324" s="49">
        <v>38319.0</v>
      </c>
      <c r="M324" s="33" t="s">
        <v>3030</v>
      </c>
      <c r="N324" s="9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4"/>
      <c r="AI324" s="84"/>
    </row>
    <row r="325">
      <c r="A325" s="9"/>
      <c r="B325" s="59"/>
      <c r="C325" s="9" t="s">
        <v>301</v>
      </c>
      <c r="D325" s="49">
        <v>44077.0</v>
      </c>
      <c r="E325" s="59">
        <v>5027.0</v>
      </c>
      <c r="F325" s="79"/>
      <c r="G325" s="84"/>
      <c r="H325" s="84"/>
      <c r="I325" s="84"/>
      <c r="J325" s="9" t="s">
        <v>1281</v>
      </c>
      <c r="K325" s="9" t="s">
        <v>1584</v>
      </c>
      <c r="L325" s="49">
        <v>38324.0</v>
      </c>
      <c r="M325" s="33" t="s">
        <v>3031</v>
      </c>
      <c r="N325" s="9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4"/>
    </row>
    <row r="326">
      <c r="A326" s="9"/>
      <c r="B326" s="59"/>
      <c r="C326" s="9" t="s">
        <v>278</v>
      </c>
      <c r="D326" s="49">
        <v>44077.0</v>
      </c>
      <c r="E326" s="59">
        <v>5684.0</v>
      </c>
      <c r="F326" s="79"/>
      <c r="G326" s="155" t="str">
        <f t="array" ref="G326">XLOOKUP("???q*",M:M,J:J,,2)</f>
        <v>Barnett, Brenda</v>
      </c>
      <c r="H326" s="155"/>
      <c r="I326" s="155"/>
      <c r="J326" s="9" t="s">
        <v>1433</v>
      </c>
      <c r="K326" s="9" t="s">
        <v>1588</v>
      </c>
      <c r="L326" s="49">
        <v>38324.0</v>
      </c>
      <c r="M326" s="33" t="s">
        <v>3032</v>
      </c>
      <c r="N326" s="9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4"/>
    </row>
    <row r="327">
      <c r="A327" s="9"/>
      <c r="B327" s="59"/>
      <c r="C327" s="9" t="s">
        <v>304</v>
      </c>
      <c r="D327" s="49">
        <v>44078.0</v>
      </c>
      <c r="E327" s="59">
        <v>6539.0</v>
      </c>
      <c r="F327" s="79"/>
      <c r="G327" s="84"/>
      <c r="H327" s="84"/>
      <c r="I327" s="84"/>
      <c r="J327" s="9" t="s">
        <v>1190</v>
      </c>
      <c r="K327" s="9" t="s">
        <v>1607</v>
      </c>
      <c r="L327" s="49">
        <v>38327.0</v>
      </c>
      <c r="M327" s="33" t="s">
        <v>3033</v>
      </c>
      <c r="N327" s="9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</row>
    <row r="328">
      <c r="A328" s="9"/>
      <c r="B328" s="59"/>
      <c r="C328" s="9" t="s">
        <v>282</v>
      </c>
      <c r="D328" s="49">
        <v>44079.0</v>
      </c>
      <c r="E328" s="59">
        <v>6797.0</v>
      </c>
      <c r="F328" s="79"/>
      <c r="G328" s="84"/>
      <c r="H328" s="84"/>
      <c r="I328" s="84"/>
      <c r="J328" s="9" t="s">
        <v>1519</v>
      </c>
      <c r="K328" s="9" t="s">
        <v>1600</v>
      </c>
      <c r="L328" s="49">
        <v>38327.0</v>
      </c>
      <c r="M328" s="33" t="s">
        <v>3034</v>
      </c>
      <c r="N328" s="9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4"/>
    </row>
    <row r="329">
      <c r="A329" s="9"/>
      <c r="B329" s="59"/>
      <c r="C329" s="9" t="s">
        <v>304</v>
      </c>
      <c r="D329" s="49">
        <v>44079.0</v>
      </c>
      <c r="E329" s="59">
        <v>7507.0</v>
      </c>
      <c r="F329" s="79"/>
      <c r="G329" s="84"/>
      <c r="H329" s="84"/>
      <c r="I329" s="84"/>
      <c r="J329" s="9" t="s">
        <v>1413</v>
      </c>
      <c r="K329" s="9" t="s">
        <v>1600</v>
      </c>
      <c r="L329" s="49">
        <v>38328.0</v>
      </c>
      <c r="M329" s="33" t="s">
        <v>3035</v>
      </c>
      <c r="N329" s="9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4"/>
      <c r="AI329" s="84"/>
    </row>
    <row r="330">
      <c r="A330" s="9"/>
      <c r="B330" s="59"/>
      <c r="C330" s="9" t="s">
        <v>277</v>
      </c>
      <c r="D330" s="49">
        <v>44079.0</v>
      </c>
      <c r="E330" s="59">
        <v>4809.0</v>
      </c>
      <c r="F330" s="79"/>
      <c r="G330" s="84"/>
      <c r="H330" s="84"/>
      <c r="I330" s="84"/>
      <c r="J330" s="9" t="s">
        <v>975</v>
      </c>
      <c r="K330" s="9" t="s">
        <v>1607</v>
      </c>
      <c r="L330" s="49">
        <v>38340.0</v>
      </c>
      <c r="M330" s="33" t="s">
        <v>3036</v>
      </c>
      <c r="N330" s="9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4"/>
      <c r="AI330" s="84"/>
    </row>
    <row r="331">
      <c r="A331" s="9"/>
      <c r="B331" s="59"/>
      <c r="C331" s="9" t="s">
        <v>248</v>
      </c>
      <c r="D331" s="49">
        <v>44080.0</v>
      </c>
      <c r="E331" s="59">
        <v>7161.0</v>
      </c>
      <c r="F331" s="79"/>
      <c r="G331" s="84"/>
      <c r="H331" s="84"/>
      <c r="I331" s="84"/>
      <c r="J331" s="9" t="s">
        <v>1254</v>
      </c>
      <c r="K331" s="9" t="s">
        <v>1603</v>
      </c>
      <c r="L331" s="49">
        <v>38340.0</v>
      </c>
      <c r="M331" s="33" t="s">
        <v>3037</v>
      </c>
      <c r="N331" s="9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4"/>
      <c r="AI331" s="84"/>
    </row>
    <row r="332">
      <c r="A332" s="9"/>
      <c r="B332" s="59"/>
      <c r="C332" s="9" t="s">
        <v>301</v>
      </c>
      <c r="D332" s="49">
        <v>44082.0</v>
      </c>
      <c r="E332" s="59">
        <v>6325.0</v>
      </c>
      <c r="F332" s="79"/>
      <c r="G332" s="9"/>
      <c r="H332" s="9"/>
      <c r="I332" s="9"/>
      <c r="J332" s="9" t="s">
        <v>1301</v>
      </c>
      <c r="K332" s="9" t="s">
        <v>1607</v>
      </c>
      <c r="L332" s="49">
        <v>38346.0</v>
      </c>
      <c r="M332" s="33" t="s">
        <v>3038</v>
      </c>
      <c r="N332" s="9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4"/>
      <c r="AH332" s="84"/>
      <c r="AI332" s="84"/>
    </row>
    <row r="333">
      <c r="A333" s="9"/>
      <c r="B333" s="59"/>
      <c r="C333" s="9" t="s">
        <v>277</v>
      </c>
      <c r="D333" s="49">
        <v>44083.0</v>
      </c>
      <c r="E333" s="59">
        <v>7802.0</v>
      </c>
      <c r="F333" s="79"/>
      <c r="G333" s="9"/>
      <c r="H333" s="9"/>
      <c r="I333" s="9"/>
      <c r="J333" s="9" t="s">
        <v>290</v>
      </c>
      <c r="K333" s="9" t="s">
        <v>1585</v>
      </c>
      <c r="L333" s="49">
        <v>38354.0</v>
      </c>
      <c r="M333" s="33" t="s">
        <v>3039</v>
      </c>
      <c r="N333" s="9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  <c r="AE333" s="84"/>
      <c r="AF333" s="84"/>
      <c r="AG333" s="84"/>
      <c r="AH333" s="84"/>
      <c r="AI333" s="84"/>
    </row>
    <row r="334">
      <c r="A334" s="9"/>
      <c r="B334" s="59"/>
      <c r="C334" s="9" t="s">
        <v>347</v>
      </c>
      <c r="D334" s="49">
        <v>44083.0</v>
      </c>
      <c r="E334" s="59">
        <v>4756.0</v>
      </c>
      <c r="F334" s="79"/>
      <c r="G334" s="9"/>
      <c r="H334" s="9"/>
      <c r="I334" s="9"/>
      <c r="J334" s="9" t="s">
        <v>958</v>
      </c>
      <c r="K334" s="9" t="s">
        <v>1585</v>
      </c>
      <c r="L334" s="49">
        <v>38355.0</v>
      </c>
      <c r="M334" s="33" t="s">
        <v>3040</v>
      </c>
      <c r="N334" s="9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4"/>
      <c r="AI334" s="84"/>
    </row>
    <row r="335">
      <c r="A335" s="9"/>
      <c r="B335" s="59"/>
      <c r="C335" s="9" t="s">
        <v>2705</v>
      </c>
      <c r="D335" s="49">
        <v>44083.0</v>
      </c>
      <c r="E335" s="59">
        <v>6752.0</v>
      </c>
      <c r="F335" s="79"/>
      <c r="G335" s="9"/>
      <c r="H335" s="9"/>
      <c r="I335" s="9"/>
      <c r="J335" s="9" t="s">
        <v>1485</v>
      </c>
      <c r="K335" s="9" t="s">
        <v>1603</v>
      </c>
      <c r="L335" s="49">
        <v>38359.0</v>
      </c>
      <c r="M335" s="33" t="s">
        <v>3041</v>
      </c>
      <c r="N335" s="9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4"/>
      <c r="AI335" s="84"/>
    </row>
    <row r="336">
      <c r="A336" s="9"/>
      <c r="B336" s="59"/>
      <c r="C336" s="9" t="s">
        <v>304</v>
      </c>
      <c r="D336" s="49">
        <v>44084.0</v>
      </c>
      <c r="E336" s="59">
        <v>5187.0</v>
      </c>
      <c r="F336" s="79"/>
      <c r="G336" s="84"/>
      <c r="H336" s="84"/>
      <c r="I336" s="84"/>
      <c r="J336" s="9" t="s">
        <v>923</v>
      </c>
      <c r="K336" s="9" t="s">
        <v>1603</v>
      </c>
      <c r="L336" s="49">
        <v>38367.0</v>
      </c>
      <c r="M336" s="33" t="s">
        <v>3042</v>
      </c>
      <c r="N336" s="9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  <c r="AE336" s="84"/>
      <c r="AF336" s="84"/>
      <c r="AG336" s="84"/>
      <c r="AH336" s="84"/>
      <c r="AI336" s="84"/>
    </row>
    <row r="337">
      <c r="A337" s="9"/>
      <c r="B337" s="59"/>
      <c r="C337" s="9" t="s">
        <v>282</v>
      </c>
      <c r="D337" s="49">
        <v>44084.0</v>
      </c>
      <c r="E337" s="59">
        <v>7184.0</v>
      </c>
      <c r="F337" s="79"/>
      <c r="G337" s="84"/>
      <c r="H337" s="84"/>
      <c r="I337" s="84"/>
      <c r="J337" s="9" t="s">
        <v>1134</v>
      </c>
      <c r="K337" s="9" t="s">
        <v>1603</v>
      </c>
      <c r="L337" s="49">
        <v>38394.0</v>
      </c>
      <c r="M337" s="33" t="s">
        <v>3043</v>
      </c>
      <c r="N337" s="9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  <c r="AE337" s="84"/>
      <c r="AF337" s="84"/>
      <c r="AG337" s="84"/>
      <c r="AH337" s="84"/>
      <c r="AI337" s="84"/>
    </row>
    <row r="338">
      <c r="A338" s="9"/>
      <c r="B338" s="59"/>
      <c r="C338" s="9" t="s">
        <v>327</v>
      </c>
      <c r="D338" s="49">
        <v>44085.0</v>
      </c>
      <c r="E338" s="59">
        <v>6941.0</v>
      </c>
      <c r="F338" s="79"/>
      <c r="G338" s="84"/>
      <c r="H338" s="84"/>
      <c r="I338" s="84"/>
      <c r="J338" s="9" t="s">
        <v>1448</v>
      </c>
      <c r="K338" s="9" t="s">
        <v>1607</v>
      </c>
      <c r="L338" s="49">
        <v>38400.0</v>
      </c>
      <c r="M338" s="33" t="s">
        <v>3044</v>
      </c>
      <c r="N338" s="9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4"/>
      <c r="AI338" s="84"/>
    </row>
    <row r="339">
      <c r="A339" s="9"/>
      <c r="B339" s="59"/>
      <c r="C339" s="9" t="s">
        <v>248</v>
      </c>
      <c r="D339" s="49">
        <v>44085.0</v>
      </c>
      <c r="E339" s="59">
        <v>7134.0</v>
      </c>
      <c r="F339" s="79"/>
      <c r="G339" s="9"/>
      <c r="H339" s="9"/>
      <c r="I339" s="9"/>
      <c r="J339" s="9" t="s">
        <v>281</v>
      </c>
      <c r="K339" s="9" t="s">
        <v>1595</v>
      </c>
      <c r="L339" s="49">
        <v>38401.0</v>
      </c>
      <c r="M339" s="33" t="s">
        <v>3045</v>
      </c>
      <c r="N339" s="9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4"/>
      <c r="AH339" s="84"/>
      <c r="AI339" s="84"/>
    </row>
    <row r="340">
      <c r="A340" s="9"/>
      <c r="B340" s="59"/>
      <c r="C340" s="9" t="s">
        <v>1561</v>
      </c>
      <c r="D340" s="49">
        <v>44086.0</v>
      </c>
      <c r="E340" s="59">
        <v>5433.0</v>
      </c>
      <c r="F340" s="79"/>
      <c r="G340" s="84"/>
      <c r="H340" s="84"/>
      <c r="I340" s="84"/>
      <c r="J340" s="9" t="s">
        <v>274</v>
      </c>
      <c r="K340" s="9" t="s">
        <v>1584</v>
      </c>
      <c r="L340" s="49">
        <v>38416.0</v>
      </c>
      <c r="M340" s="33" t="s">
        <v>3046</v>
      </c>
      <c r="N340" s="9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4"/>
      <c r="AI340" s="84"/>
    </row>
    <row r="341">
      <c r="A341" s="9"/>
      <c r="B341" s="59"/>
      <c r="C341" s="9" t="s">
        <v>248</v>
      </c>
      <c r="D341" s="49">
        <v>44087.0</v>
      </c>
      <c r="E341" s="59">
        <v>6629.0</v>
      </c>
      <c r="F341" s="79"/>
      <c r="G341" s="9"/>
      <c r="H341" s="9"/>
      <c r="I341" s="9"/>
      <c r="J341" s="9" t="s">
        <v>1443</v>
      </c>
      <c r="K341" s="9" t="s">
        <v>1595</v>
      </c>
      <c r="L341" s="49">
        <v>38419.0</v>
      </c>
      <c r="M341" s="33" t="s">
        <v>3047</v>
      </c>
      <c r="N341" s="9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4"/>
      <c r="AH341" s="84"/>
      <c r="AI341" s="84"/>
    </row>
    <row r="342">
      <c r="A342" s="9"/>
      <c r="B342" s="59"/>
      <c r="C342" s="9" t="s">
        <v>361</v>
      </c>
      <c r="D342" s="49">
        <v>44087.0</v>
      </c>
      <c r="E342" s="59">
        <v>7935.0</v>
      </c>
      <c r="F342" s="79"/>
      <c r="G342" s="84"/>
      <c r="H342" s="84"/>
      <c r="I342" s="84"/>
      <c r="J342" s="9" t="s">
        <v>255</v>
      </c>
      <c r="K342" s="9" t="s">
        <v>1600</v>
      </c>
      <c r="L342" s="49">
        <v>38425.0</v>
      </c>
      <c r="M342" s="33" t="s">
        <v>3048</v>
      </c>
      <c r="N342" s="9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4"/>
      <c r="AI342" s="84"/>
    </row>
    <row r="343">
      <c r="A343" s="9"/>
      <c r="B343" s="59"/>
      <c r="C343" s="9" t="s">
        <v>320</v>
      </c>
      <c r="D343" s="49">
        <v>44087.0</v>
      </c>
      <c r="E343" s="59">
        <v>5487.0</v>
      </c>
      <c r="F343" s="79"/>
      <c r="G343" s="84"/>
      <c r="H343" s="84"/>
      <c r="I343" s="84"/>
      <c r="J343" s="9" t="s">
        <v>1265</v>
      </c>
      <c r="K343" s="9" t="s">
        <v>1600</v>
      </c>
      <c r="L343" s="49">
        <v>38430.0</v>
      </c>
      <c r="M343" s="33" t="s">
        <v>3049</v>
      </c>
      <c r="N343" s="9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4"/>
      <c r="AI343" s="84"/>
    </row>
    <row r="344">
      <c r="A344" s="9"/>
      <c r="B344" s="59"/>
      <c r="C344" s="9" t="s">
        <v>361</v>
      </c>
      <c r="D344" s="49">
        <v>44088.0</v>
      </c>
      <c r="E344" s="59">
        <v>5301.0</v>
      </c>
      <c r="F344" s="79"/>
      <c r="G344" s="84"/>
      <c r="H344" s="84"/>
      <c r="I344" s="84"/>
      <c r="J344" s="9" t="s">
        <v>1172</v>
      </c>
      <c r="K344" s="9" t="s">
        <v>1600</v>
      </c>
      <c r="L344" s="49">
        <v>38436.0</v>
      </c>
      <c r="M344" s="33" t="s">
        <v>3050</v>
      </c>
      <c r="N344" s="9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4"/>
    </row>
    <row r="345">
      <c r="A345" s="9"/>
      <c r="B345" s="59"/>
      <c r="C345" s="9" t="s">
        <v>278</v>
      </c>
      <c r="D345" s="49">
        <v>44090.0</v>
      </c>
      <c r="E345" s="59">
        <v>7853.0</v>
      </c>
      <c r="F345" s="79"/>
      <c r="G345" s="84"/>
      <c r="H345" s="84"/>
      <c r="I345" s="84"/>
      <c r="J345" s="9" t="s">
        <v>935</v>
      </c>
      <c r="K345" s="9" t="s">
        <v>1601</v>
      </c>
      <c r="L345" s="49">
        <v>38437.0</v>
      </c>
      <c r="M345" s="33" t="s">
        <v>3051</v>
      </c>
      <c r="N345" s="9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4"/>
      <c r="AI345" s="84"/>
    </row>
    <row r="346">
      <c r="A346" s="9"/>
      <c r="B346" s="59"/>
      <c r="C346" s="9" t="s">
        <v>304</v>
      </c>
      <c r="D346" s="49">
        <v>44090.0</v>
      </c>
      <c r="E346" s="59">
        <v>5732.0</v>
      </c>
      <c r="F346" s="79"/>
      <c r="G346" s="84"/>
      <c r="H346" s="84"/>
      <c r="I346" s="84"/>
      <c r="J346" s="9" t="s">
        <v>1544</v>
      </c>
      <c r="K346" s="9" t="s">
        <v>1607</v>
      </c>
      <c r="L346" s="49">
        <v>38438.0</v>
      </c>
      <c r="M346" s="33" t="s">
        <v>3052</v>
      </c>
      <c r="N346" s="9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4"/>
      <c r="AI346" s="84"/>
    </row>
    <row r="347">
      <c r="A347" s="9"/>
      <c r="B347" s="59"/>
      <c r="C347" s="9" t="s">
        <v>347</v>
      </c>
      <c r="D347" s="49">
        <v>44091.0</v>
      </c>
      <c r="E347" s="59">
        <v>6967.0</v>
      </c>
      <c r="F347" s="79"/>
      <c r="G347" s="9"/>
      <c r="H347" s="9"/>
      <c r="I347" s="9"/>
      <c r="J347" s="9" t="s">
        <v>1241</v>
      </c>
      <c r="K347" s="9" t="s">
        <v>1584</v>
      </c>
      <c r="L347" s="49">
        <v>38444.0</v>
      </c>
      <c r="M347" s="33" t="s">
        <v>3053</v>
      </c>
      <c r="N347" s="9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</row>
    <row r="348">
      <c r="A348" s="9"/>
      <c r="B348" s="59"/>
      <c r="C348" s="9" t="s">
        <v>263</v>
      </c>
      <c r="D348" s="49">
        <v>44091.0</v>
      </c>
      <c r="E348" s="59">
        <v>5583.0</v>
      </c>
      <c r="F348" s="79"/>
      <c r="G348" s="84"/>
      <c r="H348" s="84"/>
      <c r="I348" s="84"/>
      <c r="J348" s="9" t="s">
        <v>276</v>
      </c>
      <c r="K348" s="9" t="s">
        <v>1584</v>
      </c>
      <c r="L348" s="49">
        <v>38456.0</v>
      </c>
      <c r="M348" s="33" t="s">
        <v>3054</v>
      </c>
      <c r="N348" s="9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4"/>
      <c r="AI348" s="84"/>
    </row>
    <row r="349">
      <c r="A349" s="9"/>
      <c r="B349" s="59"/>
      <c r="C349" s="9" t="s">
        <v>361</v>
      </c>
      <c r="D349" s="49">
        <v>44091.0</v>
      </c>
      <c r="E349" s="59">
        <v>6778.0</v>
      </c>
      <c r="F349" s="79"/>
      <c r="G349" s="9"/>
      <c r="H349" s="9"/>
      <c r="I349" s="9"/>
      <c r="J349" s="9" t="s">
        <v>283</v>
      </c>
      <c r="K349" s="9" t="s">
        <v>1594</v>
      </c>
      <c r="L349" s="49">
        <v>38457.0</v>
      </c>
      <c r="M349" s="33" t="s">
        <v>3055</v>
      </c>
      <c r="N349" s="9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4"/>
      <c r="AI349" s="84"/>
    </row>
    <row r="350">
      <c r="A350" s="9"/>
      <c r="B350" s="59"/>
      <c r="C350" s="9" t="s">
        <v>303</v>
      </c>
      <c r="D350" s="49">
        <v>44091.0</v>
      </c>
      <c r="E350" s="59">
        <v>6725.0</v>
      </c>
      <c r="F350" s="79"/>
      <c r="G350" s="84"/>
      <c r="H350" s="84"/>
      <c r="I350" s="84"/>
      <c r="J350" s="9" t="s">
        <v>1259</v>
      </c>
      <c r="K350" s="9" t="s">
        <v>1592</v>
      </c>
      <c r="L350" s="49">
        <v>38459.0</v>
      </c>
      <c r="M350" s="33" t="s">
        <v>3056</v>
      </c>
      <c r="N350" s="9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4"/>
      <c r="AI350" s="84"/>
    </row>
    <row r="351">
      <c r="A351" s="9"/>
      <c r="B351" s="59"/>
      <c r="C351" s="9" t="s">
        <v>1566</v>
      </c>
      <c r="D351" s="49">
        <v>44092.0</v>
      </c>
      <c r="E351" s="59">
        <v>5267.0</v>
      </c>
      <c r="F351" s="79"/>
      <c r="G351" s="84"/>
      <c r="H351" s="84"/>
      <c r="I351" s="84"/>
      <c r="J351" s="9" t="s">
        <v>1196</v>
      </c>
      <c r="K351" s="9" t="s">
        <v>1607</v>
      </c>
      <c r="L351" s="49">
        <v>38463.0</v>
      </c>
      <c r="M351" s="33" t="s">
        <v>3057</v>
      </c>
      <c r="N351" s="9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4"/>
      <c r="AI351" s="84"/>
    </row>
    <row r="352">
      <c r="A352" s="9"/>
      <c r="B352" s="59"/>
      <c r="C352" s="9" t="s">
        <v>248</v>
      </c>
      <c r="D352" s="49">
        <v>44092.0</v>
      </c>
      <c r="E352" s="59">
        <v>5493.0</v>
      </c>
      <c r="F352" s="79"/>
      <c r="G352" s="84"/>
      <c r="H352" s="84"/>
      <c r="I352" s="84"/>
      <c r="J352" s="9" t="s">
        <v>1210</v>
      </c>
      <c r="K352" s="9" t="s">
        <v>1595</v>
      </c>
      <c r="L352" s="49">
        <v>38467.0</v>
      </c>
      <c r="M352" s="33" t="s">
        <v>3058</v>
      </c>
      <c r="N352" s="9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4"/>
      <c r="AI352" s="84"/>
    </row>
    <row r="353">
      <c r="A353" s="9"/>
      <c r="B353" s="59"/>
      <c r="C353" s="9" t="s">
        <v>296</v>
      </c>
      <c r="D353" s="49">
        <v>44092.0</v>
      </c>
      <c r="E353" s="59">
        <v>6509.0</v>
      </c>
      <c r="F353" s="79"/>
      <c r="G353" s="9"/>
      <c r="H353" s="9"/>
      <c r="I353" s="9"/>
      <c r="J353" s="9" t="s">
        <v>1303</v>
      </c>
      <c r="K353" s="9" t="s">
        <v>1600</v>
      </c>
      <c r="L353" s="49">
        <v>38470.0</v>
      </c>
      <c r="M353" s="33" t="s">
        <v>3059</v>
      </c>
      <c r="N353" s="9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4"/>
      <c r="AI353" s="84"/>
    </row>
    <row r="354">
      <c r="A354" s="9"/>
      <c r="B354" s="59"/>
      <c r="C354" s="9" t="s">
        <v>277</v>
      </c>
      <c r="D354" s="49">
        <v>44093.0</v>
      </c>
      <c r="E354" s="59">
        <v>7699.0</v>
      </c>
      <c r="F354" s="79"/>
      <c r="G354" s="84"/>
      <c r="H354" s="84"/>
      <c r="I354" s="84"/>
      <c r="J354" s="9" t="s">
        <v>1125</v>
      </c>
      <c r="K354" s="9" t="s">
        <v>1600</v>
      </c>
      <c r="L354" s="49">
        <v>38480.0</v>
      </c>
      <c r="M354" s="33" t="s">
        <v>3060</v>
      </c>
      <c r="N354" s="9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4"/>
      <c r="AI354" s="84"/>
    </row>
    <row r="355">
      <c r="A355" s="9"/>
      <c r="B355" s="59"/>
      <c r="C355" s="9" t="s">
        <v>353</v>
      </c>
      <c r="D355" s="49">
        <v>44093.0</v>
      </c>
      <c r="E355" s="59">
        <v>5013.0</v>
      </c>
      <c r="F355" s="79"/>
      <c r="G355" s="84"/>
      <c r="H355" s="84"/>
      <c r="I355" s="84"/>
      <c r="J355" s="9" t="s">
        <v>321</v>
      </c>
      <c r="K355" s="9" t="s">
        <v>1601</v>
      </c>
      <c r="L355" s="49">
        <v>38487.0</v>
      </c>
      <c r="M355" s="33" t="s">
        <v>3061</v>
      </c>
      <c r="N355" s="9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</row>
    <row r="356">
      <c r="A356" s="9"/>
      <c r="B356" s="59"/>
      <c r="C356" s="9" t="s">
        <v>280</v>
      </c>
      <c r="D356" s="49">
        <v>44093.0</v>
      </c>
      <c r="E356" s="59">
        <v>5376.0</v>
      </c>
      <c r="F356" s="79"/>
      <c r="G356" s="84"/>
      <c r="H356" s="84"/>
      <c r="I356" s="84"/>
      <c r="J356" s="9" t="s">
        <v>1304</v>
      </c>
      <c r="K356" s="9" t="s">
        <v>1584</v>
      </c>
      <c r="L356" s="49">
        <v>38488.0</v>
      </c>
      <c r="M356" s="33" t="s">
        <v>3062</v>
      </c>
      <c r="N356" s="9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</row>
    <row r="357">
      <c r="A357" s="9"/>
      <c r="B357" s="59"/>
      <c r="C357" s="9" t="s">
        <v>301</v>
      </c>
      <c r="D357" s="49">
        <v>44095.0</v>
      </c>
      <c r="E357" s="59">
        <v>5986.0</v>
      </c>
      <c r="F357" s="79"/>
      <c r="G357" s="84"/>
      <c r="H357" s="84"/>
      <c r="I357" s="84"/>
      <c r="J357" s="9" t="s">
        <v>1075</v>
      </c>
      <c r="K357" s="9" t="s">
        <v>1600</v>
      </c>
      <c r="L357" s="49">
        <v>38490.0</v>
      </c>
      <c r="M357" s="33" t="s">
        <v>3063</v>
      </c>
      <c r="N357" s="9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</row>
    <row r="358">
      <c r="A358" s="9"/>
      <c r="B358" s="59"/>
      <c r="C358" s="9" t="s">
        <v>214</v>
      </c>
      <c r="D358" s="49">
        <v>44097.0</v>
      </c>
      <c r="E358" s="59">
        <v>6018.0</v>
      </c>
      <c r="F358" s="79"/>
      <c r="G358" s="84"/>
      <c r="H358" s="84"/>
      <c r="I358" s="84"/>
      <c r="J358" s="9" t="s">
        <v>939</v>
      </c>
      <c r="K358" s="9" t="s">
        <v>1600</v>
      </c>
      <c r="L358" s="49">
        <v>38494.0</v>
      </c>
      <c r="M358" s="33" t="s">
        <v>3064</v>
      </c>
      <c r="N358" s="9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</row>
    <row r="359">
      <c r="A359" s="9"/>
      <c r="B359" s="59"/>
      <c r="C359" s="9" t="s">
        <v>327</v>
      </c>
      <c r="D359" s="49">
        <v>44098.0</v>
      </c>
      <c r="E359" s="59">
        <v>5059.0</v>
      </c>
      <c r="F359" s="79"/>
      <c r="G359" s="84"/>
      <c r="H359" s="84"/>
      <c r="I359" s="84"/>
      <c r="J359" s="9" t="s">
        <v>1225</v>
      </c>
      <c r="K359" s="9" t="s">
        <v>1600</v>
      </c>
      <c r="L359" s="49">
        <v>38495.0</v>
      </c>
      <c r="M359" s="33" t="s">
        <v>3065</v>
      </c>
      <c r="N359" s="9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</row>
    <row r="360">
      <c r="A360" s="9"/>
      <c r="B360" s="59"/>
      <c r="C360" s="9" t="s">
        <v>353</v>
      </c>
      <c r="D360" s="49">
        <v>44098.0</v>
      </c>
      <c r="E360" s="59">
        <v>5963.0</v>
      </c>
      <c r="F360" s="79"/>
      <c r="G360" s="9"/>
      <c r="H360" s="9"/>
      <c r="I360" s="9"/>
      <c r="J360" s="9" t="s">
        <v>264</v>
      </c>
      <c r="K360" s="9" t="s">
        <v>1600</v>
      </c>
      <c r="L360" s="49">
        <v>38507.0</v>
      </c>
      <c r="M360" s="33" t="s">
        <v>3066</v>
      </c>
      <c r="N360" s="9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</row>
    <row r="361">
      <c r="A361" s="9"/>
      <c r="B361" s="59"/>
      <c r="C361" s="9" t="s">
        <v>289</v>
      </c>
      <c r="D361" s="49">
        <v>44098.0</v>
      </c>
      <c r="E361" s="59">
        <v>6810.0</v>
      </c>
      <c r="F361" s="79"/>
      <c r="G361" s="84"/>
      <c r="H361" s="84"/>
      <c r="I361" s="84"/>
      <c r="J361" s="9" t="s">
        <v>266</v>
      </c>
      <c r="K361" s="9" t="s">
        <v>1600</v>
      </c>
      <c r="L361" s="49">
        <v>38509.0</v>
      </c>
      <c r="M361" s="33" t="s">
        <v>3067</v>
      </c>
      <c r="N361" s="9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</row>
    <row r="362">
      <c r="A362" s="9"/>
      <c r="B362" s="59"/>
      <c r="C362" s="9" t="s">
        <v>282</v>
      </c>
      <c r="D362" s="49">
        <v>44098.0</v>
      </c>
      <c r="E362" s="59">
        <v>7326.0</v>
      </c>
      <c r="F362" s="79"/>
      <c r="G362" s="84"/>
      <c r="H362" s="84"/>
      <c r="I362" s="84"/>
      <c r="J362" s="9" t="s">
        <v>1010</v>
      </c>
      <c r="K362" s="9" t="s">
        <v>1603</v>
      </c>
      <c r="L362" s="49">
        <v>38510.0</v>
      </c>
      <c r="M362" s="33" t="s">
        <v>3068</v>
      </c>
      <c r="N362" s="9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</row>
    <row r="363">
      <c r="A363" s="9"/>
      <c r="B363" s="59"/>
      <c r="C363" s="9" t="s">
        <v>280</v>
      </c>
      <c r="D363" s="49">
        <v>44099.0</v>
      </c>
      <c r="E363" s="59">
        <v>5212.0</v>
      </c>
      <c r="F363" s="79"/>
      <c r="G363" s="9"/>
      <c r="H363" s="9"/>
      <c r="I363" s="9"/>
      <c r="J363" s="9" t="s">
        <v>1473</v>
      </c>
      <c r="K363" s="9" t="s">
        <v>1588</v>
      </c>
      <c r="L363" s="49">
        <v>38523.0</v>
      </c>
      <c r="M363" s="33" t="s">
        <v>3069</v>
      </c>
      <c r="N363" s="9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</row>
    <row r="364">
      <c r="A364" s="9"/>
      <c r="B364" s="59"/>
      <c r="C364" s="9" t="s">
        <v>200</v>
      </c>
      <c r="D364" s="49">
        <v>44100.0</v>
      </c>
      <c r="E364" s="59">
        <v>7298.0</v>
      </c>
      <c r="F364" s="79"/>
      <c r="G364" s="84"/>
      <c r="H364" s="84"/>
      <c r="I364" s="84"/>
      <c r="J364" s="9" t="s">
        <v>1277</v>
      </c>
      <c r="K364" s="9" t="s">
        <v>1584</v>
      </c>
      <c r="L364" s="49">
        <v>38526.0</v>
      </c>
      <c r="M364" s="33" t="s">
        <v>3070</v>
      </c>
      <c r="N364" s="9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</row>
    <row r="365">
      <c r="A365" s="9"/>
      <c r="B365" s="59"/>
      <c r="C365" s="9" t="s">
        <v>362</v>
      </c>
      <c r="D365" s="49">
        <v>44101.0</v>
      </c>
      <c r="E365" s="59">
        <v>5514.0</v>
      </c>
      <c r="F365" s="79"/>
      <c r="G365" s="84"/>
      <c r="H365" s="84"/>
      <c r="I365" s="84"/>
      <c r="J365" s="9" t="s">
        <v>1378</v>
      </c>
      <c r="K365" s="9" t="s">
        <v>1607</v>
      </c>
      <c r="L365" s="49">
        <v>38536.0</v>
      </c>
      <c r="M365" s="33" t="s">
        <v>3071</v>
      </c>
      <c r="N365" s="9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</row>
    <row r="366">
      <c r="A366" s="9"/>
      <c r="B366" s="59"/>
      <c r="C366" s="9" t="s">
        <v>316</v>
      </c>
      <c r="D366" s="49">
        <v>44101.0</v>
      </c>
      <c r="E366" s="59">
        <v>5373.0</v>
      </c>
      <c r="F366" s="79"/>
      <c r="G366" s="84"/>
      <c r="H366" s="84"/>
      <c r="I366" s="84"/>
      <c r="J366" s="9" t="s">
        <v>1423</v>
      </c>
      <c r="K366" s="9" t="s">
        <v>1592</v>
      </c>
      <c r="L366" s="49">
        <v>38545.0</v>
      </c>
      <c r="M366" s="33" t="s">
        <v>3072</v>
      </c>
      <c r="N366" s="9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</row>
    <row r="367">
      <c r="A367" s="9"/>
      <c r="B367" s="59"/>
      <c r="C367" s="9" t="s">
        <v>1566</v>
      </c>
      <c r="D367" s="49">
        <v>44103.0</v>
      </c>
      <c r="E367" s="59">
        <v>5639.0</v>
      </c>
      <c r="F367" s="79"/>
      <c r="G367" s="84"/>
      <c r="H367" s="84"/>
      <c r="I367" s="84"/>
      <c r="J367" s="9" t="s">
        <v>1022</v>
      </c>
      <c r="K367" s="9" t="s">
        <v>1588</v>
      </c>
      <c r="L367" s="49">
        <v>38551.0</v>
      </c>
      <c r="M367" s="33" t="s">
        <v>3073</v>
      </c>
      <c r="N367" s="9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  <c r="AE367" s="84"/>
      <c r="AF367" s="84"/>
      <c r="AG367" s="84"/>
      <c r="AH367" s="84"/>
      <c r="AI367" s="84"/>
    </row>
    <row r="368">
      <c r="A368" s="9"/>
      <c r="B368" s="59"/>
      <c r="C368" s="9" t="s">
        <v>327</v>
      </c>
      <c r="D368" s="49">
        <v>44103.0</v>
      </c>
      <c r="E368" s="59">
        <v>6963.0</v>
      </c>
      <c r="F368" s="79"/>
      <c r="G368" s="9"/>
      <c r="H368" s="9"/>
      <c r="I368" s="9"/>
      <c r="J368" s="9" t="s">
        <v>312</v>
      </c>
      <c r="K368" s="9" t="s">
        <v>1607</v>
      </c>
      <c r="L368" s="49">
        <v>38557.0</v>
      </c>
      <c r="M368" s="33" t="s">
        <v>3074</v>
      </c>
      <c r="N368" s="9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84"/>
    </row>
    <row r="369">
      <c r="A369" s="9"/>
      <c r="B369" s="59"/>
      <c r="C369" s="9" t="s">
        <v>316</v>
      </c>
      <c r="D369" s="49">
        <v>44104.0</v>
      </c>
      <c r="E369" s="59">
        <v>6976.0</v>
      </c>
      <c r="F369" s="79"/>
      <c r="G369" s="84"/>
      <c r="H369" s="84"/>
      <c r="I369" s="84"/>
      <c r="J369" s="9" t="s">
        <v>1173</v>
      </c>
      <c r="K369" s="9" t="s">
        <v>1600</v>
      </c>
      <c r="L369" s="49">
        <v>38565.0</v>
      </c>
      <c r="M369" s="33" t="s">
        <v>3075</v>
      </c>
      <c r="N369" s="9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/>
    </row>
    <row r="370">
      <c r="A370" s="9"/>
      <c r="B370" s="59"/>
      <c r="C370" s="9" t="s">
        <v>200</v>
      </c>
      <c r="D370" s="49">
        <v>44104.0</v>
      </c>
      <c r="E370" s="59">
        <v>6335.0</v>
      </c>
      <c r="F370" s="79"/>
      <c r="G370" s="84"/>
      <c r="H370" s="84"/>
      <c r="I370" s="84"/>
      <c r="J370" s="9" t="s">
        <v>297</v>
      </c>
      <c r="K370" s="9" t="s">
        <v>1603</v>
      </c>
      <c r="L370" s="49">
        <v>38568.0</v>
      </c>
      <c r="M370" s="33" t="s">
        <v>3076</v>
      </c>
      <c r="N370" s="9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</row>
    <row r="371">
      <c r="A371" s="9"/>
      <c r="B371" s="59"/>
      <c r="C371" s="9" t="s">
        <v>201</v>
      </c>
      <c r="D371" s="49">
        <v>44105.0</v>
      </c>
      <c r="E371" s="59">
        <v>5215.0</v>
      </c>
      <c r="F371" s="79"/>
      <c r="G371" s="84"/>
      <c r="H371" s="84"/>
      <c r="I371" s="84"/>
      <c r="J371" s="9" t="s">
        <v>1195</v>
      </c>
      <c r="K371" s="9" t="s">
        <v>1594</v>
      </c>
      <c r="L371" s="49">
        <v>38575.0</v>
      </c>
      <c r="M371" s="33" t="s">
        <v>3077</v>
      </c>
      <c r="N371" s="9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  <c r="AE371" s="84"/>
      <c r="AF371" s="84"/>
      <c r="AG371" s="84"/>
      <c r="AH371" s="84"/>
      <c r="AI371" s="84"/>
    </row>
    <row r="372">
      <c r="A372" s="9"/>
      <c r="B372" s="59"/>
      <c r="C372" s="9" t="s">
        <v>220</v>
      </c>
      <c r="D372" s="49">
        <v>44105.0</v>
      </c>
      <c r="E372" s="59">
        <v>5387.0</v>
      </c>
      <c r="F372" s="79"/>
      <c r="G372" s="9"/>
      <c r="H372" s="9"/>
      <c r="I372" s="9"/>
      <c r="J372" s="9" t="s">
        <v>1186</v>
      </c>
      <c r="K372" s="9" t="s">
        <v>1603</v>
      </c>
      <c r="L372" s="49">
        <v>38576.0</v>
      </c>
      <c r="M372" s="33" t="s">
        <v>3078</v>
      </c>
      <c r="N372" s="9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/>
    </row>
    <row r="373">
      <c r="A373" s="9"/>
      <c r="B373" s="59"/>
      <c r="C373" s="9" t="s">
        <v>1561</v>
      </c>
      <c r="D373" s="49">
        <v>44105.0</v>
      </c>
      <c r="E373" s="59">
        <v>7732.0</v>
      </c>
      <c r="F373" s="79"/>
      <c r="G373" s="9"/>
      <c r="H373" s="9"/>
      <c r="I373" s="9"/>
      <c r="J373" s="9" t="s">
        <v>1137</v>
      </c>
      <c r="K373" s="9" t="s">
        <v>1588</v>
      </c>
      <c r="L373" s="49">
        <v>38578.0</v>
      </c>
      <c r="M373" s="33" t="s">
        <v>3079</v>
      </c>
      <c r="N373" s="9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</row>
    <row r="374">
      <c r="A374" s="9"/>
      <c r="B374" s="59"/>
      <c r="C374" s="9" t="s">
        <v>200</v>
      </c>
      <c r="D374" s="49">
        <v>44106.0</v>
      </c>
      <c r="E374" s="59">
        <v>5577.0</v>
      </c>
      <c r="F374" s="79"/>
      <c r="G374" s="84"/>
      <c r="H374" s="84"/>
      <c r="I374" s="84"/>
      <c r="J374" s="9" t="s">
        <v>1307</v>
      </c>
      <c r="K374" s="9" t="s">
        <v>1603</v>
      </c>
      <c r="L374" s="49">
        <v>38579.0</v>
      </c>
      <c r="M374" s="33" t="s">
        <v>3080</v>
      </c>
      <c r="N374" s="9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</row>
    <row r="375">
      <c r="A375" s="9"/>
      <c r="B375" s="59"/>
      <c r="C375" s="9" t="s">
        <v>220</v>
      </c>
      <c r="D375" s="49">
        <v>44107.0</v>
      </c>
      <c r="E375" s="59">
        <v>6225.0</v>
      </c>
      <c r="F375" s="79"/>
      <c r="G375" s="9"/>
      <c r="H375" s="9"/>
      <c r="I375" s="9"/>
      <c r="J375" s="9" t="s">
        <v>1525</v>
      </c>
      <c r="K375" s="9" t="s">
        <v>1601</v>
      </c>
      <c r="L375" s="49">
        <v>38580.0</v>
      </c>
      <c r="M375" s="33" t="s">
        <v>3081</v>
      </c>
      <c r="N375" s="9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</row>
    <row r="376">
      <c r="A376" s="9"/>
      <c r="B376" s="59"/>
      <c r="C376" s="9" t="s">
        <v>301</v>
      </c>
      <c r="D376" s="49">
        <v>44108.0</v>
      </c>
      <c r="E376" s="59">
        <v>6541.0</v>
      </c>
      <c r="F376" s="79"/>
      <c r="G376" s="84"/>
      <c r="H376" s="84"/>
      <c r="I376" s="84"/>
      <c r="J376" s="9" t="s">
        <v>1177</v>
      </c>
      <c r="K376" s="9" t="s">
        <v>1600</v>
      </c>
      <c r="L376" s="49">
        <v>38582.0</v>
      </c>
      <c r="M376" s="33" t="s">
        <v>3082</v>
      </c>
      <c r="N376" s="9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</row>
    <row r="377">
      <c r="A377" s="9"/>
      <c r="B377" s="59"/>
      <c r="C377" s="9" t="s">
        <v>353</v>
      </c>
      <c r="D377" s="49">
        <v>44110.0</v>
      </c>
      <c r="E377" s="59">
        <v>6273.0</v>
      </c>
      <c r="F377" s="79"/>
      <c r="G377" s="84"/>
      <c r="H377" s="84"/>
      <c r="I377" s="84"/>
      <c r="J377" s="9" t="s">
        <v>1226</v>
      </c>
      <c r="K377" s="9" t="s">
        <v>1592</v>
      </c>
      <c r="L377" s="49">
        <v>38582.0</v>
      </c>
      <c r="M377" s="33" t="s">
        <v>3083</v>
      </c>
      <c r="N377" s="9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</row>
    <row r="378">
      <c r="A378" s="9"/>
      <c r="B378" s="59"/>
      <c r="C378" s="9" t="s">
        <v>353</v>
      </c>
      <c r="D378" s="49">
        <v>44110.0</v>
      </c>
      <c r="E378" s="59">
        <v>5193.0</v>
      </c>
      <c r="F378" s="79"/>
      <c r="G378" s="84"/>
      <c r="H378" s="84"/>
      <c r="I378" s="84"/>
      <c r="J378" s="9" t="s">
        <v>1543</v>
      </c>
      <c r="K378" s="9" t="s">
        <v>1584</v>
      </c>
      <c r="L378" s="49">
        <v>38582.0</v>
      </c>
      <c r="M378" s="33" t="s">
        <v>3084</v>
      </c>
      <c r="N378" s="9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</row>
    <row r="379">
      <c r="A379" s="9"/>
      <c r="B379" s="59"/>
      <c r="C379" s="9" t="s">
        <v>282</v>
      </c>
      <c r="D379" s="49">
        <v>44113.0</v>
      </c>
      <c r="E379" s="59">
        <v>7202.0</v>
      </c>
      <c r="F379" s="79"/>
      <c r="G379" s="84"/>
      <c r="H379" s="84"/>
      <c r="I379" s="84"/>
      <c r="J379" s="9" t="s">
        <v>292</v>
      </c>
      <c r="K379" s="9" t="s">
        <v>1584</v>
      </c>
      <c r="L379" s="49">
        <v>38584.0</v>
      </c>
      <c r="M379" s="33" t="s">
        <v>3085</v>
      </c>
      <c r="N379" s="9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</row>
    <row r="380">
      <c r="A380" s="9"/>
      <c r="B380" s="59"/>
      <c r="C380" s="9" t="s">
        <v>1561</v>
      </c>
      <c r="D380" s="49">
        <v>44113.0</v>
      </c>
      <c r="E380" s="59">
        <v>5676.0</v>
      </c>
      <c r="F380" s="79"/>
      <c r="G380" s="9"/>
      <c r="H380" s="9"/>
      <c r="I380" s="9"/>
      <c r="J380" s="9" t="s">
        <v>1442</v>
      </c>
      <c r="K380" s="9" t="s">
        <v>1607</v>
      </c>
      <c r="L380" s="49">
        <v>38585.0</v>
      </c>
      <c r="M380" s="33" t="s">
        <v>3086</v>
      </c>
      <c r="N380" s="9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</row>
    <row r="381">
      <c r="A381" s="9"/>
      <c r="B381" s="59"/>
      <c r="C381" s="9" t="s">
        <v>299</v>
      </c>
      <c r="D381" s="49">
        <v>44114.0</v>
      </c>
      <c r="E381" s="59">
        <v>7686.0</v>
      </c>
      <c r="F381" s="79"/>
      <c r="G381" s="84"/>
      <c r="H381" s="84"/>
      <c r="I381" s="84"/>
      <c r="J381" s="9" t="s">
        <v>973</v>
      </c>
      <c r="K381" s="9" t="s">
        <v>1584</v>
      </c>
      <c r="L381" s="49">
        <v>38586.0</v>
      </c>
      <c r="M381" s="33" t="s">
        <v>3087</v>
      </c>
      <c r="N381" s="9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</row>
    <row r="382">
      <c r="A382" s="9"/>
      <c r="B382" s="59"/>
      <c r="C382" s="9" t="s">
        <v>277</v>
      </c>
      <c r="D382" s="49">
        <v>44115.0</v>
      </c>
      <c r="E382" s="59">
        <v>8208.0</v>
      </c>
      <c r="F382" s="79"/>
      <c r="G382" s="84"/>
      <c r="H382" s="84"/>
      <c r="I382" s="84"/>
      <c r="J382" s="9" t="s">
        <v>1171</v>
      </c>
      <c r="K382" s="9" t="s">
        <v>1585</v>
      </c>
      <c r="L382" s="49">
        <v>38592.0</v>
      </c>
      <c r="M382" s="33" t="s">
        <v>3088</v>
      </c>
      <c r="N382" s="9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</row>
    <row r="383">
      <c r="A383" s="9"/>
      <c r="B383" s="59"/>
      <c r="C383" s="9" t="s">
        <v>361</v>
      </c>
      <c r="D383" s="49">
        <v>44115.0</v>
      </c>
      <c r="E383" s="59">
        <v>7148.0</v>
      </c>
      <c r="F383" s="79"/>
      <c r="G383" s="84"/>
      <c r="H383" s="84"/>
      <c r="I383" s="84"/>
      <c r="J383" s="9" t="s">
        <v>270</v>
      </c>
      <c r="K383" s="9" t="s">
        <v>1600</v>
      </c>
      <c r="L383" s="49">
        <v>38599.0</v>
      </c>
      <c r="M383" s="33" t="s">
        <v>3089</v>
      </c>
      <c r="N383" s="9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</row>
    <row r="384">
      <c r="A384" s="9"/>
      <c r="B384" s="59"/>
      <c r="C384" s="9" t="s">
        <v>280</v>
      </c>
      <c r="D384" s="49">
        <v>44115.0</v>
      </c>
      <c r="E384" s="59">
        <v>8224.0</v>
      </c>
      <c r="F384" s="79"/>
      <c r="G384" s="9"/>
      <c r="H384" s="9"/>
      <c r="I384" s="9"/>
      <c r="J384" s="9" t="s">
        <v>1238</v>
      </c>
      <c r="K384" s="9" t="s">
        <v>1585</v>
      </c>
      <c r="L384" s="49">
        <v>38614.0</v>
      </c>
      <c r="M384" s="33" t="s">
        <v>3090</v>
      </c>
      <c r="N384" s="9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</row>
    <row r="385">
      <c r="A385" s="9"/>
      <c r="B385" s="59"/>
      <c r="C385" s="9" t="s">
        <v>2705</v>
      </c>
      <c r="D385" s="49">
        <v>44115.0</v>
      </c>
      <c r="E385" s="59">
        <v>8259.0</v>
      </c>
      <c r="F385" s="79"/>
      <c r="G385" s="84"/>
      <c r="H385" s="84"/>
      <c r="I385" s="84"/>
      <c r="J385" s="9" t="s">
        <v>1513</v>
      </c>
      <c r="K385" s="9" t="s">
        <v>1585</v>
      </c>
      <c r="L385" s="49">
        <v>38619.0</v>
      </c>
      <c r="M385" s="33" t="s">
        <v>3091</v>
      </c>
      <c r="N385" s="9"/>
      <c r="R385" s="9"/>
      <c r="S385" s="9"/>
      <c r="T385" s="9"/>
      <c r="U385" s="9"/>
      <c r="V385" s="9"/>
      <c r="W385" s="9"/>
      <c r="X385" s="9"/>
      <c r="Y385" s="9"/>
      <c r="AA385" s="9"/>
      <c r="AB385" s="9"/>
      <c r="AC385" s="9"/>
      <c r="AD385" s="9"/>
      <c r="AE385" s="9"/>
      <c r="AF385" s="9"/>
      <c r="AG385" s="9"/>
      <c r="AH385" s="9"/>
      <c r="AI385" s="9"/>
    </row>
    <row r="386">
      <c r="A386" s="9"/>
      <c r="B386" s="59"/>
      <c r="C386" s="9" t="s">
        <v>278</v>
      </c>
      <c r="D386" s="49">
        <v>44116.0</v>
      </c>
      <c r="E386" s="59">
        <v>7343.0</v>
      </c>
      <c r="F386" s="79"/>
      <c r="G386" s="9"/>
      <c r="H386" s="9"/>
      <c r="I386" s="9"/>
      <c r="J386" s="9" t="s">
        <v>1487</v>
      </c>
      <c r="K386" s="9" t="s">
        <v>1600</v>
      </c>
      <c r="L386" s="49">
        <v>38620.0</v>
      </c>
      <c r="M386" s="33" t="s">
        <v>3092</v>
      </c>
      <c r="N386" s="9"/>
      <c r="R386" s="9"/>
      <c r="S386" s="9"/>
      <c r="T386" s="9"/>
      <c r="U386" s="9"/>
      <c r="V386" s="9"/>
      <c r="W386" s="9"/>
      <c r="X386" s="9"/>
      <c r="Y386" s="9"/>
      <c r="AA386" s="9"/>
      <c r="AB386" s="9"/>
      <c r="AC386" s="9"/>
      <c r="AD386" s="9"/>
      <c r="AE386" s="9"/>
      <c r="AF386" s="9"/>
      <c r="AG386" s="9"/>
      <c r="AH386" s="9"/>
      <c r="AI386" s="9"/>
    </row>
    <row r="387">
      <c r="A387" s="9"/>
      <c r="B387" s="59"/>
      <c r="C387" s="9" t="s">
        <v>263</v>
      </c>
      <c r="D387" s="49">
        <v>44116.0</v>
      </c>
      <c r="E387" s="59">
        <v>5859.0</v>
      </c>
      <c r="F387" s="79"/>
      <c r="G387" s="9"/>
      <c r="H387" s="9"/>
      <c r="I387" s="9"/>
      <c r="J387" s="9" t="s">
        <v>999</v>
      </c>
      <c r="K387" s="9" t="s">
        <v>1584</v>
      </c>
      <c r="L387" s="49">
        <v>38634.0</v>
      </c>
      <c r="M387" s="33" t="s">
        <v>3093</v>
      </c>
      <c r="N387" s="9"/>
      <c r="R387" s="9"/>
      <c r="S387" s="9"/>
      <c r="T387" s="9"/>
      <c r="U387" s="9"/>
      <c r="V387" s="9"/>
      <c r="W387" s="9"/>
      <c r="X387" s="9"/>
      <c r="Y387" s="9"/>
      <c r="AA387" s="9"/>
      <c r="AB387" s="9"/>
      <c r="AC387" s="9"/>
      <c r="AD387" s="9"/>
      <c r="AE387" s="9"/>
      <c r="AF387" s="9"/>
      <c r="AG387" s="9"/>
      <c r="AH387" s="9"/>
      <c r="AI387" s="9"/>
    </row>
    <row r="388">
      <c r="A388" s="9"/>
      <c r="B388" s="59"/>
      <c r="C388" s="9" t="s">
        <v>320</v>
      </c>
      <c r="D388" s="49">
        <v>44117.0</v>
      </c>
      <c r="E388" s="59">
        <v>5229.0</v>
      </c>
      <c r="F388" s="79"/>
      <c r="G388" s="84"/>
      <c r="H388" s="84"/>
      <c r="I388" s="84"/>
      <c r="J388" s="9" t="s">
        <v>1349</v>
      </c>
      <c r="K388" s="9" t="s">
        <v>1586</v>
      </c>
      <c r="L388" s="49">
        <v>38641.0</v>
      </c>
      <c r="M388" s="33" t="s">
        <v>3094</v>
      </c>
      <c r="N388" s="9"/>
      <c r="R388" s="9"/>
      <c r="S388" s="9"/>
      <c r="T388" s="9"/>
      <c r="U388" s="9"/>
      <c r="V388" s="9"/>
      <c r="W388" s="9"/>
      <c r="X388" s="9"/>
      <c r="Y388" s="9"/>
      <c r="AA388" s="9"/>
      <c r="AB388" s="9"/>
      <c r="AC388" s="9"/>
      <c r="AD388" s="9"/>
      <c r="AE388" s="9"/>
      <c r="AF388" s="9"/>
      <c r="AG388" s="9"/>
      <c r="AH388" s="9"/>
      <c r="AI388" s="9"/>
    </row>
    <row r="389">
      <c r="A389" s="9"/>
      <c r="B389" s="59"/>
      <c r="C389" s="9" t="s">
        <v>304</v>
      </c>
      <c r="D389" s="49">
        <v>44117.0</v>
      </c>
      <c r="E389" s="59">
        <v>4377.0</v>
      </c>
      <c r="F389" s="79"/>
      <c r="G389" s="9"/>
      <c r="H389" s="9"/>
      <c r="I389" s="9"/>
      <c r="J389" s="9" t="s">
        <v>1507</v>
      </c>
      <c r="K389" s="9" t="s">
        <v>1592</v>
      </c>
      <c r="L389" s="49">
        <v>38673.0</v>
      </c>
      <c r="M389" s="33" t="s">
        <v>3095</v>
      </c>
      <c r="N389" s="9"/>
      <c r="R389" s="9"/>
      <c r="S389" s="9"/>
      <c r="T389" s="9"/>
      <c r="U389" s="9"/>
      <c r="V389" s="9"/>
      <c r="W389" s="9"/>
      <c r="X389" s="9"/>
      <c r="Y389" s="9"/>
      <c r="AA389" s="9"/>
      <c r="AB389" s="9"/>
      <c r="AC389" s="9"/>
      <c r="AD389" s="9"/>
      <c r="AE389" s="9"/>
      <c r="AF389" s="9"/>
      <c r="AG389" s="9"/>
      <c r="AH389" s="9"/>
      <c r="AI389" s="9"/>
    </row>
    <row r="390">
      <c r="A390" s="9"/>
      <c r="B390" s="59"/>
      <c r="C390" s="9" t="s">
        <v>220</v>
      </c>
      <c r="D390" s="49">
        <v>44118.0</v>
      </c>
      <c r="E390" s="59">
        <v>6431.0</v>
      </c>
      <c r="F390" s="79"/>
      <c r="G390" s="84"/>
      <c r="H390" s="84"/>
      <c r="I390" s="84"/>
      <c r="J390" s="9" t="s">
        <v>1182</v>
      </c>
      <c r="K390" s="9" t="s">
        <v>1594</v>
      </c>
      <c r="L390" s="49">
        <v>38674.0</v>
      </c>
      <c r="M390" s="33" t="s">
        <v>3096</v>
      </c>
      <c r="N390" s="9"/>
      <c r="R390" s="9"/>
      <c r="S390" s="9"/>
      <c r="T390" s="9"/>
      <c r="U390" s="9"/>
      <c r="V390" s="9"/>
      <c r="W390" s="9"/>
      <c r="X390" s="9"/>
      <c r="Y390" s="9"/>
      <c r="AA390" s="9"/>
      <c r="AB390" s="9"/>
      <c r="AC390" s="9"/>
      <c r="AD390" s="9"/>
      <c r="AE390" s="9"/>
      <c r="AF390" s="9"/>
      <c r="AG390" s="9"/>
      <c r="AH390" s="9"/>
      <c r="AI390" s="9"/>
    </row>
    <row r="391">
      <c r="A391" s="9"/>
      <c r="B391" s="59"/>
      <c r="C391" s="9" t="s">
        <v>200</v>
      </c>
      <c r="D391" s="49">
        <v>44118.0</v>
      </c>
      <c r="E391" s="59">
        <v>7128.0</v>
      </c>
      <c r="F391" s="79"/>
      <c r="G391" s="9"/>
      <c r="H391" s="9"/>
      <c r="I391" s="9"/>
      <c r="J391" s="9" t="s">
        <v>1348</v>
      </c>
      <c r="K391" s="9" t="s">
        <v>1600</v>
      </c>
      <c r="L391" s="49">
        <v>38675.0</v>
      </c>
      <c r="M391" s="33" t="s">
        <v>3097</v>
      </c>
      <c r="N391" s="9"/>
      <c r="R391" s="9"/>
      <c r="S391" s="9"/>
      <c r="T391" s="9"/>
      <c r="U391" s="9"/>
      <c r="V391" s="9"/>
      <c r="W391" s="9"/>
      <c r="X391" s="9"/>
      <c r="Y391" s="9"/>
      <c r="AA391" s="9"/>
      <c r="AB391" s="9"/>
      <c r="AC391" s="9"/>
      <c r="AD391" s="9"/>
      <c r="AE391" s="9"/>
      <c r="AF391" s="9"/>
      <c r="AG391" s="9"/>
      <c r="AH391" s="9"/>
      <c r="AI391" s="9"/>
    </row>
    <row r="392">
      <c r="A392" s="9"/>
      <c r="B392" s="59"/>
      <c r="C392" s="9" t="s">
        <v>248</v>
      </c>
      <c r="D392" s="49">
        <v>44119.0</v>
      </c>
      <c r="E392" s="59">
        <v>7292.0</v>
      </c>
      <c r="F392" s="79"/>
      <c r="G392" s="84"/>
      <c r="H392" s="84"/>
      <c r="I392" s="84"/>
      <c r="J392" s="9" t="s">
        <v>1063</v>
      </c>
      <c r="K392" s="9" t="s">
        <v>1613</v>
      </c>
      <c r="L392" s="49">
        <v>38680.0</v>
      </c>
      <c r="M392" s="33" t="s">
        <v>3098</v>
      </c>
      <c r="N392" s="9"/>
      <c r="R392" s="9"/>
      <c r="S392" s="9"/>
      <c r="T392" s="9"/>
      <c r="U392" s="9"/>
      <c r="V392" s="9"/>
      <c r="W392" s="9"/>
      <c r="X392" s="9"/>
      <c r="Y392" s="9"/>
      <c r="AA392" s="9"/>
      <c r="AB392" s="9"/>
      <c r="AC392" s="9"/>
      <c r="AD392" s="9"/>
      <c r="AE392" s="9"/>
      <c r="AF392" s="9"/>
      <c r="AG392" s="9"/>
      <c r="AH392" s="9"/>
      <c r="AI392" s="9"/>
    </row>
    <row r="393">
      <c r="A393" s="9"/>
      <c r="B393" s="59"/>
      <c r="C393" s="9" t="s">
        <v>303</v>
      </c>
      <c r="D393" s="49">
        <v>44119.0</v>
      </c>
      <c r="E393" s="59">
        <v>5698.0</v>
      </c>
      <c r="F393" s="79"/>
      <c r="G393" s="84"/>
      <c r="H393" s="84"/>
      <c r="I393" s="84"/>
      <c r="J393" s="9" t="s">
        <v>943</v>
      </c>
      <c r="K393" s="9" t="s">
        <v>1585</v>
      </c>
      <c r="L393" s="49">
        <v>38690.0</v>
      </c>
      <c r="M393" s="33" t="s">
        <v>3099</v>
      </c>
      <c r="N393" s="9"/>
      <c r="R393" s="9"/>
      <c r="S393" s="9"/>
      <c r="T393" s="9"/>
      <c r="U393" s="9"/>
      <c r="V393" s="9"/>
      <c r="W393" s="9"/>
      <c r="X393" s="9"/>
      <c r="Y393" s="9"/>
      <c r="AA393" s="9"/>
      <c r="AB393" s="9"/>
      <c r="AC393" s="9"/>
      <c r="AD393" s="9"/>
      <c r="AE393" s="9"/>
      <c r="AF393" s="9"/>
      <c r="AG393" s="9"/>
      <c r="AH393" s="9"/>
      <c r="AI393" s="9"/>
    </row>
    <row r="394">
      <c r="A394" s="9"/>
      <c r="B394" s="59"/>
      <c r="C394" s="9" t="s">
        <v>265</v>
      </c>
      <c r="D394" s="49">
        <v>44120.0</v>
      </c>
      <c r="E394" s="59">
        <v>7634.0</v>
      </c>
      <c r="F394" s="79"/>
      <c r="G394" s="84"/>
      <c r="H394" s="84"/>
      <c r="I394" s="84"/>
      <c r="J394" s="9" t="s">
        <v>1322</v>
      </c>
      <c r="K394" s="9" t="s">
        <v>1588</v>
      </c>
      <c r="L394" s="49">
        <v>38691.0</v>
      </c>
      <c r="M394" s="33" t="s">
        <v>3100</v>
      </c>
      <c r="N394" s="9"/>
      <c r="R394" s="9"/>
      <c r="S394" s="9"/>
      <c r="T394" s="9"/>
      <c r="U394" s="9"/>
      <c r="V394" s="9"/>
      <c r="W394" s="9"/>
      <c r="X394" s="9"/>
      <c r="Y394" s="9"/>
      <c r="AA394" s="9"/>
      <c r="AB394" s="9"/>
      <c r="AC394" s="9"/>
      <c r="AD394" s="9"/>
      <c r="AE394" s="9"/>
      <c r="AF394" s="9"/>
      <c r="AG394" s="9"/>
      <c r="AH394" s="9"/>
      <c r="AI394" s="9"/>
    </row>
    <row r="395">
      <c r="A395" s="9"/>
      <c r="B395" s="59"/>
      <c r="C395" s="9" t="s">
        <v>263</v>
      </c>
      <c r="D395" s="49">
        <v>44120.0</v>
      </c>
      <c r="E395" s="59">
        <v>5169.0</v>
      </c>
      <c r="F395" s="79"/>
      <c r="G395" s="84"/>
      <c r="H395" s="84"/>
      <c r="I395" s="84"/>
      <c r="J395" s="9" t="s">
        <v>1345</v>
      </c>
      <c r="K395" s="9" t="s">
        <v>1584</v>
      </c>
      <c r="L395" s="49">
        <v>38693.0</v>
      </c>
      <c r="M395" s="33" t="s">
        <v>3101</v>
      </c>
      <c r="N395" s="9"/>
      <c r="R395" s="9"/>
      <c r="S395" s="9"/>
      <c r="T395" s="9"/>
      <c r="U395" s="9"/>
      <c r="V395" s="9"/>
      <c r="W395" s="9"/>
      <c r="X395" s="9"/>
      <c r="Y395" s="9"/>
      <c r="AA395" s="9"/>
      <c r="AB395" s="9"/>
      <c r="AC395" s="9"/>
      <c r="AD395" s="9"/>
      <c r="AE395" s="9"/>
      <c r="AF395" s="9"/>
      <c r="AG395" s="9"/>
      <c r="AH395" s="9"/>
      <c r="AI395" s="9"/>
    </row>
    <row r="396">
      <c r="A396" s="9"/>
      <c r="B396" s="59"/>
      <c r="C396" s="9" t="s">
        <v>362</v>
      </c>
      <c r="D396" s="49">
        <v>44121.0</v>
      </c>
      <c r="E396" s="59">
        <v>5287.0</v>
      </c>
      <c r="F396" s="79"/>
      <c r="G396" s="84"/>
      <c r="H396" s="84"/>
      <c r="I396" s="84"/>
      <c r="J396" s="9" t="s">
        <v>1084</v>
      </c>
      <c r="K396" s="9" t="s">
        <v>1603</v>
      </c>
      <c r="L396" s="49">
        <v>38694.0</v>
      </c>
      <c r="M396" s="33" t="s">
        <v>3102</v>
      </c>
      <c r="N396" s="9"/>
      <c r="R396" s="9"/>
      <c r="S396" s="9"/>
      <c r="T396" s="9"/>
      <c r="U396" s="9"/>
      <c r="V396" s="9"/>
      <c r="W396" s="9"/>
      <c r="X396" s="9"/>
      <c r="Y396" s="9"/>
      <c r="AA396" s="9"/>
      <c r="AB396" s="9"/>
      <c r="AC396" s="9"/>
      <c r="AD396" s="9"/>
      <c r="AE396" s="9"/>
      <c r="AF396" s="9"/>
      <c r="AG396" s="9"/>
      <c r="AH396" s="9"/>
      <c r="AI396" s="9"/>
    </row>
    <row r="397">
      <c r="A397" s="9"/>
      <c r="B397" s="59"/>
      <c r="C397" s="9" t="s">
        <v>1561</v>
      </c>
      <c r="D397" s="49">
        <v>44122.0</v>
      </c>
      <c r="E397" s="59">
        <v>5098.0</v>
      </c>
      <c r="F397" s="79"/>
      <c r="G397" s="84"/>
      <c r="H397" s="84"/>
      <c r="I397" s="84"/>
      <c r="J397" s="9" t="s">
        <v>273</v>
      </c>
      <c r="K397" s="9" t="s">
        <v>1600</v>
      </c>
      <c r="L397" s="49">
        <v>38696.0</v>
      </c>
      <c r="M397" s="33" t="s">
        <v>3103</v>
      </c>
      <c r="N397" s="9"/>
      <c r="R397" s="9"/>
      <c r="S397" s="9"/>
      <c r="T397" s="9"/>
      <c r="U397" s="9"/>
      <c r="V397" s="9"/>
      <c r="W397" s="9"/>
      <c r="X397" s="9"/>
      <c r="Y397" s="9"/>
      <c r="AA397" s="9"/>
      <c r="AB397" s="9"/>
      <c r="AC397" s="9"/>
      <c r="AD397" s="9"/>
      <c r="AE397" s="9"/>
      <c r="AF397" s="9"/>
      <c r="AG397" s="9"/>
      <c r="AH397" s="9"/>
      <c r="AI397" s="9"/>
    </row>
    <row r="398">
      <c r="A398" s="9"/>
      <c r="B398" s="59"/>
      <c r="C398" s="9" t="s">
        <v>289</v>
      </c>
      <c r="D398" s="49">
        <v>44122.0</v>
      </c>
      <c r="E398" s="59">
        <v>8108.0</v>
      </c>
      <c r="F398" s="79"/>
      <c r="G398" s="9"/>
      <c r="H398" s="9"/>
      <c r="I398" s="9"/>
      <c r="J398" s="9" t="s">
        <v>1258</v>
      </c>
      <c r="K398" s="9" t="s">
        <v>1585</v>
      </c>
      <c r="L398" s="49">
        <v>38697.0</v>
      </c>
      <c r="M398" s="33" t="s">
        <v>3104</v>
      </c>
      <c r="N398" s="9"/>
      <c r="R398" s="9"/>
      <c r="S398" s="9"/>
      <c r="T398" s="9"/>
      <c r="U398" s="9"/>
      <c r="V398" s="9"/>
      <c r="W398" s="9"/>
      <c r="X398" s="9"/>
      <c r="Y398" s="9"/>
      <c r="AA398" s="9"/>
      <c r="AB398" s="9"/>
      <c r="AC398" s="9"/>
      <c r="AD398" s="9"/>
      <c r="AE398" s="9"/>
      <c r="AF398" s="9"/>
      <c r="AG398" s="9"/>
      <c r="AH398" s="9"/>
      <c r="AI398" s="9"/>
    </row>
    <row r="399">
      <c r="A399" s="9"/>
      <c r="B399" s="59"/>
      <c r="C399" s="9" t="s">
        <v>214</v>
      </c>
      <c r="D399" s="49">
        <v>44122.0</v>
      </c>
      <c r="E399" s="59">
        <v>6614.0</v>
      </c>
      <c r="F399" s="79"/>
      <c r="G399" s="84"/>
      <c r="H399" s="84"/>
      <c r="I399" s="84"/>
      <c r="J399" s="9" t="s">
        <v>1439</v>
      </c>
      <c r="K399" s="9" t="s">
        <v>1695</v>
      </c>
      <c r="L399" s="49">
        <v>38712.0</v>
      </c>
      <c r="M399" s="33" t="s">
        <v>3105</v>
      </c>
      <c r="N399" s="9"/>
      <c r="R399" s="9"/>
      <c r="S399" s="9"/>
      <c r="T399" s="9"/>
      <c r="U399" s="9"/>
      <c r="V399" s="9"/>
      <c r="W399" s="9"/>
      <c r="X399" s="9"/>
      <c r="Y399" s="9"/>
      <c r="AA399" s="9"/>
      <c r="AB399" s="9"/>
      <c r="AC399" s="9"/>
      <c r="AD399" s="9"/>
      <c r="AE399" s="9"/>
      <c r="AF399" s="9"/>
      <c r="AG399" s="9"/>
      <c r="AH399" s="9"/>
      <c r="AI399" s="9"/>
    </row>
    <row r="400">
      <c r="A400" s="9"/>
      <c r="B400" s="59"/>
      <c r="C400" s="9" t="s">
        <v>361</v>
      </c>
      <c r="D400" s="49">
        <v>44122.0</v>
      </c>
      <c r="E400" s="59">
        <v>5623.0</v>
      </c>
      <c r="F400" s="79"/>
      <c r="G400" s="84"/>
      <c r="H400" s="84"/>
      <c r="I400" s="84"/>
      <c r="J400" s="9" t="s">
        <v>315</v>
      </c>
      <c r="K400" s="9" t="s">
        <v>1603</v>
      </c>
      <c r="L400" s="49">
        <v>38712.0</v>
      </c>
      <c r="M400" s="33" t="s">
        <v>3106</v>
      </c>
      <c r="N400" s="9"/>
      <c r="R400" s="9"/>
      <c r="S400" s="9"/>
      <c r="T400" s="9"/>
      <c r="U400" s="9"/>
      <c r="V400" s="9"/>
      <c r="W400" s="9"/>
      <c r="X400" s="9"/>
      <c r="Y400" s="9"/>
      <c r="AA400" s="9"/>
      <c r="AB400" s="9"/>
      <c r="AC400" s="9"/>
      <c r="AD400" s="9"/>
      <c r="AE400" s="9"/>
      <c r="AF400" s="9"/>
      <c r="AG400" s="9"/>
      <c r="AH400" s="9"/>
      <c r="AI400" s="9"/>
    </row>
    <row r="401">
      <c r="A401" s="9"/>
      <c r="B401" s="59"/>
      <c r="C401" s="9" t="s">
        <v>279</v>
      </c>
      <c r="D401" s="49">
        <v>44124.0</v>
      </c>
      <c r="E401" s="59">
        <v>6868.0</v>
      </c>
      <c r="F401" s="79"/>
      <c r="G401" s="84"/>
      <c r="H401" s="84"/>
      <c r="I401" s="84"/>
      <c r="J401" s="9" t="s">
        <v>323</v>
      </c>
      <c r="K401" s="9" t="s">
        <v>1586</v>
      </c>
      <c r="L401" s="49">
        <v>38715.0</v>
      </c>
      <c r="M401" s="33" t="s">
        <v>3107</v>
      </c>
      <c r="N401" s="9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</row>
    <row r="402">
      <c r="A402" s="9"/>
      <c r="B402" s="59"/>
      <c r="C402" s="9" t="s">
        <v>303</v>
      </c>
      <c r="D402" s="49">
        <v>44125.0</v>
      </c>
      <c r="E402" s="59">
        <v>7683.0</v>
      </c>
      <c r="F402" s="79"/>
      <c r="G402" s="84"/>
      <c r="H402" s="84"/>
      <c r="I402" s="84"/>
      <c r="J402" s="9" t="s">
        <v>966</v>
      </c>
      <c r="K402" s="9" t="s">
        <v>1584</v>
      </c>
      <c r="L402" s="49">
        <v>38715.0</v>
      </c>
      <c r="M402" s="33" t="s">
        <v>3108</v>
      </c>
      <c r="N402" s="9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</row>
    <row r="403">
      <c r="A403" s="9"/>
      <c r="B403" s="59"/>
      <c r="C403" s="9" t="s">
        <v>296</v>
      </c>
      <c r="D403" s="49">
        <v>44125.0</v>
      </c>
      <c r="E403" s="59">
        <v>5169.0</v>
      </c>
      <c r="F403" s="79"/>
      <c r="G403" s="84"/>
      <c r="H403" s="84"/>
      <c r="I403" s="84"/>
      <c r="J403" s="9" t="s">
        <v>302</v>
      </c>
      <c r="K403" s="9" t="s">
        <v>1588</v>
      </c>
      <c r="L403" s="49">
        <v>38741.0</v>
      </c>
      <c r="M403" s="33" t="s">
        <v>3109</v>
      </c>
      <c r="N403" s="9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</row>
    <row r="404">
      <c r="A404" s="9"/>
      <c r="B404" s="59"/>
      <c r="C404" s="9" t="s">
        <v>279</v>
      </c>
      <c r="D404" s="49">
        <v>44126.0</v>
      </c>
      <c r="E404" s="59">
        <v>8110.0</v>
      </c>
      <c r="F404" s="79"/>
      <c r="G404" s="84"/>
      <c r="H404" s="84"/>
      <c r="I404" s="84"/>
      <c r="J404" s="9" t="s">
        <v>318</v>
      </c>
      <c r="K404" s="9" t="s">
        <v>1603</v>
      </c>
      <c r="L404" s="49">
        <v>38743.0</v>
      </c>
      <c r="M404" s="33" t="s">
        <v>3110</v>
      </c>
      <c r="N404" s="9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</row>
    <row r="405">
      <c r="A405" s="9"/>
      <c r="B405" s="59"/>
      <c r="C405" s="9" t="s">
        <v>265</v>
      </c>
      <c r="D405" s="49">
        <v>44126.0</v>
      </c>
      <c r="E405" s="59">
        <v>7507.0</v>
      </c>
      <c r="F405" s="79"/>
      <c r="G405" s="84"/>
      <c r="H405" s="84"/>
      <c r="I405" s="84"/>
      <c r="J405" s="9" t="s">
        <v>1059</v>
      </c>
      <c r="K405" s="9" t="s">
        <v>1613</v>
      </c>
      <c r="L405" s="49">
        <v>38747.0</v>
      </c>
      <c r="M405" s="33" t="s">
        <v>3111</v>
      </c>
      <c r="N405" s="9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</row>
    <row r="406">
      <c r="A406" s="9"/>
      <c r="B406" s="59"/>
      <c r="C406" s="9" t="s">
        <v>327</v>
      </c>
      <c r="D406" s="49">
        <v>44127.0</v>
      </c>
      <c r="E406" s="59">
        <v>5798.0</v>
      </c>
      <c r="F406" s="79"/>
      <c r="G406" s="9"/>
      <c r="H406" s="9"/>
      <c r="I406" s="9"/>
      <c r="J406" s="9" t="s">
        <v>1309</v>
      </c>
      <c r="K406" s="9" t="s">
        <v>1586</v>
      </c>
      <c r="L406" s="49">
        <v>38758.0</v>
      </c>
      <c r="M406" s="33" t="s">
        <v>3112</v>
      </c>
      <c r="N406" s="9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4"/>
      <c r="AH406" s="84"/>
      <c r="AI406" s="84"/>
    </row>
    <row r="407">
      <c r="A407" s="9"/>
      <c r="B407" s="59"/>
      <c r="C407" s="9" t="s">
        <v>353</v>
      </c>
      <c r="D407" s="49">
        <v>44127.0</v>
      </c>
      <c r="E407" s="59">
        <v>8532.0</v>
      </c>
      <c r="F407" s="79"/>
      <c r="G407" s="9"/>
      <c r="H407" s="9"/>
      <c r="I407" s="9"/>
      <c r="J407" s="9" t="s">
        <v>1198</v>
      </c>
      <c r="K407" s="9" t="s">
        <v>1601</v>
      </c>
      <c r="L407" s="49">
        <v>38761.0</v>
      </c>
      <c r="M407" s="33" t="s">
        <v>3113</v>
      </c>
      <c r="N407" s="9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</row>
    <row r="408">
      <c r="A408" s="9"/>
      <c r="B408" s="59"/>
      <c r="C408" s="9" t="s">
        <v>353</v>
      </c>
      <c r="D408" s="49">
        <v>44128.0</v>
      </c>
      <c r="E408" s="59">
        <v>6802.0</v>
      </c>
      <c r="F408" s="79"/>
      <c r="G408" s="84"/>
      <c r="H408" s="84"/>
      <c r="I408" s="84"/>
      <c r="J408" s="9" t="s">
        <v>325</v>
      </c>
      <c r="K408" s="9" t="s">
        <v>1594</v>
      </c>
      <c r="L408" s="49">
        <v>38767.0</v>
      </c>
      <c r="M408" s="33" t="s">
        <v>3114</v>
      </c>
      <c r="N408" s="9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</row>
    <row r="409">
      <c r="A409" s="9"/>
      <c r="B409" s="59"/>
      <c r="C409" s="9" t="s">
        <v>280</v>
      </c>
      <c r="D409" s="49">
        <v>44128.0</v>
      </c>
      <c r="E409" s="59">
        <v>7326.0</v>
      </c>
      <c r="F409" s="79"/>
      <c r="G409" s="9"/>
      <c r="H409" s="9"/>
      <c r="I409" s="9"/>
      <c r="J409" s="9" t="s">
        <v>957</v>
      </c>
      <c r="K409" s="9" t="s">
        <v>1600</v>
      </c>
      <c r="L409" s="49">
        <v>38767.0</v>
      </c>
      <c r="M409" s="33" t="s">
        <v>3115</v>
      </c>
      <c r="N409" s="9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</row>
    <row r="410">
      <c r="A410" s="9"/>
      <c r="B410" s="59"/>
      <c r="C410" s="9" t="s">
        <v>320</v>
      </c>
      <c r="D410" s="49">
        <v>44128.0</v>
      </c>
      <c r="E410" s="59">
        <v>7352.0</v>
      </c>
      <c r="F410" s="79"/>
      <c r="G410" s="9"/>
      <c r="H410" s="9"/>
      <c r="I410" s="9"/>
      <c r="J410" s="9" t="s">
        <v>1313</v>
      </c>
      <c r="K410" s="9" t="s">
        <v>1600</v>
      </c>
      <c r="L410" s="49">
        <v>38771.0</v>
      </c>
      <c r="M410" s="33" t="s">
        <v>3116</v>
      </c>
      <c r="N410" s="9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</row>
    <row r="411">
      <c r="A411" s="9"/>
      <c r="B411" s="59"/>
      <c r="C411" s="9" t="s">
        <v>320</v>
      </c>
      <c r="D411" s="49">
        <v>44129.0</v>
      </c>
      <c r="E411" s="59">
        <v>6712.0</v>
      </c>
      <c r="F411" s="79"/>
      <c r="G411" s="84"/>
      <c r="H411" s="84"/>
      <c r="I411" s="84"/>
      <c r="J411" s="9" t="s">
        <v>284</v>
      </c>
      <c r="K411" s="9" t="s">
        <v>1600</v>
      </c>
      <c r="L411" s="49">
        <v>38781.0</v>
      </c>
      <c r="M411" s="33" t="s">
        <v>3117</v>
      </c>
      <c r="N411" s="9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</row>
    <row r="412">
      <c r="A412" s="9"/>
      <c r="B412" s="59"/>
      <c r="C412" s="9" t="s">
        <v>360</v>
      </c>
      <c r="D412" s="49">
        <v>44129.0</v>
      </c>
      <c r="E412" s="59">
        <v>7625.0</v>
      </c>
      <c r="F412" s="79"/>
      <c r="G412" s="84"/>
      <c r="H412" s="84"/>
      <c r="I412" s="84"/>
      <c r="J412" s="9" t="s">
        <v>1276</v>
      </c>
      <c r="K412" s="9" t="s">
        <v>1603</v>
      </c>
      <c r="L412" s="49">
        <v>38788.0</v>
      </c>
      <c r="M412" s="33" t="s">
        <v>3118</v>
      </c>
      <c r="N412" s="9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</row>
    <row r="413">
      <c r="A413" s="9"/>
      <c r="B413" s="59"/>
      <c r="C413" s="9" t="s">
        <v>201</v>
      </c>
      <c r="D413" s="49">
        <v>44130.0</v>
      </c>
      <c r="E413" s="59">
        <v>8165.0</v>
      </c>
      <c r="F413" s="79"/>
      <c r="G413" s="84"/>
      <c r="H413" s="84"/>
      <c r="I413" s="84"/>
      <c r="J413" s="9" t="s">
        <v>1424</v>
      </c>
      <c r="K413" s="9" t="s">
        <v>1585</v>
      </c>
      <c r="L413" s="49">
        <v>38795.0</v>
      </c>
      <c r="M413" s="33" t="s">
        <v>3119</v>
      </c>
      <c r="N413" s="9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</row>
    <row r="414">
      <c r="A414" s="9"/>
      <c r="B414" s="59"/>
      <c r="C414" s="9" t="s">
        <v>301</v>
      </c>
      <c r="D414" s="49">
        <v>44130.0</v>
      </c>
      <c r="E414" s="59">
        <v>3246.0</v>
      </c>
      <c r="F414" s="79"/>
      <c r="G414" s="84"/>
      <c r="H414" s="84"/>
      <c r="I414" s="84"/>
      <c r="J414" s="9" t="s">
        <v>1011</v>
      </c>
      <c r="K414" s="9" t="s">
        <v>1584</v>
      </c>
      <c r="L414" s="49">
        <v>38795.0</v>
      </c>
      <c r="M414" s="33" t="s">
        <v>3120</v>
      </c>
      <c r="N414" s="9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</row>
    <row r="415">
      <c r="A415" s="9"/>
      <c r="B415" s="59"/>
      <c r="C415" s="9" t="s">
        <v>282</v>
      </c>
      <c r="D415" s="49">
        <v>44131.0</v>
      </c>
      <c r="E415" s="59">
        <v>8532.0</v>
      </c>
      <c r="F415" s="79"/>
      <c r="G415" s="84"/>
      <c r="H415" s="84"/>
      <c r="I415" s="84"/>
      <c r="J415" s="9" t="s">
        <v>1422</v>
      </c>
      <c r="K415" s="9" t="s">
        <v>1600</v>
      </c>
      <c r="L415" s="49">
        <v>38803.0</v>
      </c>
      <c r="M415" s="33" t="s">
        <v>3121</v>
      </c>
      <c r="N415" s="9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</row>
    <row r="416">
      <c r="A416" s="9"/>
      <c r="B416" s="59"/>
      <c r="C416" s="9" t="s">
        <v>265</v>
      </c>
      <c r="D416" s="49">
        <v>44133.0</v>
      </c>
      <c r="E416" s="59">
        <v>6959.0</v>
      </c>
      <c r="F416" s="79"/>
      <c r="G416" s="84"/>
      <c r="H416" s="84"/>
      <c r="I416" s="84"/>
      <c r="J416" s="9" t="s">
        <v>1479</v>
      </c>
      <c r="K416" s="9" t="s">
        <v>1603</v>
      </c>
      <c r="L416" s="49">
        <v>38810.0</v>
      </c>
      <c r="M416" s="33" t="s">
        <v>3122</v>
      </c>
      <c r="N416" s="9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</row>
    <row r="417">
      <c r="A417" s="9"/>
      <c r="B417" s="59"/>
      <c r="C417" s="9" t="s">
        <v>362</v>
      </c>
      <c r="D417" s="49">
        <v>44133.0</v>
      </c>
      <c r="E417" s="59">
        <v>7593.0</v>
      </c>
      <c r="F417" s="79"/>
      <c r="G417" s="9"/>
      <c r="H417" s="9"/>
      <c r="I417" s="9"/>
      <c r="J417" s="9" t="s">
        <v>938</v>
      </c>
      <c r="K417" s="9" t="s">
        <v>1600</v>
      </c>
      <c r="L417" s="49">
        <v>38816.0</v>
      </c>
      <c r="M417" s="33" t="s">
        <v>3123</v>
      </c>
      <c r="N417" s="9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</row>
    <row r="418">
      <c r="A418" s="9"/>
      <c r="B418" s="59"/>
      <c r="C418" s="9" t="s">
        <v>301</v>
      </c>
      <c r="D418" s="49">
        <v>44133.0</v>
      </c>
      <c r="E418" s="59">
        <v>7756.0</v>
      </c>
      <c r="F418" s="79"/>
      <c r="G418" s="9"/>
      <c r="H418" s="9"/>
      <c r="I418" s="9"/>
      <c r="J418" s="9" t="s">
        <v>1187</v>
      </c>
      <c r="K418" s="9" t="s">
        <v>1595</v>
      </c>
      <c r="L418" s="49">
        <v>38827.0</v>
      </c>
      <c r="M418" s="33" t="s">
        <v>3124</v>
      </c>
      <c r="N418" s="9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</row>
    <row r="419">
      <c r="A419" s="9"/>
      <c r="B419" s="59"/>
      <c r="C419" s="9" t="s">
        <v>360</v>
      </c>
      <c r="D419" s="49">
        <v>44134.0</v>
      </c>
      <c r="E419" s="59">
        <v>8371.0</v>
      </c>
      <c r="F419" s="79"/>
      <c r="G419" s="9"/>
      <c r="H419" s="9"/>
      <c r="I419" s="9"/>
      <c r="J419" s="9" t="s">
        <v>962</v>
      </c>
      <c r="K419" s="9" t="s">
        <v>1588</v>
      </c>
      <c r="L419" s="49">
        <v>38828.0</v>
      </c>
      <c r="M419" s="33" t="s">
        <v>3125</v>
      </c>
      <c r="N419" s="9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</row>
    <row r="420">
      <c r="A420" s="9"/>
      <c r="B420" s="59"/>
      <c r="C420" s="9" t="s">
        <v>248</v>
      </c>
      <c r="D420" s="49">
        <v>44135.0</v>
      </c>
      <c r="E420" s="59">
        <v>8177.0</v>
      </c>
      <c r="F420" s="79"/>
      <c r="G420" s="9"/>
      <c r="H420" s="9"/>
      <c r="I420" s="9"/>
      <c r="J420" s="9" t="s">
        <v>1332</v>
      </c>
      <c r="K420" s="9" t="s">
        <v>1600</v>
      </c>
      <c r="L420" s="49">
        <v>38830.0</v>
      </c>
      <c r="M420" s="33" t="s">
        <v>3126</v>
      </c>
      <c r="N420" s="9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</row>
    <row r="421">
      <c r="A421" s="9"/>
      <c r="B421" s="59"/>
      <c r="C421" s="9" t="s">
        <v>2705</v>
      </c>
      <c r="D421" s="49">
        <v>44135.0</v>
      </c>
      <c r="E421" s="59">
        <v>6648.0</v>
      </c>
      <c r="F421" s="79"/>
      <c r="G421" s="84"/>
      <c r="H421" s="84"/>
      <c r="I421" s="84"/>
      <c r="J421" s="9" t="s">
        <v>1246</v>
      </c>
      <c r="K421" s="9" t="s">
        <v>1584</v>
      </c>
      <c r="L421" s="49">
        <v>38838.0</v>
      </c>
      <c r="M421" s="33" t="s">
        <v>3127</v>
      </c>
      <c r="N421" s="9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</row>
    <row r="422">
      <c r="A422" s="9"/>
      <c r="B422" s="59"/>
      <c r="C422" s="9" t="s">
        <v>248</v>
      </c>
      <c r="D422" s="49">
        <v>44136.0</v>
      </c>
      <c r="E422" s="59">
        <v>6244.0</v>
      </c>
      <c r="F422" s="79"/>
      <c r="G422" s="9"/>
      <c r="H422" s="9"/>
      <c r="I422" s="9"/>
      <c r="J422" s="9" t="s">
        <v>333</v>
      </c>
      <c r="K422" s="9" t="s">
        <v>1594</v>
      </c>
      <c r="L422" s="49">
        <v>38840.0</v>
      </c>
      <c r="M422" s="33" t="s">
        <v>3128</v>
      </c>
      <c r="N422" s="9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</row>
    <row r="423">
      <c r="A423" s="9"/>
      <c r="B423" s="59"/>
      <c r="C423" s="9" t="s">
        <v>362</v>
      </c>
      <c r="D423" s="49">
        <v>44136.0</v>
      </c>
      <c r="E423" s="59">
        <v>6922.0</v>
      </c>
      <c r="F423" s="79"/>
      <c r="G423" s="84"/>
      <c r="H423" s="84"/>
      <c r="I423" s="84"/>
      <c r="J423" s="9" t="s">
        <v>1347</v>
      </c>
      <c r="K423" s="9" t="s">
        <v>1600</v>
      </c>
      <c r="L423" s="49">
        <v>38848.0</v>
      </c>
      <c r="M423" s="33" t="s">
        <v>3129</v>
      </c>
      <c r="N423" s="9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</row>
    <row r="424">
      <c r="A424" s="9"/>
      <c r="B424" s="59"/>
      <c r="C424" s="9" t="s">
        <v>316</v>
      </c>
      <c r="D424" s="49">
        <v>44137.0</v>
      </c>
      <c r="E424" s="59">
        <v>8502.0</v>
      </c>
      <c r="F424" s="79"/>
      <c r="G424" s="84"/>
      <c r="H424" s="84"/>
      <c r="I424" s="84"/>
      <c r="J424" s="9" t="s">
        <v>1136</v>
      </c>
      <c r="K424" s="9" t="s">
        <v>1594</v>
      </c>
      <c r="L424" s="49">
        <v>38855.0</v>
      </c>
      <c r="M424" s="33" t="s">
        <v>3130</v>
      </c>
      <c r="N424" s="9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</row>
    <row r="425">
      <c r="A425" s="9"/>
      <c r="B425" s="59"/>
      <c r="C425" s="9" t="s">
        <v>327</v>
      </c>
      <c r="D425" s="49">
        <v>44138.0</v>
      </c>
      <c r="E425" s="59">
        <v>6631.0</v>
      </c>
      <c r="F425" s="79"/>
      <c r="G425" s="9"/>
      <c r="H425" s="9"/>
      <c r="I425" s="9"/>
      <c r="J425" s="9" t="s">
        <v>1139</v>
      </c>
      <c r="K425" s="9" t="s">
        <v>1600</v>
      </c>
      <c r="L425" s="49">
        <v>38858.0</v>
      </c>
      <c r="M425" s="33" t="s">
        <v>3131</v>
      </c>
      <c r="N425" s="9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</row>
    <row r="426">
      <c r="A426" s="9"/>
      <c r="B426" s="59"/>
      <c r="C426" s="9" t="s">
        <v>304</v>
      </c>
      <c r="D426" s="49">
        <v>44139.0</v>
      </c>
      <c r="E426" s="59">
        <v>7873.0</v>
      </c>
      <c r="F426" s="79"/>
      <c r="G426" s="84"/>
      <c r="H426" s="84"/>
      <c r="I426" s="84"/>
      <c r="J426" s="9" t="s">
        <v>2408</v>
      </c>
      <c r="K426" s="9" t="s">
        <v>1603</v>
      </c>
      <c r="L426" s="49">
        <v>38858.0</v>
      </c>
      <c r="M426" s="33" t="s">
        <v>3132</v>
      </c>
      <c r="N426" s="9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</row>
    <row r="427">
      <c r="A427" s="9"/>
      <c r="B427" s="59"/>
      <c r="C427" s="9" t="s">
        <v>304</v>
      </c>
      <c r="D427" s="49">
        <v>44139.0</v>
      </c>
      <c r="E427" s="59">
        <v>8518.0</v>
      </c>
      <c r="F427" s="79"/>
      <c r="G427" s="84"/>
      <c r="H427" s="84"/>
      <c r="I427" s="84"/>
      <c r="J427" s="9" t="s">
        <v>1481</v>
      </c>
      <c r="K427" s="9" t="s">
        <v>1588</v>
      </c>
      <c r="L427" s="49">
        <v>38863.0</v>
      </c>
      <c r="M427" s="33" t="s">
        <v>3133</v>
      </c>
      <c r="N427" s="9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</row>
    <row r="428">
      <c r="A428" s="9"/>
      <c r="B428" s="59"/>
      <c r="C428" s="9" t="s">
        <v>277</v>
      </c>
      <c r="D428" s="49">
        <v>44139.0</v>
      </c>
      <c r="E428" s="59">
        <v>7596.0</v>
      </c>
      <c r="F428" s="79"/>
      <c r="G428" s="84"/>
      <c r="H428" s="84"/>
      <c r="I428" s="84"/>
      <c r="J428" s="9" t="s">
        <v>1153</v>
      </c>
      <c r="K428" s="9" t="s">
        <v>1585</v>
      </c>
      <c r="L428" s="49">
        <v>38869.0</v>
      </c>
      <c r="M428" s="33" t="s">
        <v>3134</v>
      </c>
      <c r="N428" s="9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</row>
    <row r="429">
      <c r="A429" s="9"/>
      <c r="B429" s="59"/>
      <c r="C429" s="9" t="s">
        <v>289</v>
      </c>
      <c r="D429" s="49">
        <v>44140.0</v>
      </c>
      <c r="E429" s="59">
        <v>7348.0</v>
      </c>
      <c r="F429" s="79"/>
      <c r="G429" s="9"/>
      <c r="H429" s="9"/>
      <c r="I429" s="9"/>
      <c r="J429" s="9" t="s">
        <v>305</v>
      </c>
      <c r="K429" s="9" t="s">
        <v>1584</v>
      </c>
      <c r="L429" s="49">
        <v>38873.0</v>
      </c>
      <c r="M429" s="33" t="s">
        <v>3135</v>
      </c>
      <c r="N429" s="9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</row>
    <row r="430">
      <c r="A430" s="9"/>
      <c r="B430" s="59"/>
      <c r="C430" s="9" t="s">
        <v>220</v>
      </c>
      <c r="D430" s="49">
        <v>44140.0</v>
      </c>
      <c r="E430" s="59">
        <v>5708.0</v>
      </c>
      <c r="F430" s="79"/>
      <c r="G430" s="9"/>
      <c r="H430" s="9"/>
      <c r="I430" s="9"/>
      <c r="J430" s="9" t="s">
        <v>310</v>
      </c>
      <c r="K430" s="9" t="s">
        <v>1584</v>
      </c>
      <c r="L430" s="49">
        <v>38878.0</v>
      </c>
      <c r="M430" s="33" t="s">
        <v>3136</v>
      </c>
      <c r="N430" s="9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</row>
    <row r="431">
      <c r="A431" s="9"/>
      <c r="B431" s="59"/>
      <c r="C431" s="9" t="s">
        <v>1561</v>
      </c>
      <c r="D431" s="49">
        <v>44141.0</v>
      </c>
      <c r="E431" s="59">
        <v>7238.0</v>
      </c>
      <c r="F431" s="79"/>
      <c r="G431" s="9"/>
      <c r="H431" s="9"/>
      <c r="I431" s="9"/>
      <c r="J431" s="9" t="s">
        <v>969</v>
      </c>
      <c r="K431" s="9" t="s">
        <v>1585</v>
      </c>
      <c r="L431" s="49">
        <v>38890.0</v>
      </c>
      <c r="M431" s="33" t="s">
        <v>3137</v>
      </c>
      <c r="N431" s="9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</row>
    <row r="432">
      <c r="A432" s="9"/>
      <c r="B432" s="59"/>
      <c r="C432" s="9" t="s">
        <v>282</v>
      </c>
      <c r="D432" s="49">
        <v>44142.0</v>
      </c>
      <c r="E432" s="59">
        <v>6202.0</v>
      </c>
      <c r="F432" s="79"/>
      <c r="G432" s="84"/>
      <c r="H432" s="84"/>
      <c r="I432" s="84"/>
      <c r="J432" s="9" t="s">
        <v>311</v>
      </c>
      <c r="K432" s="9" t="s">
        <v>1584</v>
      </c>
      <c r="L432" s="49">
        <v>38891.0</v>
      </c>
      <c r="M432" s="33" t="s">
        <v>3138</v>
      </c>
      <c r="N432" s="9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</row>
    <row r="433">
      <c r="A433" s="9"/>
      <c r="B433" s="59"/>
      <c r="C433" s="9" t="s">
        <v>201</v>
      </c>
      <c r="D433" s="49">
        <v>44142.0</v>
      </c>
      <c r="E433" s="59">
        <v>7522.0</v>
      </c>
      <c r="F433" s="79"/>
      <c r="G433" s="84"/>
      <c r="H433" s="84"/>
      <c r="I433" s="84"/>
      <c r="J433" s="9" t="s">
        <v>1494</v>
      </c>
      <c r="K433" s="9" t="s">
        <v>1603</v>
      </c>
      <c r="L433" s="49">
        <v>38904.0</v>
      </c>
      <c r="M433" s="33" t="s">
        <v>3139</v>
      </c>
      <c r="N433" s="9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</row>
    <row r="434">
      <c r="A434" s="9"/>
      <c r="B434" s="59"/>
      <c r="C434" s="9" t="s">
        <v>220</v>
      </c>
      <c r="D434" s="49">
        <v>44143.0</v>
      </c>
      <c r="E434" s="59">
        <v>7258.0</v>
      </c>
      <c r="F434" s="79"/>
      <c r="G434" s="84"/>
      <c r="H434" s="84"/>
      <c r="I434" s="84"/>
      <c r="J434" s="9" t="s">
        <v>1123</v>
      </c>
      <c r="K434" s="9" t="s">
        <v>1603</v>
      </c>
      <c r="L434" s="49">
        <v>38905.0</v>
      </c>
      <c r="M434" s="33" t="s">
        <v>3140</v>
      </c>
      <c r="N434" s="9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</row>
    <row r="435">
      <c r="A435" s="9"/>
      <c r="B435" s="59"/>
      <c r="C435" s="9" t="s">
        <v>263</v>
      </c>
      <c r="D435" s="49">
        <v>44144.0</v>
      </c>
      <c r="E435" s="59">
        <v>8732.0</v>
      </c>
      <c r="F435" s="79"/>
      <c r="G435" s="84"/>
      <c r="H435" s="84"/>
      <c r="I435" s="84"/>
      <c r="J435" s="9" t="s">
        <v>293</v>
      </c>
      <c r="K435" s="9" t="s">
        <v>1600</v>
      </c>
      <c r="L435" s="49">
        <v>38911.0</v>
      </c>
      <c r="M435" s="33" t="s">
        <v>3141</v>
      </c>
      <c r="N435" s="9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</row>
    <row r="436">
      <c r="A436" s="9"/>
      <c r="B436" s="59"/>
      <c r="C436" s="9" t="s">
        <v>353</v>
      </c>
      <c r="D436" s="49">
        <v>44145.0</v>
      </c>
      <c r="E436" s="59">
        <v>6769.0</v>
      </c>
      <c r="F436" s="79"/>
      <c r="G436" s="84"/>
      <c r="H436" s="84"/>
      <c r="I436" s="84"/>
      <c r="J436" s="9" t="s">
        <v>1509</v>
      </c>
      <c r="K436" s="9" t="s">
        <v>1601</v>
      </c>
      <c r="L436" s="49">
        <v>38912.0</v>
      </c>
      <c r="M436" s="33" t="s">
        <v>3142</v>
      </c>
      <c r="N436" s="9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</row>
    <row r="437">
      <c r="A437" s="9"/>
      <c r="B437" s="59"/>
      <c r="C437" s="9" t="s">
        <v>265</v>
      </c>
      <c r="D437" s="49">
        <v>44145.0</v>
      </c>
      <c r="E437" s="59">
        <v>8085.0</v>
      </c>
      <c r="F437" s="79"/>
      <c r="G437" s="9"/>
      <c r="H437" s="9"/>
      <c r="I437" s="9"/>
      <c r="J437" s="9" t="s">
        <v>294</v>
      </c>
      <c r="K437" s="9" t="s">
        <v>1600</v>
      </c>
      <c r="L437" s="49">
        <v>38920.0</v>
      </c>
      <c r="M437" s="33" t="s">
        <v>3143</v>
      </c>
      <c r="N437" s="9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</row>
    <row r="438">
      <c r="A438" s="9"/>
      <c r="B438" s="59"/>
      <c r="C438" s="9" t="s">
        <v>361</v>
      </c>
      <c r="D438" s="49">
        <v>44146.0</v>
      </c>
      <c r="E438" s="59">
        <v>8286.0</v>
      </c>
      <c r="F438" s="79"/>
      <c r="G438" s="9"/>
      <c r="H438" s="9"/>
      <c r="I438" s="9"/>
      <c r="J438" s="9" t="s">
        <v>336</v>
      </c>
      <c r="K438" s="9" t="s">
        <v>1603</v>
      </c>
      <c r="L438" s="49">
        <v>38921.0</v>
      </c>
      <c r="M438" s="33" t="s">
        <v>3144</v>
      </c>
      <c r="N438" s="9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</row>
    <row r="439">
      <c r="A439" s="9"/>
      <c r="B439" s="59"/>
      <c r="C439" s="9" t="s">
        <v>327</v>
      </c>
      <c r="D439" s="49">
        <v>44146.0</v>
      </c>
      <c r="E439" s="59">
        <v>7612.0</v>
      </c>
      <c r="F439" s="79"/>
      <c r="G439" s="84"/>
      <c r="H439" s="84"/>
      <c r="I439" s="84"/>
      <c r="J439" s="9" t="s">
        <v>1206</v>
      </c>
      <c r="K439" s="9" t="s">
        <v>1600</v>
      </c>
      <c r="L439" s="49">
        <v>38929.0</v>
      </c>
      <c r="M439" s="33" t="s">
        <v>3145</v>
      </c>
      <c r="N439" s="9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</row>
    <row r="440">
      <c r="A440" s="9"/>
      <c r="B440" s="59"/>
      <c r="C440" s="9" t="s">
        <v>263</v>
      </c>
      <c r="D440" s="49">
        <v>44146.0</v>
      </c>
      <c r="E440" s="59">
        <v>2755.0</v>
      </c>
      <c r="F440" s="79"/>
      <c r="G440" s="9"/>
      <c r="H440" s="9"/>
      <c r="I440" s="9"/>
      <c r="J440" s="9" t="s">
        <v>1260</v>
      </c>
      <c r="K440" s="9" t="s">
        <v>1600</v>
      </c>
      <c r="L440" s="49">
        <v>38942.0</v>
      </c>
      <c r="M440" s="33" t="s">
        <v>3146</v>
      </c>
      <c r="N440" s="9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</row>
    <row r="441">
      <c r="A441" s="9"/>
      <c r="B441" s="59"/>
      <c r="C441" s="9" t="s">
        <v>263</v>
      </c>
      <c r="D441" s="49">
        <v>44147.0</v>
      </c>
      <c r="E441" s="59">
        <v>6559.0</v>
      </c>
      <c r="F441" s="79"/>
      <c r="G441" s="9"/>
      <c r="H441" s="9"/>
      <c r="I441" s="9"/>
      <c r="J441" s="9" t="s">
        <v>1110</v>
      </c>
      <c r="K441" s="9" t="s">
        <v>1600</v>
      </c>
      <c r="L441" s="49">
        <v>38953.0</v>
      </c>
      <c r="M441" s="33" t="s">
        <v>3147</v>
      </c>
      <c r="N441" s="9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</row>
    <row r="442">
      <c r="A442" s="9"/>
      <c r="B442" s="59"/>
      <c r="C442" s="9" t="s">
        <v>200</v>
      </c>
      <c r="D442" s="49">
        <v>44149.0</v>
      </c>
      <c r="E442" s="59">
        <v>7536.0</v>
      </c>
      <c r="F442" s="79"/>
      <c r="G442" s="84"/>
      <c r="H442" s="84"/>
      <c r="I442" s="84"/>
      <c r="J442" s="9" t="s">
        <v>1425</v>
      </c>
      <c r="K442" s="9" t="s">
        <v>1585</v>
      </c>
      <c r="L442" s="49">
        <v>38954.0</v>
      </c>
      <c r="M442" s="33" t="s">
        <v>3148</v>
      </c>
      <c r="N442" s="9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</row>
    <row r="443">
      <c r="A443" s="9"/>
      <c r="B443" s="59"/>
      <c r="C443" s="9" t="s">
        <v>265</v>
      </c>
      <c r="D443" s="49">
        <v>44150.0</v>
      </c>
      <c r="E443" s="59">
        <v>7392.0</v>
      </c>
      <c r="F443" s="79"/>
      <c r="G443" s="84"/>
      <c r="H443" s="84"/>
      <c r="I443" s="84"/>
      <c r="J443" s="9" t="s">
        <v>1106</v>
      </c>
      <c r="K443" s="9" t="s">
        <v>1588</v>
      </c>
      <c r="L443" s="49">
        <v>38956.0</v>
      </c>
      <c r="M443" s="33" t="s">
        <v>3149</v>
      </c>
      <c r="N443" s="9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</row>
    <row r="444">
      <c r="A444" s="9"/>
      <c r="B444" s="59"/>
      <c r="C444" s="9" t="s">
        <v>327</v>
      </c>
      <c r="D444" s="49">
        <v>44151.0</v>
      </c>
      <c r="E444" s="59">
        <v>8309.0</v>
      </c>
      <c r="F444" s="79"/>
      <c r="G444" s="9"/>
      <c r="H444" s="9"/>
      <c r="I444" s="9"/>
      <c r="J444" s="9" t="s">
        <v>1432</v>
      </c>
      <c r="K444" s="9" t="s">
        <v>1588</v>
      </c>
      <c r="L444" s="49">
        <v>38960.0</v>
      </c>
      <c r="M444" s="33" t="s">
        <v>3150</v>
      </c>
      <c r="N444" s="9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</row>
    <row r="445">
      <c r="A445" s="9"/>
      <c r="B445" s="59"/>
      <c r="C445" s="9" t="s">
        <v>301</v>
      </c>
      <c r="D445" s="49">
        <v>44151.0</v>
      </c>
      <c r="E445" s="59">
        <v>8746.0</v>
      </c>
      <c r="F445" s="79"/>
      <c r="G445" s="9"/>
      <c r="H445" s="9"/>
      <c r="I445" s="9"/>
      <c r="J445" s="9" t="s">
        <v>324</v>
      </c>
      <c r="K445" s="9" t="s">
        <v>1585</v>
      </c>
      <c r="L445" s="49">
        <v>38961.0</v>
      </c>
      <c r="M445" s="33" t="s">
        <v>3151</v>
      </c>
      <c r="N445" s="9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4"/>
      <c r="AH445" s="84"/>
      <c r="AI445" s="84"/>
    </row>
    <row r="446">
      <c r="A446" s="9"/>
      <c r="B446" s="59"/>
      <c r="C446" s="9" t="s">
        <v>285</v>
      </c>
      <c r="D446" s="49">
        <v>44152.0</v>
      </c>
      <c r="E446" s="59">
        <v>6197.0</v>
      </c>
      <c r="F446" s="79"/>
      <c r="G446" s="84"/>
      <c r="H446" s="84"/>
      <c r="I446" s="84"/>
      <c r="J446" s="9" t="s">
        <v>298</v>
      </c>
      <c r="K446" s="9" t="s">
        <v>1592</v>
      </c>
      <c r="L446" s="49">
        <v>38964.0</v>
      </c>
      <c r="M446" s="33" t="s">
        <v>3152</v>
      </c>
      <c r="N446" s="9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</row>
    <row r="447">
      <c r="A447" s="9"/>
      <c r="B447" s="59"/>
      <c r="C447" s="9" t="s">
        <v>1566</v>
      </c>
      <c r="D447" s="49">
        <v>44153.0</v>
      </c>
      <c r="E447" s="59">
        <v>8895.0</v>
      </c>
      <c r="F447" s="79"/>
      <c r="G447" s="84"/>
      <c r="H447" s="84"/>
      <c r="I447" s="84"/>
      <c r="J447" s="9" t="s">
        <v>1353</v>
      </c>
      <c r="K447" s="9" t="s">
        <v>1607</v>
      </c>
      <c r="L447" s="49">
        <v>38968.0</v>
      </c>
      <c r="M447" s="33" t="s">
        <v>3153</v>
      </c>
      <c r="N447" s="9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4"/>
      <c r="AH447" s="84"/>
      <c r="AI447" s="84"/>
    </row>
    <row r="448">
      <c r="A448" s="9"/>
      <c r="B448" s="59"/>
      <c r="C448" s="9" t="s">
        <v>289</v>
      </c>
      <c r="D448" s="49">
        <v>44154.0</v>
      </c>
      <c r="E448" s="59">
        <v>8211.0</v>
      </c>
      <c r="F448" s="79"/>
      <c r="G448" s="9"/>
      <c r="H448" s="9"/>
      <c r="I448" s="9"/>
      <c r="J448" s="9" t="s">
        <v>1300</v>
      </c>
      <c r="K448" s="9" t="s">
        <v>1603</v>
      </c>
      <c r="L448" s="49">
        <v>38977.0</v>
      </c>
      <c r="M448" s="33" t="s">
        <v>3154</v>
      </c>
      <c r="N448" s="9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4"/>
      <c r="AH448" s="84"/>
      <c r="AI448" s="84"/>
    </row>
    <row r="449">
      <c r="A449" s="9"/>
      <c r="B449" s="59"/>
      <c r="C449" s="9" t="s">
        <v>263</v>
      </c>
      <c r="D449" s="49">
        <v>44154.0</v>
      </c>
      <c r="E449" s="59">
        <v>6605.0</v>
      </c>
      <c r="F449" s="79"/>
      <c r="G449" s="84"/>
      <c r="H449" s="84"/>
      <c r="I449" s="84"/>
      <c r="J449" s="9" t="s">
        <v>1073</v>
      </c>
      <c r="K449" s="9" t="s">
        <v>1607</v>
      </c>
      <c r="L449" s="49">
        <v>38985.0</v>
      </c>
      <c r="M449" s="33" t="s">
        <v>3155</v>
      </c>
      <c r="N449" s="9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</row>
    <row r="450">
      <c r="A450" s="9"/>
      <c r="B450" s="59"/>
      <c r="C450" s="9" t="s">
        <v>301</v>
      </c>
      <c r="D450" s="49">
        <v>44154.0</v>
      </c>
      <c r="E450" s="59">
        <v>6984.0</v>
      </c>
      <c r="F450" s="79"/>
      <c r="G450" s="9"/>
      <c r="H450" s="9"/>
      <c r="I450" s="9"/>
      <c r="J450" s="9" t="s">
        <v>1219</v>
      </c>
      <c r="K450" s="9" t="s">
        <v>1600</v>
      </c>
      <c r="L450" s="49">
        <v>39001.0</v>
      </c>
      <c r="M450" s="33" t="s">
        <v>3156</v>
      </c>
      <c r="N450" s="9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</row>
    <row r="451">
      <c r="A451" s="9"/>
      <c r="B451" s="59"/>
      <c r="C451" s="9" t="s">
        <v>296</v>
      </c>
      <c r="D451" s="49">
        <v>44157.0</v>
      </c>
      <c r="E451" s="59">
        <v>6903.0</v>
      </c>
      <c r="F451" s="79"/>
      <c r="G451" s="9"/>
      <c r="H451" s="9"/>
      <c r="I451" s="9"/>
      <c r="J451" s="9" t="s">
        <v>1124</v>
      </c>
      <c r="K451" s="9" t="s">
        <v>1607</v>
      </c>
      <c r="L451" s="49">
        <v>39004.0</v>
      </c>
      <c r="M451" s="33" t="s">
        <v>3157</v>
      </c>
      <c r="N451" s="9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</row>
    <row r="452">
      <c r="A452" s="9"/>
      <c r="B452" s="59"/>
      <c r="C452" s="9" t="s">
        <v>200</v>
      </c>
      <c r="D452" s="49">
        <v>44158.0</v>
      </c>
      <c r="E452" s="59">
        <v>5680.0</v>
      </c>
      <c r="F452" s="79"/>
      <c r="G452" s="84"/>
      <c r="H452" s="84"/>
      <c r="I452" s="84"/>
      <c r="J452" s="9" t="s">
        <v>1117</v>
      </c>
      <c r="K452" s="9" t="s">
        <v>1603</v>
      </c>
      <c r="L452" s="49">
        <v>39012.0</v>
      </c>
      <c r="M452" s="33" t="s">
        <v>3158</v>
      </c>
      <c r="N452" s="9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</row>
    <row r="453">
      <c r="A453" s="9"/>
      <c r="B453" s="59"/>
      <c r="C453" s="9" t="s">
        <v>277</v>
      </c>
      <c r="D453" s="49">
        <v>44158.0</v>
      </c>
      <c r="E453" s="59">
        <v>7099.0</v>
      </c>
      <c r="F453" s="79"/>
      <c r="G453" s="9"/>
      <c r="H453" s="9"/>
      <c r="I453" s="9"/>
      <c r="J453" s="9" t="s">
        <v>1143</v>
      </c>
      <c r="K453" s="9" t="s">
        <v>1622</v>
      </c>
      <c r="L453" s="49">
        <v>39017.0</v>
      </c>
      <c r="M453" s="33" t="s">
        <v>3159</v>
      </c>
      <c r="N453" s="9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</row>
    <row r="454">
      <c r="A454" s="9"/>
      <c r="B454" s="59"/>
      <c r="C454" s="9" t="s">
        <v>320</v>
      </c>
      <c r="D454" s="49">
        <v>44159.0</v>
      </c>
      <c r="E454" s="59">
        <v>7936.0</v>
      </c>
      <c r="F454" s="79"/>
      <c r="G454" s="9"/>
      <c r="H454" s="9"/>
      <c r="I454" s="9"/>
      <c r="J454" s="9" t="s">
        <v>1376</v>
      </c>
      <c r="K454" s="9" t="s">
        <v>1603</v>
      </c>
      <c r="L454" s="49">
        <v>39024.0</v>
      </c>
      <c r="M454" s="33" t="s">
        <v>3160</v>
      </c>
      <c r="N454" s="9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</row>
    <row r="455">
      <c r="A455" s="9"/>
      <c r="B455" s="59"/>
      <c r="C455" s="9" t="s">
        <v>360</v>
      </c>
      <c r="D455" s="49">
        <v>44160.0</v>
      </c>
      <c r="E455" s="59">
        <v>7429.0</v>
      </c>
      <c r="F455" s="79"/>
      <c r="G455" s="84"/>
      <c r="H455" s="84"/>
      <c r="I455" s="84"/>
      <c r="J455" s="9" t="s">
        <v>1337</v>
      </c>
      <c r="K455" s="9" t="s">
        <v>1603</v>
      </c>
      <c r="L455" s="49">
        <v>39029.0</v>
      </c>
      <c r="M455" s="33" t="s">
        <v>3161</v>
      </c>
      <c r="N455" s="9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</row>
    <row r="456">
      <c r="A456" s="9"/>
      <c r="B456" s="59"/>
      <c r="C456" s="9" t="s">
        <v>296</v>
      </c>
      <c r="D456" s="49">
        <v>44161.0</v>
      </c>
      <c r="E456" s="59">
        <v>7622.0</v>
      </c>
      <c r="F456" s="79"/>
      <c r="G456" s="9"/>
      <c r="H456" s="9"/>
      <c r="I456" s="9"/>
      <c r="J456" s="9" t="s">
        <v>1086</v>
      </c>
      <c r="K456" s="9" t="s">
        <v>1600</v>
      </c>
      <c r="L456" s="49">
        <v>39033.0</v>
      </c>
      <c r="M456" s="33" t="s">
        <v>3162</v>
      </c>
      <c r="N456" s="9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</row>
    <row r="457">
      <c r="A457" s="9"/>
      <c r="B457" s="59"/>
      <c r="C457" s="9" t="s">
        <v>296</v>
      </c>
      <c r="D457" s="49">
        <v>44163.0</v>
      </c>
      <c r="E457" s="59">
        <v>7671.0</v>
      </c>
      <c r="F457" s="79"/>
      <c r="G457" s="84"/>
      <c r="H457" s="84"/>
      <c r="I457" s="84"/>
      <c r="J457" s="9" t="s">
        <v>1532</v>
      </c>
      <c r="K457" s="9" t="s">
        <v>1584</v>
      </c>
      <c r="L457" s="49">
        <v>39034.0</v>
      </c>
      <c r="M457" s="33" t="s">
        <v>3163</v>
      </c>
      <c r="N457" s="9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</row>
    <row r="458">
      <c r="A458" s="9"/>
      <c r="B458" s="59"/>
      <c r="C458" s="9" t="s">
        <v>360</v>
      </c>
      <c r="D458" s="49">
        <v>44163.0</v>
      </c>
      <c r="E458" s="59">
        <v>6173.0</v>
      </c>
      <c r="F458" s="79"/>
      <c r="G458" s="9"/>
      <c r="H458" s="9"/>
      <c r="I458" s="9"/>
      <c r="J458" s="9" t="s">
        <v>1066</v>
      </c>
      <c r="K458" s="9" t="s">
        <v>1588</v>
      </c>
      <c r="L458" s="49">
        <v>39047.0</v>
      </c>
      <c r="M458" s="33" t="s">
        <v>3164</v>
      </c>
      <c r="N458" s="9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</row>
    <row r="459">
      <c r="A459" s="9"/>
      <c r="B459" s="59"/>
      <c r="C459" s="9" t="s">
        <v>285</v>
      </c>
      <c r="D459" s="49">
        <v>44165.0</v>
      </c>
      <c r="E459" s="59">
        <v>7671.0</v>
      </c>
      <c r="F459" s="79"/>
      <c r="G459" s="9"/>
      <c r="H459" s="9"/>
      <c r="I459" s="9"/>
      <c r="J459" s="9" t="s">
        <v>1048</v>
      </c>
      <c r="K459" s="9" t="s">
        <v>1603</v>
      </c>
      <c r="L459" s="49">
        <v>39055.0</v>
      </c>
      <c r="M459" s="33" t="s">
        <v>3165</v>
      </c>
      <c r="N459" s="9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</row>
    <row r="460">
      <c r="A460" s="9"/>
      <c r="B460" s="59"/>
      <c r="C460" s="9" t="s">
        <v>214</v>
      </c>
      <c r="D460" s="49">
        <v>44166.0</v>
      </c>
      <c r="E460" s="59">
        <v>7135.0</v>
      </c>
      <c r="F460" s="79"/>
      <c r="G460" s="84"/>
      <c r="H460" s="84"/>
      <c r="I460" s="84"/>
      <c r="J460" s="9" t="s">
        <v>1320</v>
      </c>
      <c r="K460" s="9" t="s">
        <v>1619</v>
      </c>
      <c r="L460" s="49">
        <v>39055.0</v>
      </c>
      <c r="M460" s="33" t="s">
        <v>3166</v>
      </c>
      <c r="N460" s="9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</row>
    <row r="461">
      <c r="A461" s="9"/>
      <c r="B461" s="59"/>
      <c r="C461" s="9" t="s">
        <v>320</v>
      </c>
      <c r="D461" s="49">
        <v>44166.0</v>
      </c>
      <c r="E461" s="59">
        <v>8528.0</v>
      </c>
      <c r="F461" s="79"/>
      <c r="G461" s="9"/>
      <c r="H461" s="9"/>
      <c r="I461" s="9"/>
      <c r="J461" s="9" t="s">
        <v>307</v>
      </c>
      <c r="K461" s="9" t="s">
        <v>1592</v>
      </c>
      <c r="L461" s="49">
        <v>39065.0</v>
      </c>
      <c r="M461" s="33" t="s">
        <v>3167</v>
      </c>
      <c r="N461" s="9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</row>
    <row r="462">
      <c r="A462" s="9"/>
      <c r="B462" s="59"/>
      <c r="C462" s="9" t="s">
        <v>280</v>
      </c>
      <c r="D462" s="49">
        <v>44167.0</v>
      </c>
      <c r="E462" s="59">
        <v>6368.0</v>
      </c>
      <c r="F462" s="79"/>
      <c r="G462" s="84"/>
      <c r="H462" s="84"/>
      <c r="I462" s="84"/>
      <c r="J462" s="9" t="s">
        <v>1130</v>
      </c>
      <c r="K462" s="9" t="s">
        <v>1648</v>
      </c>
      <c r="L462" s="49">
        <v>39067.0</v>
      </c>
      <c r="M462" s="33" t="s">
        <v>3168</v>
      </c>
      <c r="N462" s="9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</row>
    <row r="463">
      <c r="A463" s="9"/>
      <c r="B463" s="59"/>
      <c r="C463" s="9" t="s">
        <v>214</v>
      </c>
      <c r="D463" s="49">
        <v>44167.0</v>
      </c>
      <c r="E463" s="59">
        <v>8085.0</v>
      </c>
      <c r="F463" s="79"/>
      <c r="G463" s="84"/>
      <c r="H463" s="84"/>
      <c r="I463" s="84"/>
      <c r="J463" s="9" t="s">
        <v>1071</v>
      </c>
      <c r="K463" s="9" t="s">
        <v>1600</v>
      </c>
      <c r="L463" s="49">
        <v>39098.0</v>
      </c>
      <c r="M463" s="33" t="s">
        <v>3169</v>
      </c>
      <c r="N463" s="9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4"/>
      <c r="AH463" s="84"/>
      <c r="AI463" s="84"/>
    </row>
    <row r="464">
      <c r="A464" s="9"/>
      <c r="B464" s="59"/>
      <c r="C464" s="9" t="s">
        <v>265</v>
      </c>
      <c r="D464" s="49">
        <v>44168.0</v>
      </c>
      <c r="E464" s="59">
        <v>9089.0</v>
      </c>
      <c r="F464" s="79"/>
      <c r="G464" s="9"/>
      <c r="H464" s="9"/>
      <c r="I464" s="9"/>
      <c r="J464" s="9" t="s">
        <v>1183</v>
      </c>
      <c r="K464" s="9" t="s">
        <v>1607</v>
      </c>
      <c r="L464" s="49">
        <v>39100.0</v>
      </c>
      <c r="M464" s="33" t="s">
        <v>3170</v>
      </c>
      <c r="N464" s="9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/>
    </row>
    <row r="465">
      <c r="A465" s="9"/>
      <c r="B465" s="59"/>
      <c r="C465" s="9" t="s">
        <v>214</v>
      </c>
      <c r="D465" s="49">
        <v>44169.0</v>
      </c>
      <c r="E465" s="59">
        <v>8166.0</v>
      </c>
      <c r="F465" s="79"/>
      <c r="G465" s="9"/>
      <c r="H465" s="9"/>
      <c r="I465" s="9"/>
      <c r="J465" s="9" t="s">
        <v>1504</v>
      </c>
      <c r="K465" s="9" t="s">
        <v>1600</v>
      </c>
      <c r="L465" s="49">
        <v>39102.0</v>
      </c>
      <c r="M465" s="33" t="s">
        <v>3171</v>
      </c>
      <c r="N465" s="9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4"/>
      <c r="AH465" s="84"/>
      <c r="AI465" s="84"/>
    </row>
    <row r="466">
      <c r="A466" s="9"/>
      <c r="B466" s="59"/>
      <c r="C466" s="9" t="s">
        <v>278</v>
      </c>
      <c r="D466" s="49">
        <v>44170.0</v>
      </c>
      <c r="E466" s="59">
        <v>6805.0</v>
      </c>
      <c r="F466" s="79"/>
      <c r="G466" s="84"/>
      <c r="H466" s="84"/>
      <c r="I466" s="84"/>
      <c r="J466" s="9" t="s">
        <v>1115</v>
      </c>
      <c r="K466" s="9" t="s">
        <v>1695</v>
      </c>
      <c r="L466" s="49">
        <v>39117.0</v>
      </c>
      <c r="M466" s="33" t="s">
        <v>3172</v>
      </c>
      <c r="N466" s="9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4"/>
      <c r="AH466" s="84"/>
      <c r="AI466" s="84"/>
    </row>
    <row r="467">
      <c r="A467" s="9"/>
      <c r="B467" s="59"/>
      <c r="C467" s="9" t="s">
        <v>327</v>
      </c>
      <c r="D467" s="49">
        <v>44170.0</v>
      </c>
      <c r="E467" s="59">
        <v>7737.0</v>
      </c>
      <c r="F467" s="79"/>
      <c r="G467" s="84"/>
      <c r="H467" s="84"/>
      <c r="I467" s="84"/>
      <c r="J467" s="9" t="s">
        <v>1379</v>
      </c>
      <c r="K467" s="9" t="s">
        <v>1588</v>
      </c>
      <c r="L467" s="49">
        <v>39117.0</v>
      </c>
      <c r="M467" s="33" t="s">
        <v>3173</v>
      </c>
      <c r="N467" s="9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</row>
    <row r="468">
      <c r="A468" s="9"/>
      <c r="B468" s="59"/>
      <c r="C468" s="9" t="s">
        <v>2705</v>
      </c>
      <c r="D468" s="49">
        <v>44170.0</v>
      </c>
      <c r="E468" s="59">
        <v>7696.0</v>
      </c>
      <c r="F468" s="79"/>
      <c r="G468" s="84"/>
      <c r="H468" s="84"/>
      <c r="I468" s="84"/>
      <c r="J468" s="9" t="s">
        <v>308</v>
      </c>
      <c r="K468" s="9" t="s">
        <v>1595</v>
      </c>
      <c r="L468" s="49">
        <v>39121.0</v>
      </c>
      <c r="M468" s="33" t="s">
        <v>3174</v>
      </c>
      <c r="N468" s="9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</row>
    <row r="469">
      <c r="A469" s="9"/>
      <c r="B469" s="59"/>
      <c r="C469" s="9" t="s">
        <v>362</v>
      </c>
      <c r="D469" s="49">
        <v>44172.0</v>
      </c>
      <c r="E469" s="59">
        <v>8106.0</v>
      </c>
      <c r="F469" s="79"/>
      <c r="G469" s="9"/>
      <c r="H469" s="9"/>
      <c r="I469" s="9"/>
      <c r="J469" s="9" t="s">
        <v>309</v>
      </c>
      <c r="K469" s="9" t="s">
        <v>1600</v>
      </c>
      <c r="L469" s="49">
        <v>39135.0</v>
      </c>
      <c r="M469" s="33" t="s">
        <v>3175</v>
      </c>
      <c r="N469" s="9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</row>
    <row r="470">
      <c r="A470" s="9"/>
      <c r="B470" s="59"/>
      <c r="C470" s="9" t="s">
        <v>277</v>
      </c>
      <c r="D470" s="49">
        <v>44173.0</v>
      </c>
      <c r="E470" s="59">
        <v>9010.0</v>
      </c>
      <c r="F470" s="79"/>
      <c r="G470" s="9"/>
      <c r="H470" s="9"/>
      <c r="I470" s="9"/>
      <c r="J470" s="9" t="s">
        <v>1019</v>
      </c>
      <c r="K470" s="9" t="s">
        <v>1603</v>
      </c>
      <c r="L470" s="49">
        <v>39140.0</v>
      </c>
      <c r="M470" s="33" t="s">
        <v>3176</v>
      </c>
      <c r="N470" s="9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</row>
    <row r="471">
      <c r="A471" s="9"/>
      <c r="B471" s="59"/>
      <c r="C471" s="9" t="s">
        <v>347</v>
      </c>
      <c r="D471" s="49">
        <v>44173.0</v>
      </c>
      <c r="E471" s="59">
        <v>8159.0</v>
      </c>
      <c r="F471" s="79"/>
      <c r="G471" s="9"/>
      <c r="H471" s="9"/>
      <c r="I471" s="9"/>
      <c r="J471" s="9" t="s">
        <v>1371</v>
      </c>
      <c r="K471" s="9" t="s">
        <v>1601</v>
      </c>
      <c r="L471" s="49">
        <v>39141.0</v>
      </c>
      <c r="M471" s="33" t="s">
        <v>3177</v>
      </c>
      <c r="N471" s="9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  <c r="AE471" s="84"/>
      <c r="AF471" s="84"/>
      <c r="AG471" s="84"/>
      <c r="AH471" s="84"/>
      <c r="AI471" s="84"/>
    </row>
    <row r="472">
      <c r="A472" s="9"/>
      <c r="B472" s="59"/>
      <c r="C472" s="9" t="s">
        <v>200</v>
      </c>
      <c r="D472" s="49">
        <v>44174.0</v>
      </c>
      <c r="E472" s="59">
        <v>7555.0</v>
      </c>
      <c r="F472" s="79"/>
      <c r="G472" s="84"/>
      <c r="H472" s="84"/>
      <c r="I472" s="84"/>
      <c r="J472" s="9" t="s">
        <v>1334</v>
      </c>
      <c r="K472" s="9" t="s">
        <v>1585</v>
      </c>
      <c r="L472" s="49">
        <v>39160.0</v>
      </c>
      <c r="M472" s="33" t="s">
        <v>3178</v>
      </c>
      <c r="N472" s="9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</row>
    <row r="473">
      <c r="A473" s="9"/>
      <c r="B473" s="59"/>
      <c r="C473" s="9" t="s">
        <v>220</v>
      </c>
      <c r="D473" s="49">
        <v>44175.0</v>
      </c>
      <c r="E473" s="59">
        <v>6731.0</v>
      </c>
      <c r="F473" s="79"/>
      <c r="G473" s="9"/>
      <c r="H473" s="9"/>
      <c r="I473" s="9"/>
      <c r="J473" s="9" t="s">
        <v>1158</v>
      </c>
      <c r="K473" s="9" t="s">
        <v>1588</v>
      </c>
      <c r="L473" s="49">
        <v>39170.0</v>
      </c>
      <c r="M473" s="33" t="s">
        <v>3179</v>
      </c>
      <c r="N473" s="9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</row>
    <row r="474">
      <c r="A474" s="9"/>
      <c r="B474" s="59"/>
      <c r="C474" s="9" t="s">
        <v>278</v>
      </c>
      <c r="D474" s="49">
        <v>44175.0</v>
      </c>
      <c r="E474" s="59">
        <v>8360.0</v>
      </c>
      <c r="F474" s="79"/>
      <c r="G474" s="84"/>
      <c r="H474" s="84"/>
      <c r="I474" s="84"/>
      <c r="J474" s="9" t="s">
        <v>987</v>
      </c>
      <c r="K474" s="9" t="s">
        <v>1622</v>
      </c>
      <c r="L474" s="49">
        <v>39171.0</v>
      </c>
      <c r="M474" s="33" t="s">
        <v>3180</v>
      </c>
      <c r="N474" s="9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</row>
    <row r="475">
      <c r="A475" s="9"/>
      <c r="B475" s="59"/>
      <c r="C475" s="9" t="s">
        <v>279</v>
      </c>
      <c r="D475" s="49">
        <v>44175.0</v>
      </c>
      <c r="E475" s="59">
        <v>5901.0</v>
      </c>
      <c r="F475" s="79"/>
      <c r="G475" s="84"/>
      <c r="H475" s="84"/>
      <c r="I475" s="84"/>
      <c r="J475" s="9" t="s">
        <v>313</v>
      </c>
      <c r="K475" s="9" t="s">
        <v>1584</v>
      </c>
      <c r="L475" s="49">
        <v>39171.0</v>
      </c>
      <c r="M475" s="33" t="s">
        <v>3181</v>
      </c>
      <c r="N475" s="9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</row>
    <row r="476">
      <c r="A476" s="9"/>
      <c r="B476" s="59"/>
      <c r="C476" s="9" t="s">
        <v>277</v>
      </c>
      <c r="D476" s="49">
        <v>44177.0</v>
      </c>
      <c r="E476" s="59">
        <v>8231.0</v>
      </c>
      <c r="F476" s="79"/>
      <c r="G476" s="84"/>
      <c r="H476" s="84"/>
      <c r="I476" s="84"/>
      <c r="J476" s="9" t="s">
        <v>1101</v>
      </c>
      <c r="K476" s="9" t="s">
        <v>1595</v>
      </c>
      <c r="L476" s="49">
        <v>39193.0</v>
      </c>
      <c r="M476" s="33" t="s">
        <v>3182</v>
      </c>
      <c r="N476" s="9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</row>
    <row r="477">
      <c r="A477" s="9"/>
      <c r="B477" s="59"/>
      <c r="C477" s="9" t="s">
        <v>263</v>
      </c>
      <c r="D477" s="49">
        <v>44177.0</v>
      </c>
      <c r="E477" s="59">
        <v>8763.0</v>
      </c>
      <c r="F477" s="79"/>
      <c r="G477" s="84"/>
      <c r="H477" s="84"/>
      <c r="I477" s="84"/>
      <c r="J477" s="9" t="s">
        <v>984</v>
      </c>
      <c r="K477" s="9" t="s">
        <v>1600</v>
      </c>
      <c r="L477" s="49">
        <v>39196.0</v>
      </c>
      <c r="M477" s="33" t="s">
        <v>3183</v>
      </c>
      <c r="N477" s="9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</row>
    <row r="478">
      <c r="A478" s="9"/>
      <c r="B478" s="59"/>
      <c r="C478" s="9" t="s">
        <v>304</v>
      </c>
      <c r="D478" s="49">
        <v>44177.0</v>
      </c>
      <c r="E478" s="59">
        <v>8746.0</v>
      </c>
      <c r="F478" s="79"/>
      <c r="G478" s="84"/>
      <c r="H478" s="84"/>
      <c r="I478" s="84"/>
      <c r="J478" s="9" t="s">
        <v>341</v>
      </c>
      <c r="K478" s="9" t="s">
        <v>1585</v>
      </c>
      <c r="L478" s="49">
        <v>39201.0</v>
      </c>
      <c r="M478" s="33" t="s">
        <v>3184</v>
      </c>
      <c r="N478" s="9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  <c r="AE478" s="84"/>
      <c r="AF478" s="84"/>
      <c r="AG478" s="84"/>
      <c r="AH478" s="84"/>
      <c r="AI478" s="84"/>
    </row>
    <row r="479">
      <c r="A479" s="9"/>
      <c r="B479" s="59"/>
      <c r="C479" s="9" t="s">
        <v>289</v>
      </c>
      <c r="D479" s="49">
        <v>44177.0</v>
      </c>
      <c r="E479" s="59">
        <v>9131.0</v>
      </c>
      <c r="F479" s="79"/>
      <c r="G479" s="84"/>
      <c r="H479" s="84"/>
      <c r="I479" s="84"/>
      <c r="J479" s="9" t="s">
        <v>319</v>
      </c>
      <c r="K479" s="9" t="s">
        <v>1600</v>
      </c>
      <c r="L479" s="49">
        <v>39202.0</v>
      </c>
      <c r="M479" s="33" t="s">
        <v>3185</v>
      </c>
      <c r="N479" s="9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</row>
    <row r="480">
      <c r="A480" s="9"/>
      <c r="B480" s="59"/>
      <c r="C480" s="9" t="s">
        <v>361</v>
      </c>
      <c r="D480" s="49">
        <v>44178.0</v>
      </c>
      <c r="E480" s="59">
        <v>8313.0</v>
      </c>
      <c r="F480" s="79"/>
      <c r="G480" s="9"/>
      <c r="H480" s="9"/>
      <c r="I480" s="9"/>
      <c r="J480" s="9" t="s">
        <v>989</v>
      </c>
      <c r="K480" s="9" t="s">
        <v>1600</v>
      </c>
      <c r="L480" s="49">
        <v>39205.0</v>
      </c>
      <c r="M480" s="33" t="s">
        <v>3186</v>
      </c>
      <c r="N480" s="9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  <c r="AE480" s="84"/>
      <c r="AF480" s="84"/>
      <c r="AG480" s="84"/>
      <c r="AH480" s="84"/>
      <c r="AI480" s="84"/>
    </row>
    <row r="481">
      <c r="A481" s="9"/>
      <c r="B481" s="59"/>
      <c r="C481" s="9" t="s">
        <v>362</v>
      </c>
      <c r="D481" s="49">
        <v>44178.0</v>
      </c>
      <c r="E481" s="59">
        <v>6386.0</v>
      </c>
      <c r="F481" s="79"/>
      <c r="G481" s="84"/>
      <c r="H481" s="84"/>
      <c r="I481" s="84"/>
      <c r="J481" s="9" t="s">
        <v>1454</v>
      </c>
      <c r="K481" s="9" t="s">
        <v>1600</v>
      </c>
      <c r="L481" s="49">
        <v>39216.0</v>
      </c>
      <c r="M481" s="33" t="s">
        <v>3187</v>
      </c>
      <c r="N481" s="9"/>
      <c r="R481" s="9"/>
      <c r="S481" s="9"/>
      <c r="T481" s="9"/>
      <c r="U481" s="9"/>
      <c r="V481" s="9"/>
      <c r="W481" s="9"/>
      <c r="X481" s="9"/>
      <c r="Y481" s="9"/>
      <c r="AA481" s="9"/>
      <c r="AB481" s="9"/>
      <c r="AC481" s="9"/>
      <c r="AD481" s="9"/>
      <c r="AE481" s="9"/>
      <c r="AF481" s="9"/>
      <c r="AG481" s="9"/>
      <c r="AH481" s="9"/>
      <c r="AI481" s="9"/>
    </row>
    <row r="482">
      <c r="A482" s="9"/>
      <c r="B482" s="59"/>
      <c r="C482" s="9" t="s">
        <v>360</v>
      </c>
      <c r="D482" s="49">
        <v>44179.0</v>
      </c>
      <c r="E482" s="59">
        <v>8964.0</v>
      </c>
      <c r="F482" s="79"/>
      <c r="G482" s="84"/>
      <c r="H482" s="84"/>
      <c r="I482" s="84"/>
      <c r="J482" s="9" t="s">
        <v>1499</v>
      </c>
      <c r="K482" s="9" t="s">
        <v>1600</v>
      </c>
      <c r="L482" s="49">
        <v>39227.0</v>
      </c>
      <c r="M482" s="33" t="s">
        <v>3188</v>
      </c>
      <c r="N482" s="9"/>
      <c r="R482" s="9"/>
      <c r="S482" s="9"/>
      <c r="T482" s="9"/>
      <c r="U482" s="9"/>
      <c r="V482" s="9"/>
      <c r="W482" s="9"/>
      <c r="X482" s="9"/>
      <c r="Y482" s="9"/>
      <c r="AA482" s="9"/>
      <c r="AB482" s="9"/>
      <c r="AC482" s="9"/>
      <c r="AD482" s="9"/>
      <c r="AE482" s="9"/>
      <c r="AF482" s="9"/>
      <c r="AG482" s="9"/>
      <c r="AH482" s="9"/>
      <c r="AI482" s="9"/>
    </row>
    <row r="483">
      <c r="A483" s="9"/>
      <c r="B483" s="59"/>
      <c r="C483" s="9" t="s">
        <v>353</v>
      </c>
      <c r="D483" s="49">
        <v>44180.0</v>
      </c>
      <c r="E483" s="59">
        <v>5643.0</v>
      </c>
      <c r="F483" s="79"/>
      <c r="G483" s="84"/>
      <c r="H483" s="84"/>
      <c r="I483" s="84"/>
      <c r="J483" s="9" t="s">
        <v>342</v>
      </c>
      <c r="K483" s="9" t="s">
        <v>1586</v>
      </c>
      <c r="L483" s="49">
        <v>39262.0</v>
      </c>
      <c r="M483" s="33" t="s">
        <v>3189</v>
      </c>
      <c r="N483" s="9"/>
      <c r="R483" s="9"/>
      <c r="S483" s="9"/>
      <c r="T483" s="9"/>
      <c r="U483" s="9"/>
      <c r="V483" s="9"/>
      <c r="W483" s="9"/>
      <c r="X483" s="9"/>
      <c r="Y483" s="9"/>
      <c r="AA483" s="9"/>
      <c r="AB483" s="9"/>
      <c r="AC483" s="9"/>
      <c r="AD483" s="9"/>
      <c r="AE483" s="9"/>
      <c r="AF483" s="9"/>
      <c r="AG483" s="9"/>
      <c r="AH483" s="9"/>
      <c r="AI483" s="9"/>
    </row>
    <row r="484">
      <c r="A484" s="9"/>
      <c r="B484" s="59"/>
      <c r="C484" s="9" t="s">
        <v>303</v>
      </c>
      <c r="D484" s="49">
        <v>44181.0</v>
      </c>
      <c r="E484" s="59">
        <v>9229.0</v>
      </c>
      <c r="F484" s="79"/>
      <c r="G484" s="9"/>
      <c r="H484" s="9"/>
      <c r="I484" s="9"/>
      <c r="J484" s="9" t="s">
        <v>260</v>
      </c>
      <c r="K484" s="9" t="s">
        <v>1655</v>
      </c>
      <c r="L484" s="49">
        <v>39263.0</v>
      </c>
      <c r="M484" s="33" t="s">
        <v>3190</v>
      </c>
      <c r="N484" s="9"/>
      <c r="R484" s="9"/>
      <c r="S484" s="9"/>
      <c r="T484" s="9"/>
      <c r="U484" s="9"/>
      <c r="V484" s="9"/>
      <c r="W484" s="9"/>
      <c r="X484" s="9"/>
      <c r="Y484" s="9"/>
      <c r="AA484" s="9"/>
      <c r="AB484" s="9"/>
      <c r="AC484" s="9"/>
      <c r="AD484" s="9"/>
      <c r="AE484" s="9"/>
      <c r="AF484" s="9"/>
      <c r="AG484" s="9"/>
      <c r="AH484" s="9"/>
      <c r="AI484" s="9"/>
    </row>
    <row r="485">
      <c r="A485" s="9"/>
      <c r="B485" s="59"/>
      <c r="C485" s="9" t="s">
        <v>1566</v>
      </c>
      <c r="D485" s="49">
        <v>44182.0</v>
      </c>
      <c r="E485" s="59">
        <v>7622.0</v>
      </c>
      <c r="F485" s="79"/>
      <c r="G485" s="84"/>
      <c r="H485" s="84"/>
      <c r="I485" s="84"/>
      <c r="J485" s="9" t="s">
        <v>1192</v>
      </c>
      <c r="K485" s="9" t="s">
        <v>1586</v>
      </c>
      <c r="L485" s="49">
        <v>39275.0</v>
      </c>
      <c r="M485" s="33" t="s">
        <v>3191</v>
      </c>
      <c r="N485" s="9"/>
      <c r="R485" s="9"/>
      <c r="S485" s="9"/>
      <c r="T485" s="9"/>
      <c r="U485" s="9"/>
      <c r="V485" s="9"/>
      <c r="W485" s="9"/>
      <c r="X485" s="9"/>
      <c r="Y485" s="9"/>
      <c r="AA485" s="9"/>
      <c r="AB485" s="9"/>
      <c r="AC485" s="9"/>
      <c r="AD485" s="9"/>
      <c r="AE485" s="9"/>
      <c r="AF485" s="9"/>
      <c r="AG485" s="9"/>
      <c r="AH485" s="9"/>
      <c r="AI485" s="9"/>
    </row>
    <row r="486">
      <c r="A486" s="9"/>
      <c r="B486" s="59"/>
      <c r="C486" s="9" t="s">
        <v>316</v>
      </c>
      <c r="D486" s="49">
        <v>44182.0</v>
      </c>
      <c r="E486" s="59">
        <v>7410.0</v>
      </c>
      <c r="F486" s="79"/>
      <c r="G486" s="84"/>
      <c r="H486" s="84"/>
      <c r="I486" s="84"/>
      <c r="J486" s="9" t="s">
        <v>1180</v>
      </c>
      <c r="K486" s="9" t="s">
        <v>1584</v>
      </c>
      <c r="L486" s="49">
        <v>39285.0</v>
      </c>
      <c r="M486" s="33" t="s">
        <v>3192</v>
      </c>
      <c r="N486" s="9"/>
      <c r="R486" s="9"/>
      <c r="S486" s="9"/>
      <c r="T486" s="9"/>
      <c r="U486" s="9"/>
      <c r="V486" s="9"/>
      <c r="W486" s="9"/>
      <c r="X486" s="9"/>
      <c r="Y486" s="9"/>
      <c r="AA486" s="9"/>
      <c r="AB486" s="9"/>
      <c r="AC486" s="9"/>
      <c r="AD486" s="9"/>
      <c r="AE486" s="9"/>
      <c r="AF486" s="9"/>
      <c r="AG486" s="9"/>
      <c r="AH486" s="9"/>
      <c r="AI486" s="9"/>
    </row>
    <row r="487">
      <c r="A487" s="9"/>
      <c r="B487" s="59"/>
      <c r="C487" s="9" t="s">
        <v>303</v>
      </c>
      <c r="D487" s="49">
        <v>44182.0</v>
      </c>
      <c r="E487" s="59">
        <v>8011.0</v>
      </c>
      <c r="F487" s="79"/>
      <c r="G487" s="84"/>
      <c r="H487" s="84"/>
      <c r="I487" s="84"/>
      <c r="J487" s="9" t="s">
        <v>964</v>
      </c>
      <c r="K487" s="9" t="s">
        <v>1588</v>
      </c>
      <c r="L487" s="49">
        <v>39341.0</v>
      </c>
      <c r="M487" s="33" t="s">
        <v>3193</v>
      </c>
      <c r="N487" s="9"/>
      <c r="R487" s="9"/>
      <c r="S487" s="9"/>
      <c r="T487" s="9"/>
      <c r="U487" s="9"/>
      <c r="V487" s="9"/>
      <c r="W487" s="9"/>
      <c r="X487" s="9"/>
      <c r="Y487" s="9"/>
      <c r="AA487" s="9"/>
      <c r="AB487" s="9"/>
      <c r="AC487" s="9"/>
      <c r="AD487" s="9"/>
      <c r="AE487" s="9"/>
      <c r="AF487" s="9"/>
      <c r="AG487" s="9"/>
      <c r="AH487" s="9"/>
      <c r="AI487" s="9"/>
    </row>
    <row r="488">
      <c r="A488" s="9"/>
      <c r="B488" s="59"/>
      <c r="C488" s="9" t="s">
        <v>304</v>
      </c>
      <c r="D488" s="49">
        <v>44183.0</v>
      </c>
      <c r="E488" s="59">
        <v>8014.0</v>
      </c>
      <c r="F488" s="79"/>
      <c r="G488" s="84"/>
      <c r="H488" s="84"/>
      <c r="I488" s="84"/>
      <c r="J488" s="9" t="s">
        <v>1284</v>
      </c>
      <c r="K488" s="9" t="s">
        <v>1695</v>
      </c>
      <c r="L488" s="49">
        <v>39391.0</v>
      </c>
      <c r="M488" s="33" t="s">
        <v>3194</v>
      </c>
      <c r="N488" s="9"/>
      <c r="R488" s="9"/>
      <c r="S488" s="9"/>
      <c r="T488" s="9"/>
      <c r="U488" s="9"/>
      <c r="V488" s="9"/>
      <c r="W488" s="9"/>
      <c r="X488" s="9"/>
      <c r="Y488" s="9"/>
      <c r="AA488" s="9"/>
      <c r="AB488" s="9"/>
      <c r="AC488" s="9"/>
      <c r="AD488" s="9"/>
      <c r="AE488" s="9"/>
      <c r="AF488" s="9"/>
      <c r="AG488" s="9"/>
      <c r="AH488" s="9"/>
      <c r="AI488" s="9"/>
    </row>
    <row r="489">
      <c r="A489" s="9"/>
      <c r="B489" s="59"/>
      <c r="C489" s="9" t="s">
        <v>248</v>
      </c>
      <c r="D489" s="49">
        <v>44188.0</v>
      </c>
      <c r="E489" s="59">
        <v>6516.0</v>
      </c>
      <c r="F489" s="79"/>
      <c r="G489" s="84"/>
      <c r="H489" s="84"/>
      <c r="I489" s="84"/>
      <c r="J489" s="9" t="s">
        <v>1456</v>
      </c>
      <c r="K489" s="9" t="s">
        <v>1607</v>
      </c>
      <c r="L489" s="49">
        <v>39394.0</v>
      </c>
      <c r="M489" s="33" t="s">
        <v>3195</v>
      </c>
      <c r="N489" s="9"/>
      <c r="R489" s="9"/>
      <c r="S489" s="9"/>
      <c r="T489" s="9"/>
      <c r="U489" s="9"/>
      <c r="V489" s="9"/>
      <c r="W489" s="9"/>
      <c r="X489" s="9"/>
      <c r="Y489" s="9"/>
      <c r="AA489" s="9"/>
      <c r="AB489" s="9"/>
      <c r="AC489" s="9"/>
      <c r="AD489" s="9"/>
      <c r="AE489" s="9"/>
      <c r="AF489" s="9"/>
      <c r="AG489" s="9"/>
      <c r="AH489" s="9"/>
      <c r="AI489" s="9"/>
    </row>
    <row r="490">
      <c r="A490" s="9"/>
      <c r="B490" s="59"/>
      <c r="C490" s="9" t="s">
        <v>304</v>
      </c>
      <c r="D490" s="49">
        <v>44188.0</v>
      </c>
      <c r="E490" s="59">
        <v>8523.0</v>
      </c>
      <c r="F490" s="79"/>
      <c r="G490" s="9"/>
      <c r="H490" s="9"/>
      <c r="I490" s="9"/>
      <c r="J490" s="9" t="s">
        <v>1414</v>
      </c>
      <c r="K490" s="9" t="s">
        <v>1592</v>
      </c>
      <c r="L490" s="49">
        <v>39396.0</v>
      </c>
      <c r="M490" s="33" t="s">
        <v>3196</v>
      </c>
      <c r="N490" s="9"/>
      <c r="R490" s="9"/>
      <c r="S490" s="9"/>
      <c r="T490" s="9"/>
      <c r="U490" s="9"/>
      <c r="V490" s="9"/>
      <c r="W490" s="9"/>
      <c r="X490" s="9"/>
      <c r="Y490" s="9"/>
      <c r="AA490" s="9"/>
      <c r="AB490" s="9"/>
      <c r="AC490" s="9"/>
      <c r="AD490" s="9"/>
      <c r="AE490" s="9"/>
      <c r="AF490" s="9"/>
      <c r="AG490" s="9"/>
      <c r="AH490" s="9"/>
      <c r="AI490" s="9"/>
    </row>
    <row r="491">
      <c r="A491" s="9"/>
      <c r="B491" s="59"/>
      <c r="C491" s="9" t="s">
        <v>263</v>
      </c>
      <c r="D491" s="49">
        <v>44188.0</v>
      </c>
      <c r="E491" s="59">
        <v>7141.0</v>
      </c>
      <c r="F491" s="79"/>
      <c r="G491" s="84"/>
      <c r="H491" s="84"/>
      <c r="I491" s="84"/>
      <c r="J491" s="9" t="s">
        <v>1780</v>
      </c>
      <c r="K491" s="9" t="s">
        <v>1588</v>
      </c>
      <c r="L491" s="49">
        <v>39416.0</v>
      </c>
      <c r="M491" s="33" t="s">
        <v>3197</v>
      </c>
      <c r="N491" s="9"/>
      <c r="R491" s="9"/>
      <c r="S491" s="9"/>
      <c r="T491" s="9"/>
      <c r="U491" s="9"/>
      <c r="V491" s="9"/>
      <c r="W491" s="9"/>
      <c r="X491" s="9"/>
      <c r="Y491" s="9"/>
      <c r="AA491" s="9"/>
      <c r="AB491" s="9"/>
      <c r="AC491" s="9"/>
      <c r="AD491" s="9"/>
      <c r="AE491" s="9"/>
      <c r="AF491" s="9"/>
      <c r="AG491" s="9"/>
      <c r="AH491" s="9"/>
      <c r="AI491" s="9"/>
    </row>
    <row r="492">
      <c r="A492" s="9"/>
      <c r="B492" s="59"/>
      <c r="C492" s="9" t="s">
        <v>220</v>
      </c>
      <c r="D492" s="49">
        <v>44189.0</v>
      </c>
      <c r="E492" s="59">
        <v>6160.0</v>
      </c>
      <c r="F492" s="79"/>
      <c r="G492" s="9"/>
      <c r="H492" s="9"/>
      <c r="I492" s="9"/>
      <c r="J492" s="9" t="s">
        <v>345</v>
      </c>
      <c r="K492" s="9" t="s">
        <v>1585</v>
      </c>
      <c r="L492" s="49">
        <v>39438.0</v>
      </c>
      <c r="M492" s="33" t="s">
        <v>3198</v>
      </c>
      <c r="N492" s="9"/>
      <c r="R492" s="9"/>
      <c r="S492" s="9"/>
      <c r="T492" s="9"/>
      <c r="U492" s="9"/>
      <c r="V492" s="9"/>
      <c r="W492" s="9"/>
      <c r="X492" s="9"/>
      <c r="Y492" s="9"/>
      <c r="AA492" s="9"/>
      <c r="AB492" s="9"/>
      <c r="AC492" s="9"/>
      <c r="AD492" s="9"/>
      <c r="AE492" s="9"/>
      <c r="AF492" s="9"/>
      <c r="AG492" s="9"/>
      <c r="AH492" s="9"/>
      <c r="AI492" s="9"/>
    </row>
    <row r="493">
      <c r="A493" s="9"/>
      <c r="B493" s="59"/>
      <c r="C493" s="9" t="s">
        <v>201</v>
      </c>
      <c r="D493" s="49">
        <v>44189.0</v>
      </c>
      <c r="E493" s="59">
        <v>6612.0</v>
      </c>
      <c r="F493" s="79"/>
      <c r="G493" s="84"/>
      <c r="H493" s="84"/>
      <c r="I493" s="84"/>
      <c r="J493" s="9" t="s">
        <v>1512</v>
      </c>
      <c r="K493" s="9" t="s">
        <v>1588</v>
      </c>
      <c r="L493" s="49">
        <v>39454.0</v>
      </c>
      <c r="M493" s="33" t="s">
        <v>3199</v>
      </c>
      <c r="N493" s="9"/>
      <c r="R493" s="9"/>
      <c r="S493" s="9"/>
      <c r="T493" s="9"/>
      <c r="U493" s="9"/>
      <c r="V493" s="9"/>
      <c r="W493" s="9"/>
      <c r="X493" s="9"/>
      <c r="Y493" s="9"/>
      <c r="AA493" s="9"/>
      <c r="AB493" s="9"/>
      <c r="AC493" s="9"/>
      <c r="AD493" s="9"/>
      <c r="AE493" s="9"/>
      <c r="AF493" s="9"/>
      <c r="AG493" s="9"/>
      <c r="AH493" s="9"/>
      <c r="AI493" s="9"/>
    </row>
    <row r="494">
      <c r="A494" s="9"/>
      <c r="B494" s="59"/>
      <c r="C494" s="9" t="s">
        <v>304</v>
      </c>
      <c r="D494" s="49">
        <v>44191.0</v>
      </c>
      <c r="E494" s="59">
        <v>6578.0</v>
      </c>
      <c r="F494" s="79"/>
      <c r="G494" s="84"/>
      <c r="H494" s="84"/>
      <c r="I494" s="84"/>
      <c r="J494" s="9" t="s">
        <v>905</v>
      </c>
      <c r="K494" s="9" t="s">
        <v>1588</v>
      </c>
      <c r="L494" s="49">
        <v>39465.0</v>
      </c>
      <c r="M494" s="33" t="s">
        <v>3200</v>
      </c>
      <c r="N494" s="9"/>
      <c r="R494" s="9"/>
      <c r="S494" s="9"/>
      <c r="T494" s="9"/>
      <c r="U494" s="9"/>
      <c r="V494" s="9"/>
      <c r="W494" s="9"/>
      <c r="X494" s="9"/>
      <c r="Y494" s="9"/>
      <c r="AA494" s="9"/>
      <c r="AB494" s="9"/>
      <c r="AC494" s="9"/>
      <c r="AD494" s="9"/>
      <c r="AE494" s="9"/>
      <c r="AF494" s="9"/>
      <c r="AG494" s="9"/>
      <c r="AH494" s="9"/>
      <c r="AI494" s="9"/>
    </row>
    <row r="495">
      <c r="A495" s="9"/>
      <c r="B495" s="59"/>
      <c r="C495" s="9" t="s">
        <v>361</v>
      </c>
      <c r="D495" s="49">
        <v>44191.0</v>
      </c>
      <c r="E495" s="59">
        <v>7333.0</v>
      </c>
      <c r="F495" s="79"/>
      <c r="G495" s="84"/>
      <c r="H495" s="84"/>
      <c r="I495" s="84"/>
      <c r="J495" s="9" t="s">
        <v>1209</v>
      </c>
      <c r="K495" s="9" t="s">
        <v>1600</v>
      </c>
      <c r="L495" s="49">
        <v>39475.0</v>
      </c>
      <c r="M495" s="33" t="s">
        <v>3201</v>
      </c>
      <c r="N495" s="9"/>
      <c r="R495" s="9"/>
      <c r="S495" s="9"/>
      <c r="T495" s="9"/>
      <c r="U495" s="9"/>
      <c r="V495" s="9"/>
      <c r="W495" s="9"/>
      <c r="X495" s="9"/>
      <c r="Y495" s="9"/>
      <c r="AA495" s="9"/>
      <c r="AB495" s="9"/>
      <c r="AC495" s="9"/>
      <c r="AD495" s="9"/>
      <c r="AE495" s="9"/>
      <c r="AF495" s="9"/>
      <c r="AG495" s="9"/>
      <c r="AH495" s="9"/>
      <c r="AI495" s="9"/>
    </row>
    <row r="496">
      <c r="A496" s="9"/>
      <c r="B496" s="59"/>
      <c r="C496" s="9" t="s">
        <v>265</v>
      </c>
      <c r="D496" s="49">
        <v>44192.0</v>
      </c>
      <c r="E496" s="59">
        <v>8719.0</v>
      </c>
      <c r="F496" s="79"/>
      <c r="G496" s="9"/>
      <c r="H496" s="9"/>
      <c r="I496" s="9"/>
      <c r="J496" s="9" t="s">
        <v>185</v>
      </c>
      <c r="K496" s="9" t="s">
        <v>1617</v>
      </c>
      <c r="L496" s="49">
        <v>39489.0</v>
      </c>
      <c r="M496" s="33" t="s">
        <v>3202</v>
      </c>
      <c r="N496" s="9"/>
      <c r="R496" s="9"/>
      <c r="S496" s="9"/>
      <c r="T496" s="9"/>
      <c r="U496" s="9"/>
      <c r="V496" s="9"/>
      <c r="W496" s="9"/>
      <c r="X496" s="9"/>
      <c r="Y496" s="9"/>
      <c r="AA496" s="9"/>
      <c r="AB496" s="9"/>
      <c r="AC496" s="9"/>
      <c r="AD496" s="9"/>
      <c r="AE496" s="9"/>
      <c r="AF496" s="9"/>
      <c r="AG496" s="9"/>
      <c r="AH496" s="9"/>
      <c r="AI496" s="9"/>
    </row>
    <row r="497">
      <c r="A497" s="9"/>
      <c r="B497" s="59"/>
      <c r="C497" s="9" t="s">
        <v>2705</v>
      </c>
      <c r="D497" s="49">
        <v>44193.0</v>
      </c>
      <c r="E497" s="59">
        <v>9121.0</v>
      </c>
      <c r="F497" s="79"/>
      <c r="G497" s="84"/>
      <c r="H497" s="84"/>
      <c r="I497" s="84"/>
      <c r="J497" s="9" t="s">
        <v>335</v>
      </c>
      <c r="K497" s="9" t="s">
        <v>1607</v>
      </c>
      <c r="L497" s="49">
        <v>39506.0</v>
      </c>
      <c r="M497" s="33" t="s">
        <v>3203</v>
      </c>
      <c r="N497" s="9"/>
      <c r="R497" s="9"/>
      <c r="S497" s="9"/>
      <c r="T497" s="9"/>
      <c r="U497" s="9"/>
      <c r="V497" s="9"/>
      <c r="W497" s="9"/>
      <c r="X497" s="9"/>
      <c r="Y497" s="9"/>
      <c r="AA497" s="9"/>
      <c r="AB497" s="9"/>
      <c r="AC497" s="9"/>
      <c r="AD497" s="9"/>
      <c r="AE497" s="9"/>
      <c r="AF497" s="9"/>
      <c r="AG497" s="9"/>
      <c r="AH497" s="9"/>
      <c r="AI497" s="9"/>
    </row>
    <row r="498">
      <c r="A498" s="9"/>
      <c r="B498" s="59"/>
      <c r="C498" s="9" t="s">
        <v>301</v>
      </c>
      <c r="D498" s="49">
        <v>44194.0</v>
      </c>
      <c r="E498" s="59">
        <v>9415.0</v>
      </c>
      <c r="F498" s="79"/>
      <c r="G498" s="9"/>
      <c r="H498" s="9"/>
      <c r="I498" s="9"/>
      <c r="J498" s="9" t="s">
        <v>932</v>
      </c>
      <c r="K498" s="9" t="s">
        <v>1588</v>
      </c>
      <c r="L498" s="49">
        <v>39507.0</v>
      </c>
      <c r="M498" s="33" t="s">
        <v>3204</v>
      </c>
      <c r="N498" s="9"/>
      <c r="R498" s="9"/>
      <c r="S498" s="9"/>
      <c r="T498" s="9"/>
      <c r="U498" s="9"/>
      <c r="V498" s="9"/>
      <c r="W498" s="9"/>
      <c r="X498" s="9"/>
      <c r="Y498" s="9"/>
      <c r="AA498" s="9"/>
      <c r="AB498" s="9"/>
      <c r="AC498" s="9"/>
      <c r="AD498" s="9"/>
      <c r="AE498" s="9"/>
      <c r="AF498" s="9"/>
      <c r="AG498" s="9"/>
      <c r="AH498" s="9"/>
      <c r="AI498" s="9"/>
    </row>
    <row r="499">
      <c r="A499" s="9"/>
      <c r="B499" s="59"/>
      <c r="C499" s="9" t="s">
        <v>277</v>
      </c>
      <c r="D499" s="49">
        <v>44194.0</v>
      </c>
      <c r="E499" s="59">
        <v>7859.0</v>
      </c>
      <c r="F499" s="79"/>
      <c r="G499" s="84"/>
      <c r="H499" s="84"/>
      <c r="I499" s="84"/>
      <c r="J499" s="9" t="s">
        <v>1213</v>
      </c>
      <c r="K499" s="9" t="s">
        <v>1607</v>
      </c>
      <c r="L499" s="49">
        <v>39516.0</v>
      </c>
      <c r="M499" s="33" t="s">
        <v>3205</v>
      </c>
      <c r="N499" s="9"/>
      <c r="R499" s="9"/>
      <c r="S499" s="9"/>
      <c r="T499" s="9"/>
      <c r="U499" s="9"/>
      <c r="V499" s="9"/>
      <c r="W499" s="9"/>
      <c r="X499" s="9"/>
      <c r="Y499" s="9"/>
      <c r="AA499" s="9"/>
      <c r="AB499" s="9"/>
      <c r="AC499" s="9"/>
      <c r="AD499" s="9"/>
      <c r="AE499" s="9"/>
      <c r="AF499" s="9"/>
      <c r="AG499" s="9"/>
      <c r="AH499" s="9"/>
      <c r="AI499" s="9"/>
    </row>
    <row r="500">
      <c r="A500" s="9"/>
      <c r="B500" s="59"/>
      <c r="C500" s="9" t="s">
        <v>347</v>
      </c>
      <c r="D500" s="49">
        <v>44195.0</v>
      </c>
      <c r="E500" s="59">
        <v>7501.0</v>
      </c>
      <c r="F500" s="79"/>
      <c r="G500" s="9"/>
      <c r="H500" s="9"/>
      <c r="I500" s="9"/>
      <c r="J500" s="9" t="s">
        <v>1240</v>
      </c>
      <c r="K500" s="9" t="s">
        <v>1622</v>
      </c>
      <c r="L500" s="49">
        <v>39541.0</v>
      </c>
      <c r="M500" s="33" t="s">
        <v>3206</v>
      </c>
      <c r="N500" s="9"/>
      <c r="R500" s="9"/>
      <c r="S500" s="9"/>
      <c r="T500" s="9"/>
      <c r="U500" s="9"/>
      <c r="V500" s="9"/>
      <c r="W500" s="9"/>
      <c r="X500" s="9"/>
      <c r="Y500" s="9"/>
      <c r="AA500" s="9"/>
      <c r="AB500" s="9"/>
      <c r="AC500" s="9"/>
      <c r="AD500" s="9"/>
      <c r="AE500" s="9"/>
      <c r="AF500" s="9"/>
      <c r="AG500" s="9"/>
      <c r="AH500" s="9"/>
      <c r="AI500" s="9"/>
    </row>
    <row r="501">
      <c r="A501" s="9"/>
      <c r="B501" s="59"/>
      <c r="C501" s="9" t="s">
        <v>279</v>
      </c>
      <c r="D501" s="49">
        <v>44195.0</v>
      </c>
      <c r="E501" s="59">
        <v>8278.0</v>
      </c>
      <c r="F501" s="79"/>
      <c r="G501" s="84"/>
      <c r="H501" s="84"/>
      <c r="I501" s="84"/>
      <c r="J501" s="9" t="s">
        <v>339</v>
      </c>
      <c r="K501" s="9" t="s">
        <v>1588</v>
      </c>
      <c r="L501" s="49">
        <v>39563.0</v>
      </c>
      <c r="M501" s="33" t="s">
        <v>3207</v>
      </c>
      <c r="N501" s="9"/>
      <c r="R501" s="9"/>
      <c r="S501" s="9"/>
      <c r="T501" s="9"/>
      <c r="U501" s="9"/>
      <c r="V501" s="9"/>
      <c r="W501" s="9"/>
      <c r="X501" s="9"/>
      <c r="Y501" s="9"/>
      <c r="AA501" s="9"/>
      <c r="AB501" s="9"/>
      <c r="AC501" s="9"/>
      <c r="AD501" s="9"/>
      <c r="AE501" s="9"/>
      <c r="AF501" s="9"/>
      <c r="AG501" s="9"/>
      <c r="AH501" s="9"/>
      <c r="AI501" s="9"/>
    </row>
    <row r="502">
      <c r="A502" s="9"/>
      <c r="B502" s="59"/>
      <c r="C502" s="9" t="s">
        <v>220</v>
      </c>
      <c r="D502" s="49">
        <v>44195.0</v>
      </c>
      <c r="E502" s="59">
        <v>9410.0</v>
      </c>
      <c r="F502" s="79"/>
      <c r="G502" s="9"/>
      <c r="H502" s="9"/>
      <c r="I502" s="9"/>
      <c r="J502" s="9" t="s">
        <v>1451</v>
      </c>
      <c r="K502" s="9" t="s">
        <v>1600</v>
      </c>
      <c r="L502" s="49">
        <v>39566.0</v>
      </c>
      <c r="M502" s="33" t="s">
        <v>3208</v>
      </c>
      <c r="N502" s="9"/>
      <c r="R502" s="9"/>
      <c r="S502" s="9"/>
      <c r="T502" s="9"/>
      <c r="U502" s="9"/>
      <c r="V502" s="9"/>
      <c r="W502" s="9"/>
      <c r="X502" s="9"/>
      <c r="Y502" s="9"/>
      <c r="AA502" s="9"/>
      <c r="AB502" s="9"/>
      <c r="AC502" s="9"/>
      <c r="AD502" s="9"/>
      <c r="AE502" s="9"/>
      <c r="AF502" s="9"/>
      <c r="AG502" s="9"/>
      <c r="AH502" s="9"/>
      <c r="AI502" s="9"/>
    </row>
    <row r="503">
      <c r="A503" s="9"/>
      <c r="B503" s="59"/>
      <c r="C503" s="9" t="s">
        <v>316</v>
      </c>
      <c r="D503" s="49">
        <v>44196.0</v>
      </c>
      <c r="E503" s="59">
        <v>7919.0</v>
      </c>
      <c r="F503" s="79"/>
      <c r="G503" s="84"/>
      <c r="H503" s="84"/>
      <c r="I503" s="84"/>
      <c r="J503" s="9" t="s">
        <v>1291</v>
      </c>
      <c r="K503" s="9" t="s">
        <v>1617</v>
      </c>
      <c r="L503" s="49">
        <v>39571.0</v>
      </c>
      <c r="M503" s="33" t="s">
        <v>3209</v>
      </c>
      <c r="N503" s="9"/>
      <c r="R503" s="9"/>
      <c r="S503" s="9"/>
      <c r="T503" s="9"/>
      <c r="U503" s="9"/>
      <c r="V503" s="9"/>
      <c r="W503" s="9"/>
      <c r="X503" s="9"/>
      <c r="Y503" s="9"/>
      <c r="AA503" s="9"/>
      <c r="AB503" s="9"/>
      <c r="AC503" s="9"/>
      <c r="AD503" s="9"/>
      <c r="AE503" s="9"/>
      <c r="AF503" s="9"/>
      <c r="AG503" s="9"/>
      <c r="AH503" s="9"/>
      <c r="AI503" s="9"/>
    </row>
    <row r="504">
      <c r="A504" s="9"/>
      <c r="B504" s="59"/>
      <c r="C504" s="9"/>
      <c r="D504" s="9"/>
      <c r="E504" s="59"/>
      <c r="F504" s="79"/>
      <c r="G504" s="84"/>
      <c r="H504" s="84"/>
      <c r="I504" s="84"/>
      <c r="J504" s="9" t="s">
        <v>908</v>
      </c>
      <c r="K504" s="9" t="s">
        <v>1603</v>
      </c>
      <c r="L504" s="49">
        <v>39580.0</v>
      </c>
      <c r="M504" s="33" t="s">
        <v>3210</v>
      </c>
      <c r="N504" s="9"/>
      <c r="R504" s="9"/>
      <c r="S504" s="9"/>
      <c r="T504" s="9"/>
      <c r="U504" s="9"/>
      <c r="V504" s="9"/>
      <c r="W504" s="9"/>
      <c r="X504" s="9"/>
      <c r="Y504" s="9"/>
      <c r="AA504" s="9"/>
      <c r="AB504" s="9"/>
      <c r="AC504" s="9"/>
      <c r="AD504" s="9"/>
      <c r="AE504" s="9"/>
      <c r="AF504" s="9"/>
      <c r="AG504" s="9"/>
      <c r="AH504" s="9"/>
      <c r="AI504" s="9"/>
    </row>
    <row r="505">
      <c r="A505" s="9"/>
      <c r="B505" s="59"/>
      <c r="C505" s="9"/>
      <c r="D505" s="9"/>
      <c r="E505" s="59"/>
      <c r="F505" s="79"/>
      <c r="G505" s="84"/>
      <c r="H505" s="84"/>
      <c r="I505" s="84"/>
      <c r="J505" s="9" t="s">
        <v>1218</v>
      </c>
      <c r="K505" s="9" t="s">
        <v>1588</v>
      </c>
      <c r="L505" s="49">
        <v>39597.0</v>
      </c>
      <c r="M505" s="33" t="s">
        <v>3211</v>
      </c>
      <c r="N505" s="9"/>
      <c r="R505" s="9"/>
      <c r="S505" s="9"/>
      <c r="T505" s="9"/>
      <c r="U505" s="9"/>
      <c r="V505" s="9"/>
      <c r="W505" s="9"/>
      <c r="X505" s="9"/>
      <c r="Y505" s="9"/>
      <c r="AA505" s="9"/>
      <c r="AB505" s="9"/>
      <c r="AC505" s="9"/>
      <c r="AD505" s="9"/>
      <c r="AE505" s="9"/>
      <c r="AF505" s="9"/>
      <c r="AG505" s="9"/>
      <c r="AH505" s="9"/>
      <c r="AI505" s="9"/>
    </row>
    <row r="506">
      <c r="A506" s="9"/>
      <c r="B506" s="59"/>
      <c r="C506" s="9"/>
      <c r="D506" s="9"/>
      <c r="E506" s="59"/>
      <c r="F506" s="79"/>
      <c r="G506" s="9"/>
      <c r="H506" s="9"/>
      <c r="I506" s="9"/>
      <c r="J506" s="9" t="s">
        <v>1356</v>
      </c>
      <c r="K506" s="9" t="s">
        <v>1594</v>
      </c>
      <c r="L506" s="49">
        <v>39611.0</v>
      </c>
      <c r="M506" s="33" t="s">
        <v>3212</v>
      </c>
      <c r="N506" s="9"/>
      <c r="R506" s="9"/>
      <c r="S506" s="9"/>
      <c r="T506" s="9"/>
      <c r="U506" s="9"/>
      <c r="V506" s="9"/>
      <c r="W506" s="9"/>
      <c r="X506" s="9"/>
      <c r="Y506" s="9"/>
      <c r="AA506" s="9"/>
      <c r="AB506" s="9"/>
      <c r="AC506" s="9"/>
      <c r="AD506" s="9"/>
      <c r="AE506" s="9"/>
      <c r="AF506" s="9"/>
      <c r="AG506" s="9"/>
      <c r="AH506" s="9"/>
      <c r="AI506" s="9"/>
    </row>
    <row r="507">
      <c r="A507" s="9"/>
      <c r="B507" s="59"/>
      <c r="C507" s="9"/>
      <c r="D507" s="9"/>
      <c r="E507" s="59"/>
      <c r="F507" s="79"/>
      <c r="G507" s="84"/>
      <c r="H507" s="84"/>
      <c r="I507" s="84"/>
      <c r="J507" s="9" t="s">
        <v>1272</v>
      </c>
      <c r="K507" s="9" t="s">
        <v>1585</v>
      </c>
      <c r="L507" s="49">
        <v>39636.0</v>
      </c>
      <c r="M507" s="33" t="s">
        <v>3213</v>
      </c>
      <c r="N507" s="9"/>
      <c r="R507" s="9"/>
      <c r="S507" s="9"/>
      <c r="T507" s="9"/>
      <c r="U507" s="9"/>
      <c r="V507" s="9"/>
      <c r="W507" s="9"/>
      <c r="X507" s="9"/>
      <c r="Y507" s="9"/>
      <c r="AA507" s="9"/>
      <c r="AB507" s="9"/>
      <c r="AC507" s="9"/>
      <c r="AD507" s="9"/>
      <c r="AE507" s="9"/>
      <c r="AF507" s="9"/>
      <c r="AG507" s="9"/>
      <c r="AH507" s="9"/>
      <c r="AI507" s="9"/>
    </row>
    <row r="508">
      <c r="A508" s="9"/>
      <c r="B508" s="59"/>
      <c r="C508" s="9"/>
      <c r="D508" s="9"/>
      <c r="E508" s="59"/>
      <c r="F508" s="79"/>
      <c r="G508" s="84"/>
      <c r="H508" s="84"/>
      <c r="I508" s="84"/>
      <c r="J508" s="9" t="s">
        <v>317</v>
      </c>
      <c r="K508" s="9" t="s">
        <v>1584</v>
      </c>
      <c r="L508" s="49">
        <v>39636.0</v>
      </c>
      <c r="M508" s="33" t="s">
        <v>3214</v>
      </c>
      <c r="N508" s="9"/>
      <c r="R508" s="9"/>
      <c r="S508" s="9"/>
      <c r="T508" s="9"/>
      <c r="U508" s="9"/>
      <c r="V508" s="9"/>
      <c r="W508" s="9"/>
      <c r="X508" s="9"/>
      <c r="Y508" s="9"/>
      <c r="AA508" s="9"/>
      <c r="AB508" s="9"/>
      <c r="AC508" s="9"/>
      <c r="AD508" s="9"/>
      <c r="AE508" s="9"/>
      <c r="AF508" s="9"/>
      <c r="AG508" s="9"/>
      <c r="AH508" s="9"/>
      <c r="AI508" s="9"/>
    </row>
    <row r="509">
      <c r="A509" s="9"/>
      <c r="B509" s="59"/>
      <c r="C509" s="9"/>
      <c r="D509" s="9"/>
      <c r="E509" s="59"/>
      <c r="F509" s="79"/>
      <c r="G509" s="84"/>
      <c r="H509" s="84"/>
      <c r="I509" s="84"/>
      <c r="J509" s="9" t="s">
        <v>1253</v>
      </c>
      <c r="K509" s="9" t="s">
        <v>1585</v>
      </c>
      <c r="L509" s="49">
        <v>39639.0</v>
      </c>
      <c r="M509" s="33" t="s">
        <v>3215</v>
      </c>
      <c r="N509" s="9"/>
      <c r="R509" s="9"/>
      <c r="S509" s="9"/>
      <c r="T509" s="9"/>
      <c r="U509" s="9"/>
      <c r="V509" s="9"/>
      <c r="W509" s="9"/>
      <c r="X509" s="9"/>
      <c r="Y509" s="9"/>
      <c r="AA509" s="9"/>
      <c r="AB509" s="9"/>
      <c r="AC509" s="9"/>
      <c r="AD509" s="9"/>
      <c r="AE509" s="9"/>
      <c r="AF509" s="9"/>
      <c r="AG509" s="9"/>
      <c r="AH509" s="9"/>
      <c r="AI509" s="9"/>
    </row>
    <row r="510">
      <c r="A510" s="9"/>
      <c r="B510" s="59"/>
      <c r="C510" s="9"/>
      <c r="D510" s="9"/>
      <c r="E510" s="59"/>
      <c r="F510" s="79"/>
      <c r="G510" s="9"/>
      <c r="H510" s="9"/>
      <c r="I510" s="9"/>
      <c r="J510" s="9" t="s">
        <v>1244</v>
      </c>
      <c r="K510" s="9" t="s">
        <v>1588</v>
      </c>
      <c r="L510" s="49">
        <v>39639.0</v>
      </c>
      <c r="M510" s="33" t="s">
        <v>3216</v>
      </c>
      <c r="N510" s="9"/>
      <c r="R510" s="9"/>
      <c r="S510" s="9"/>
      <c r="T510" s="9"/>
      <c r="U510" s="9"/>
      <c r="V510" s="9"/>
      <c r="W510" s="9"/>
      <c r="X510" s="9"/>
      <c r="Y510" s="9"/>
      <c r="AA510" s="9"/>
      <c r="AB510" s="9"/>
      <c r="AC510" s="9"/>
      <c r="AD510" s="9"/>
      <c r="AE510" s="9"/>
      <c r="AF510" s="9"/>
      <c r="AG510" s="9"/>
      <c r="AH510" s="9"/>
      <c r="AI510" s="9"/>
    </row>
    <row r="511">
      <c r="A511" s="9"/>
      <c r="B511" s="59"/>
      <c r="C511" s="9"/>
      <c r="D511" s="9"/>
      <c r="E511" s="59"/>
      <c r="F511" s="79"/>
      <c r="G511" s="84"/>
      <c r="H511" s="84"/>
      <c r="I511" s="84"/>
      <c r="J511" s="9" t="s">
        <v>1335</v>
      </c>
      <c r="K511" s="9" t="s">
        <v>1585</v>
      </c>
      <c r="L511" s="49">
        <v>39664.0</v>
      </c>
      <c r="M511" s="33" t="s">
        <v>3217</v>
      </c>
      <c r="N511" s="9"/>
      <c r="R511" s="9"/>
      <c r="S511" s="9"/>
      <c r="T511" s="9"/>
      <c r="U511" s="9"/>
      <c r="V511" s="9"/>
      <c r="W511" s="9"/>
      <c r="X511" s="9"/>
      <c r="Y511" s="9"/>
      <c r="AA511" s="9"/>
      <c r="AB511" s="9"/>
      <c r="AC511" s="9"/>
      <c r="AD511" s="9"/>
      <c r="AE511" s="9"/>
      <c r="AF511" s="9"/>
      <c r="AG511" s="9"/>
      <c r="AH511" s="9"/>
      <c r="AI511" s="9"/>
    </row>
    <row r="512">
      <c r="A512" s="9"/>
      <c r="B512" s="59"/>
      <c r="C512" s="9"/>
      <c r="D512" s="9"/>
      <c r="E512" s="59"/>
      <c r="F512" s="79"/>
      <c r="G512" s="84"/>
      <c r="H512" s="84"/>
      <c r="I512" s="84"/>
      <c r="J512" s="9" t="s">
        <v>1194</v>
      </c>
      <c r="K512" s="9" t="s">
        <v>1607</v>
      </c>
      <c r="L512" s="49">
        <v>39674.0</v>
      </c>
      <c r="M512" s="33" t="s">
        <v>3218</v>
      </c>
      <c r="N512" s="9"/>
      <c r="R512" s="9"/>
      <c r="S512" s="9"/>
      <c r="T512" s="9"/>
      <c r="U512" s="9"/>
      <c r="V512" s="9"/>
      <c r="W512" s="9"/>
      <c r="X512" s="9"/>
      <c r="Y512" s="9"/>
      <c r="AA512" s="9"/>
      <c r="AB512" s="9"/>
      <c r="AC512" s="9"/>
      <c r="AD512" s="9"/>
      <c r="AE512" s="9"/>
      <c r="AF512" s="9"/>
      <c r="AG512" s="9"/>
      <c r="AH512" s="9"/>
      <c r="AI512" s="9"/>
    </row>
    <row r="513">
      <c r="A513" s="84"/>
      <c r="B513" s="59"/>
      <c r="C513" s="84"/>
      <c r="D513" s="84"/>
      <c r="E513" s="59"/>
      <c r="F513" s="79"/>
      <c r="G513" s="84"/>
      <c r="H513" s="84"/>
      <c r="I513" s="84"/>
      <c r="J513" s="9" t="s">
        <v>1193</v>
      </c>
      <c r="K513" s="9" t="s">
        <v>1600</v>
      </c>
      <c r="L513" s="49">
        <v>39727.0</v>
      </c>
      <c r="M513" s="33" t="s">
        <v>3219</v>
      </c>
      <c r="N513" s="9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</row>
    <row r="514">
      <c r="A514" s="84"/>
      <c r="B514" s="59"/>
      <c r="C514" s="84"/>
      <c r="D514" s="84"/>
      <c r="E514" s="59"/>
      <c r="F514" s="79"/>
      <c r="G514" s="84"/>
      <c r="H514" s="84"/>
      <c r="I514" s="84"/>
      <c r="J514" s="9" t="s">
        <v>915</v>
      </c>
      <c r="K514" s="9" t="s">
        <v>1592</v>
      </c>
      <c r="L514" s="49">
        <v>39734.0</v>
      </c>
      <c r="M514" s="33" t="s">
        <v>3220</v>
      </c>
      <c r="N514" s="9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</row>
    <row r="515">
      <c r="A515" s="84"/>
      <c r="B515" s="59"/>
      <c r="C515" s="84"/>
      <c r="D515" s="84"/>
      <c r="E515" s="59"/>
      <c r="F515" s="79"/>
      <c r="G515" s="9"/>
      <c r="H515" s="9"/>
      <c r="I515" s="9"/>
      <c r="J515" s="9" t="s">
        <v>1333</v>
      </c>
      <c r="K515" s="9" t="s">
        <v>1607</v>
      </c>
      <c r="L515" s="49">
        <v>39739.0</v>
      </c>
      <c r="M515" s="33" t="s">
        <v>3221</v>
      </c>
      <c r="N515" s="9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</row>
    <row r="516">
      <c r="A516" s="84"/>
      <c r="B516" s="59"/>
      <c r="C516" s="84"/>
      <c r="D516" s="84"/>
      <c r="E516" s="59"/>
      <c r="F516" s="79"/>
      <c r="G516" s="84"/>
      <c r="H516" s="84"/>
      <c r="I516" s="84"/>
      <c r="J516" s="9" t="s">
        <v>322</v>
      </c>
      <c r="K516" s="9" t="s">
        <v>1584</v>
      </c>
      <c r="L516" s="49">
        <v>39747.0</v>
      </c>
      <c r="M516" s="33" t="s">
        <v>3222</v>
      </c>
      <c r="N516" s="9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</row>
    <row r="517">
      <c r="A517" s="84"/>
      <c r="B517" s="59"/>
      <c r="C517" s="84"/>
      <c r="D517" s="84"/>
      <c r="E517" s="59"/>
      <c r="F517" s="79"/>
      <c r="G517" s="84"/>
      <c r="H517" s="84"/>
      <c r="I517" s="84"/>
      <c r="J517" s="9" t="s">
        <v>1257</v>
      </c>
      <c r="K517" s="9" t="s">
        <v>1601</v>
      </c>
      <c r="L517" s="49">
        <v>39786.0</v>
      </c>
      <c r="M517" s="33" t="s">
        <v>3223</v>
      </c>
      <c r="N517" s="9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</row>
    <row r="518">
      <c r="A518" s="84"/>
      <c r="B518" s="59"/>
      <c r="C518" s="84"/>
      <c r="D518" s="84"/>
      <c r="E518" s="59"/>
      <c r="F518" s="79"/>
      <c r="G518" s="9"/>
      <c r="H518" s="9"/>
      <c r="I518" s="9"/>
      <c r="J518" s="9" t="s">
        <v>1242</v>
      </c>
      <c r="K518" s="9" t="s">
        <v>1600</v>
      </c>
      <c r="L518" s="49">
        <v>39798.0</v>
      </c>
      <c r="M518" s="33" t="s">
        <v>3224</v>
      </c>
      <c r="N518" s="9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</row>
    <row r="519">
      <c r="A519" s="84"/>
      <c r="B519" s="59"/>
      <c r="C519" s="84"/>
      <c r="D519" s="84"/>
      <c r="E519" s="59"/>
      <c r="F519" s="79"/>
      <c r="G519" s="9"/>
      <c r="H519" s="9"/>
      <c r="I519" s="9"/>
      <c r="J519" s="9" t="s">
        <v>326</v>
      </c>
      <c r="K519" s="9" t="s">
        <v>1600</v>
      </c>
      <c r="L519" s="49">
        <v>39824.0</v>
      </c>
      <c r="M519" s="33" t="s">
        <v>3225</v>
      </c>
      <c r="N519" s="9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</row>
    <row r="520">
      <c r="A520" s="84"/>
      <c r="B520" s="59"/>
      <c r="C520" s="84"/>
      <c r="D520" s="84"/>
      <c r="E520" s="59"/>
      <c r="F520" s="79"/>
      <c r="G520" s="9"/>
      <c r="H520" s="9"/>
      <c r="I520" s="9"/>
      <c r="J520" s="9" t="s">
        <v>328</v>
      </c>
      <c r="K520" s="9" t="s">
        <v>1600</v>
      </c>
      <c r="L520" s="49">
        <v>39829.0</v>
      </c>
      <c r="M520" s="33" t="s">
        <v>3226</v>
      </c>
      <c r="N520" s="9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</row>
    <row r="521">
      <c r="A521" s="84"/>
      <c r="B521" s="59"/>
      <c r="C521" s="84"/>
      <c r="D521" s="84"/>
      <c r="E521" s="59"/>
      <c r="F521" s="79"/>
      <c r="G521" s="84"/>
      <c r="H521" s="84"/>
      <c r="I521" s="84"/>
      <c r="J521" s="9" t="s">
        <v>1287</v>
      </c>
      <c r="K521" s="9" t="s">
        <v>1607</v>
      </c>
      <c r="L521" s="49">
        <v>39846.0</v>
      </c>
      <c r="M521" s="33" t="s">
        <v>3227</v>
      </c>
      <c r="N521" s="9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</row>
    <row r="522">
      <c r="A522" s="84"/>
      <c r="B522" s="59"/>
      <c r="C522" s="84"/>
      <c r="D522" s="84"/>
      <c r="E522" s="59"/>
      <c r="F522" s="79"/>
      <c r="G522" s="84"/>
      <c r="H522" s="84"/>
      <c r="I522" s="84"/>
      <c r="J522" s="9" t="s">
        <v>329</v>
      </c>
      <c r="K522" s="9" t="s">
        <v>1600</v>
      </c>
      <c r="L522" s="49">
        <v>39892.0</v>
      </c>
      <c r="M522" s="33" t="s">
        <v>3228</v>
      </c>
      <c r="N522" s="9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  <c r="AE522" s="84"/>
      <c r="AF522" s="84"/>
      <c r="AG522" s="84"/>
      <c r="AH522" s="84"/>
      <c r="AI522" s="84"/>
    </row>
    <row r="523">
      <c r="A523" s="84"/>
      <c r="B523" s="59"/>
      <c r="C523" s="84"/>
      <c r="D523" s="84"/>
      <c r="E523" s="59"/>
      <c r="F523" s="79"/>
      <c r="G523" s="84"/>
      <c r="H523" s="84"/>
      <c r="I523" s="84"/>
      <c r="J523" s="9" t="s">
        <v>1503</v>
      </c>
      <c r="K523" s="9" t="s">
        <v>1586</v>
      </c>
      <c r="L523" s="49">
        <v>39902.0</v>
      </c>
      <c r="M523" s="33" t="s">
        <v>3229</v>
      </c>
      <c r="N523" s="9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</row>
    <row r="524">
      <c r="A524" s="84"/>
      <c r="B524" s="59"/>
      <c r="C524" s="84"/>
      <c r="D524" s="84"/>
      <c r="E524" s="59"/>
      <c r="F524" s="79"/>
      <c r="G524" s="9"/>
      <c r="H524" s="9"/>
      <c r="I524" s="9"/>
      <c r="J524" s="9" t="s">
        <v>1217</v>
      </c>
      <c r="K524" s="9" t="s">
        <v>1584</v>
      </c>
      <c r="L524" s="49">
        <v>39902.0</v>
      </c>
      <c r="M524" s="33" t="s">
        <v>3230</v>
      </c>
      <c r="N524" s="9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  <c r="AE524" s="84"/>
      <c r="AF524" s="84"/>
      <c r="AG524" s="84"/>
      <c r="AH524" s="84"/>
      <c r="AI524" s="84"/>
    </row>
    <row r="525">
      <c r="A525" s="84"/>
      <c r="B525" s="59"/>
      <c r="C525" s="84"/>
      <c r="D525" s="84"/>
      <c r="E525" s="59"/>
      <c r="F525" s="79"/>
      <c r="G525" s="84"/>
      <c r="H525" s="84"/>
      <c r="I525" s="84"/>
      <c r="J525" s="9" t="s">
        <v>1016</v>
      </c>
      <c r="K525" s="9" t="s">
        <v>1655</v>
      </c>
      <c r="L525" s="49">
        <v>39905.0</v>
      </c>
      <c r="M525" s="33" t="s">
        <v>3231</v>
      </c>
      <c r="N525" s="9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</row>
    <row r="526">
      <c r="A526" s="84"/>
      <c r="B526" s="59"/>
      <c r="C526" s="84"/>
      <c r="D526" s="84"/>
      <c r="E526" s="59"/>
      <c r="F526" s="79"/>
      <c r="G526" s="9"/>
      <c r="H526" s="9"/>
      <c r="I526" s="9"/>
      <c r="J526" s="9" t="s">
        <v>981</v>
      </c>
      <c r="K526" s="9" t="s">
        <v>1600</v>
      </c>
      <c r="L526" s="49">
        <v>39934.0</v>
      </c>
      <c r="M526" s="33" t="s">
        <v>3232</v>
      </c>
      <c r="N526" s="9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</row>
    <row r="527">
      <c r="A527" s="84"/>
      <c r="B527" s="59"/>
      <c r="C527" s="84"/>
      <c r="D527" s="84"/>
      <c r="E527" s="59"/>
      <c r="F527" s="79"/>
      <c r="G527" s="84"/>
      <c r="H527" s="84"/>
      <c r="I527" s="84"/>
      <c r="J527" s="9" t="s">
        <v>343</v>
      </c>
      <c r="K527" s="9" t="s">
        <v>1588</v>
      </c>
      <c r="L527" s="49">
        <v>39951.0</v>
      </c>
      <c r="M527" s="33" t="s">
        <v>3233</v>
      </c>
      <c r="N527" s="9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  <c r="AE527" s="84"/>
      <c r="AF527" s="84"/>
      <c r="AG527" s="84"/>
      <c r="AH527" s="84"/>
      <c r="AI527" s="84"/>
    </row>
    <row r="528">
      <c r="A528" s="84"/>
      <c r="B528" s="59"/>
      <c r="C528" s="84"/>
      <c r="D528" s="84"/>
      <c r="E528" s="59"/>
      <c r="F528" s="79"/>
      <c r="G528" s="84"/>
      <c r="H528" s="84"/>
      <c r="I528" s="84"/>
      <c r="J528" s="9" t="s">
        <v>1040</v>
      </c>
      <c r="K528" s="9" t="s">
        <v>1595</v>
      </c>
      <c r="L528" s="49">
        <v>39968.0</v>
      </c>
      <c r="M528" s="33" t="s">
        <v>3234</v>
      </c>
      <c r="N528" s="9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</row>
    <row r="529">
      <c r="A529" s="84"/>
      <c r="B529" s="59"/>
      <c r="C529" s="84"/>
      <c r="D529" s="84"/>
      <c r="E529" s="59"/>
      <c r="F529" s="79"/>
      <c r="G529" s="84"/>
      <c r="H529" s="84"/>
      <c r="I529" s="84"/>
      <c r="J529" s="9" t="s">
        <v>344</v>
      </c>
      <c r="K529" s="9" t="s">
        <v>1588</v>
      </c>
      <c r="L529" s="49">
        <v>39993.0</v>
      </c>
      <c r="M529" s="33" t="s">
        <v>3235</v>
      </c>
      <c r="N529" s="9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</row>
    <row r="530">
      <c r="A530" s="84"/>
      <c r="B530" s="59"/>
      <c r="C530" s="84"/>
      <c r="D530" s="84"/>
      <c r="E530" s="59"/>
      <c r="F530" s="79"/>
      <c r="G530" s="84"/>
      <c r="H530" s="84"/>
      <c r="I530" s="84"/>
      <c r="J530" s="9" t="s">
        <v>978</v>
      </c>
      <c r="K530" s="9" t="s">
        <v>1622</v>
      </c>
      <c r="L530" s="49">
        <v>40003.0</v>
      </c>
      <c r="M530" s="33" t="s">
        <v>3236</v>
      </c>
      <c r="N530" s="9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</row>
    <row r="531">
      <c r="A531" s="84"/>
      <c r="B531" s="59"/>
      <c r="C531" s="84"/>
      <c r="D531" s="84"/>
      <c r="E531" s="59"/>
      <c r="F531" s="79"/>
      <c r="G531" s="84"/>
      <c r="H531" s="84"/>
      <c r="I531" s="84"/>
      <c r="J531" s="9" t="s">
        <v>331</v>
      </c>
      <c r="K531" s="9" t="s">
        <v>1600</v>
      </c>
      <c r="L531" s="49">
        <v>40007.0</v>
      </c>
      <c r="M531" s="33" t="s">
        <v>3237</v>
      </c>
      <c r="N531" s="9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</row>
    <row r="532">
      <c r="A532" s="84"/>
      <c r="B532" s="59"/>
      <c r="C532" s="84"/>
      <c r="D532" s="84"/>
      <c r="E532" s="59"/>
      <c r="F532" s="79"/>
      <c r="G532" s="9"/>
      <c r="H532" s="9"/>
      <c r="I532" s="9"/>
      <c r="J532" s="9" t="s">
        <v>1779</v>
      </c>
      <c r="K532" s="9" t="s">
        <v>1584</v>
      </c>
      <c r="L532" s="49">
        <v>40024.0</v>
      </c>
      <c r="M532" s="33" t="s">
        <v>3238</v>
      </c>
      <c r="N532" s="9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</row>
    <row r="533">
      <c r="A533" s="84"/>
      <c r="B533" s="59"/>
      <c r="C533" s="84"/>
      <c r="D533" s="84"/>
      <c r="E533" s="59"/>
      <c r="F533" s="79"/>
      <c r="G533" s="84"/>
      <c r="H533" s="84"/>
      <c r="I533" s="84"/>
      <c r="J533" s="9" t="s">
        <v>1324</v>
      </c>
      <c r="K533" s="9" t="s">
        <v>1584</v>
      </c>
      <c r="L533" s="49">
        <v>40066.0</v>
      </c>
      <c r="M533" s="33" t="s">
        <v>3239</v>
      </c>
      <c r="N533" s="9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  <c r="AE533" s="84"/>
      <c r="AF533" s="84"/>
      <c r="AG533" s="84"/>
      <c r="AH533" s="84"/>
      <c r="AI533" s="84"/>
    </row>
    <row r="534">
      <c r="A534" s="84"/>
      <c r="B534" s="59"/>
      <c r="C534" s="84"/>
      <c r="D534" s="84"/>
      <c r="E534" s="59"/>
      <c r="F534" s="79"/>
      <c r="G534" s="9"/>
      <c r="H534" s="9"/>
      <c r="I534" s="9"/>
      <c r="J534" s="9" t="s">
        <v>968</v>
      </c>
      <c r="K534" s="9" t="s">
        <v>1594</v>
      </c>
      <c r="L534" s="49">
        <v>40110.0</v>
      </c>
      <c r="M534" s="33" t="s">
        <v>3240</v>
      </c>
      <c r="N534" s="9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</row>
    <row r="535">
      <c r="A535" s="84"/>
      <c r="B535" s="59"/>
      <c r="C535" s="84"/>
      <c r="D535" s="84"/>
      <c r="E535" s="59"/>
      <c r="F535" s="79"/>
      <c r="G535" s="9"/>
      <c r="H535" s="9"/>
      <c r="I535" s="9"/>
      <c r="J535" s="9" t="s">
        <v>337</v>
      </c>
      <c r="K535" s="9" t="s">
        <v>1600</v>
      </c>
      <c r="L535" s="49">
        <v>40118.0</v>
      </c>
      <c r="M535" s="33" t="s">
        <v>3241</v>
      </c>
      <c r="N535" s="9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  <c r="AE535" s="84"/>
      <c r="AF535" s="84"/>
      <c r="AG535" s="84"/>
      <c r="AH535" s="84"/>
      <c r="AI535" s="84"/>
    </row>
    <row r="536">
      <c r="A536" s="84"/>
      <c r="B536" s="59"/>
      <c r="C536" s="84"/>
      <c r="D536" s="84"/>
      <c r="E536" s="59"/>
      <c r="F536" s="79"/>
      <c r="G536" s="84"/>
      <c r="H536" s="84"/>
      <c r="I536" s="84"/>
      <c r="J536" s="9" t="s">
        <v>352</v>
      </c>
      <c r="K536" s="9" t="s">
        <v>1603</v>
      </c>
      <c r="L536" s="49">
        <v>40123.0</v>
      </c>
      <c r="M536" s="33" t="s">
        <v>3242</v>
      </c>
      <c r="N536" s="9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  <c r="AE536" s="84"/>
      <c r="AF536" s="84"/>
      <c r="AG536" s="84"/>
      <c r="AH536" s="84"/>
      <c r="AI536" s="84"/>
    </row>
    <row r="537">
      <c r="A537" s="84"/>
      <c r="B537" s="59"/>
      <c r="C537" s="84"/>
      <c r="D537" s="84"/>
      <c r="E537" s="59"/>
      <c r="F537" s="79"/>
      <c r="G537" s="9"/>
      <c r="H537" s="9"/>
      <c r="I537" s="9"/>
      <c r="J537" s="9" t="s">
        <v>967</v>
      </c>
      <c r="K537" s="9" t="s">
        <v>1600</v>
      </c>
      <c r="L537" s="49">
        <v>40132.0</v>
      </c>
      <c r="M537" s="33" t="s">
        <v>3243</v>
      </c>
      <c r="N537" s="9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</row>
    <row r="538">
      <c r="A538" s="84"/>
      <c r="B538" s="59"/>
      <c r="C538" s="84"/>
      <c r="D538" s="84"/>
      <c r="E538" s="59"/>
      <c r="F538" s="79"/>
      <c r="G538" s="84"/>
      <c r="H538" s="84"/>
      <c r="I538" s="84"/>
      <c r="J538" s="9" t="s">
        <v>1080</v>
      </c>
      <c r="K538" s="9" t="s">
        <v>1601</v>
      </c>
      <c r="L538" s="49">
        <v>40139.0</v>
      </c>
      <c r="M538" s="33" t="s">
        <v>3244</v>
      </c>
      <c r="N538" s="9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</row>
    <row r="539">
      <c r="A539" s="84"/>
      <c r="B539" s="59"/>
      <c r="C539" s="84"/>
      <c r="D539" s="84"/>
      <c r="E539" s="59"/>
      <c r="F539" s="79"/>
      <c r="G539" s="9"/>
      <c r="H539" s="9"/>
      <c r="I539" s="9"/>
      <c r="J539" s="9" t="s">
        <v>370</v>
      </c>
      <c r="K539" s="9" t="s">
        <v>1594</v>
      </c>
      <c r="L539" s="49">
        <v>40165.0</v>
      </c>
      <c r="M539" s="33" t="s">
        <v>3245</v>
      </c>
      <c r="N539" s="9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/>
      <c r="AG539" s="84"/>
      <c r="AH539" s="84"/>
      <c r="AI539" s="84"/>
    </row>
    <row r="540">
      <c r="A540" s="84"/>
      <c r="B540" s="59"/>
      <c r="C540" s="84"/>
      <c r="D540" s="84"/>
      <c r="E540" s="59"/>
      <c r="F540" s="79"/>
      <c r="G540" s="84"/>
      <c r="H540" s="84"/>
      <c r="I540" s="84"/>
      <c r="J540" s="9" t="s">
        <v>340</v>
      </c>
      <c r="K540" s="9" t="s">
        <v>1617</v>
      </c>
      <c r="L540" s="49">
        <v>40182.0</v>
      </c>
      <c r="M540" s="33" t="s">
        <v>3246</v>
      </c>
      <c r="N540" s="9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  <c r="AE540" s="84"/>
      <c r="AF540" s="84"/>
      <c r="AG540" s="84"/>
      <c r="AH540" s="84"/>
      <c r="AI540" s="84"/>
    </row>
    <row r="541">
      <c r="A541" s="84"/>
      <c r="B541" s="59"/>
      <c r="C541" s="84"/>
      <c r="D541" s="84"/>
      <c r="E541" s="59"/>
      <c r="F541" s="79"/>
      <c r="G541" s="84"/>
      <c r="H541" s="84"/>
      <c r="I541" s="84"/>
      <c r="J541" s="9" t="s">
        <v>1527</v>
      </c>
      <c r="K541" s="9" t="s">
        <v>1584</v>
      </c>
      <c r="L541" s="49">
        <v>40199.0</v>
      </c>
      <c r="M541" s="33" t="s">
        <v>3247</v>
      </c>
      <c r="N541" s="9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</row>
    <row r="542">
      <c r="A542" s="84"/>
      <c r="B542" s="59"/>
      <c r="C542" s="84"/>
      <c r="D542" s="84"/>
      <c r="E542" s="59"/>
      <c r="F542" s="79"/>
      <c r="G542" s="9"/>
      <c r="H542" s="9"/>
      <c r="I542" s="9"/>
      <c r="J542" s="9" t="s">
        <v>953</v>
      </c>
      <c r="K542" s="9" t="s">
        <v>1595</v>
      </c>
      <c r="L542" s="49">
        <v>40209.0</v>
      </c>
      <c r="M542" s="33" t="s">
        <v>3248</v>
      </c>
      <c r="N542" s="9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  <c r="AE542" s="84"/>
      <c r="AF542" s="84"/>
      <c r="AG542" s="84"/>
      <c r="AH542" s="84"/>
      <c r="AI542" s="84"/>
    </row>
    <row r="543">
      <c r="A543" s="84"/>
      <c r="B543" s="59"/>
      <c r="C543" s="84"/>
      <c r="D543" s="84"/>
      <c r="E543" s="59"/>
      <c r="F543" s="79"/>
      <c r="G543" s="84"/>
      <c r="H543" s="84"/>
      <c r="I543" s="84"/>
      <c r="J543" s="9" t="s">
        <v>951</v>
      </c>
      <c r="K543" s="9" t="s">
        <v>1600</v>
      </c>
      <c r="L543" s="49">
        <v>40228.0</v>
      </c>
      <c r="M543" s="33" t="s">
        <v>3249</v>
      </c>
      <c r="N543" s="9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</row>
    <row r="544">
      <c r="A544" s="84"/>
      <c r="B544" s="59"/>
      <c r="C544" s="84"/>
      <c r="D544" s="84"/>
      <c r="E544" s="59"/>
      <c r="F544" s="79"/>
      <c r="G544" s="84"/>
      <c r="H544" s="84"/>
      <c r="I544" s="84"/>
      <c r="J544" s="9" t="s">
        <v>1511</v>
      </c>
      <c r="K544" s="9" t="s">
        <v>1603</v>
      </c>
      <c r="L544" s="49">
        <v>40273.0</v>
      </c>
      <c r="M544" s="33" t="s">
        <v>3250</v>
      </c>
      <c r="N544" s="9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  <c r="AE544" s="84"/>
      <c r="AF544" s="84"/>
      <c r="AG544" s="84"/>
      <c r="AH544" s="84"/>
      <c r="AI544" s="84"/>
    </row>
    <row r="545">
      <c r="A545" s="9"/>
      <c r="B545" s="59"/>
      <c r="C545" s="9"/>
      <c r="D545" s="9"/>
      <c r="E545" s="59"/>
      <c r="F545" s="79"/>
      <c r="G545" s="84"/>
      <c r="H545" s="84"/>
      <c r="I545" s="84"/>
      <c r="J545" s="9" t="s">
        <v>914</v>
      </c>
      <c r="K545" s="9" t="s">
        <v>1586</v>
      </c>
      <c r="L545" s="49">
        <v>40280.0</v>
      </c>
      <c r="M545" s="33" t="s">
        <v>3251</v>
      </c>
      <c r="N545" s="9"/>
      <c r="R545" s="9"/>
      <c r="S545" s="9"/>
      <c r="T545" s="9"/>
      <c r="U545" s="9"/>
      <c r="V545" s="9"/>
      <c r="W545" s="9"/>
      <c r="X545" s="9"/>
      <c r="Y545" s="9"/>
      <c r="AA545" s="9"/>
      <c r="AB545" s="9"/>
      <c r="AC545" s="9"/>
      <c r="AD545" s="9"/>
      <c r="AE545" s="9"/>
      <c r="AF545" s="9"/>
      <c r="AG545" s="9"/>
      <c r="AH545" s="9"/>
      <c r="AI545" s="9"/>
    </row>
    <row r="546">
      <c r="A546" s="9"/>
      <c r="B546" s="59"/>
      <c r="C546" s="9"/>
      <c r="D546" s="9"/>
      <c r="E546" s="59"/>
      <c r="F546" s="79"/>
      <c r="G546" s="84"/>
      <c r="H546" s="84"/>
      <c r="I546" s="84"/>
      <c r="J546" s="9" t="s">
        <v>1185</v>
      </c>
      <c r="K546" s="9" t="s">
        <v>1607</v>
      </c>
      <c r="L546" s="49">
        <v>40283.0</v>
      </c>
      <c r="M546" s="33" t="s">
        <v>3252</v>
      </c>
      <c r="N546" s="9"/>
      <c r="R546" s="9"/>
      <c r="S546" s="9"/>
      <c r="T546" s="9"/>
      <c r="U546" s="9"/>
      <c r="V546" s="9"/>
      <c r="W546" s="9"/>
      <c r="X546" s="9"/>
      <c r="Y546" s="9"/>
      <c r="AA546" s="9"/>
      <c r="AB546" s="9"/>
      <c r="AC546" s="9"/>
      <c r="AD546" s="9"/>
      <c r="AE546" s="9"/>
      <c r="AF546" s="9"/>
      <c r="AG546" s="9"/>
      <c r="AH546" s="9"/>
      <c r="AI546" s="9"/>
    </row>
    <row r="547">
      <c r="A547" s="9"/>
      <c r="B547" s="59"/>
      <c r="C547" s="9"/>
      <c r="D547" s="9"/>
      <c r="E547" s="59"/>
      <c r="F547" s="79"/>
      <c r="G547" s="84"/>
      <c r="H547" s="84"/>
      <c r="I547" s="84"/>
      <c r="J547" s="9" t="s">
        <v>355</v>
      </c>
      <c r="K547" s="9" t="s">
        <v>1603</v>
      </c>
      <c r="L547" s="49">
        <v>40291.0</v>
      </c>
      <c r="M547" s="33" t="s">
        <v>3253</v>
      </c>
      <c r="N547" s="9"/>
      <c r="R547" s="9"/>
      <c r="S547" s="9"/>
      <c r="T547" s="9"/>
      <c r="U547" s="9"/>
      <c r="V547" s="9"/>
      <c r="W547" s="9"/>
      <c r="X547" s="9"/>
      <c r="Y547" s="9"/>
      <c r="AA547" s="9"/>
      <c r="AB547" s="9"/>
      <c r="AC547" s="9"/>
      <c r="AD547" s="9"/>
      <c r="AE547" s="9"/>
      <c r="AF547" s="9"/>
      <c r="AG547" s="9"/>
      <c r="AH547" s="9"/>
      <c r="AI547" s="9"/>
    </row>
    <row r="548">
      <c r="A548" s="9"/>
      <c r="B548" s="59"/>
      <c r="C548" s="9"/>
      <c r="D548" s="9"/>
      <c r="E548" s="59"/>
      <c r="F548" s="79"/>
      <c r="G548" s="9"/>
      <c r="H548" s="9"/>
      <c r="I548" s="9"/>
      <c r="J548" s="9" t="s">
        <v>368</v>
      </c>
      <c r="K548" s="9" t="s">
        <v>1592</v>
      </c>
      <c r="L548" s="49">
        <v>40301.0</v>
      </c>
      <c r="M548" s="33" t="s">
        <v>3254</v>
      </c>
      <c r="N548" s="9"/>
      <c r="R548" s="9"/>
      <c r="S548" s="9"/>
      <c r="T548" s="9"/>
      <c r="U548" s="9"/>
      <c r="V548" s="9"/>
      <c r="W548" s="9"/>
      <c r="X548" s="9"/>
      <c r="Y548" s="9"/>
      <c r="AA548" s="9"/>
      <c r="AB548" s="9"/>
      <c r="AC548" s="9"/>
      <c r="AD548" s="9"/>
      <c r="AE548" s="9"/>
      <c r="AF548" s="9"/>
      <c r="AG548" s="9"/>
      <c r="AH548" s="9"/>
      <c r="AI548" s="9"/>
    </row>
    <row r="549">
      <c r="A549" s="9"/>
      <c r="B549" s="59"/>
      <c r="C549" s="9"/>
      <c r="D549" s="9"/>
      <c r="E549" s="59"/>
      <c r="F549" s="79"/>
      <c r="G549" s="9"/>
      <c r="H549" s="9"/>
      <c r="I549" s="9"/>
      <c r="J549" s="9" t="s">
        <v>346</v>
      </c>
      <c r="K549" s="9" t="s">
        <v>1588</v>
      </c>
      <c r="L549" s="49">
        <v>40308.0</v>
      </c>
      <c r="M549" s="33" t="s">
        <v>3255</v>
      </c>
      <c r="N549" s="9"/>
      <c r="R549" s="9"/>
      <c r="S549" s="9"/>
      <c r="T549" s="9"/>
      <c r="U549" s="9"/>
      <c r="V549" s="9"/>
      <c r="W549" s="9"/>
      <c r="X549" s="9"/>
      <c r="Y549" s="9"/>
      <c r="AA549" s="9"/>
      <c r="AB549" s="9"/>
      <c r="AC549" s="9"/>
      <c r="AD549" s="9"/>
      <c r="AE549" s="9"/>
      <c r="AF549" s="9"/>
      <c r="AG549" s="9"/>
      <c r="AH549" s="9"/>
      <c r="AI549" s="9"/>
    </row>
    <row r="550">
      <c r="A550" s="9"/>
      <c r="B550" s="59"/>
      <c r="C550" s="9"/>
      <c r="D550" s="9"/>
      <c r="E550" s="59"/>
      <c r="F550" s="79"/>
      <c r="G550" s="9"/>
      <c r="H550" s="9"/>
      <c r="I550" s="9"/>
      <c r="J550" s="9" t="s">
        <v>1466</v>
      </c>
      <c r="K550" s="9" t="s">
        <v>1603</v>
      </c>
      <c r="L550" s="49">
        <v>40313.0</v>
      </c>
      <c r="M550" s="33" t="s">
        <v>3256</v>
      </c>
      <c r="N550" s="9"/>
      <c r="R550" s="9"/>
      <c r="S550" s="9"/>
      <c r="T550" s="9"/>
      <c r="U550" s="9"/>
      <c r="V550" s="9"/>
      <c r="W550" s="9"/>
      <c r="X550" s="9"/>
      <c r="Y550" s="9"/>
      <c r="AA550" s="9"/>
      <c r="AB550" s="9"/>
      <c r="AC550" s="9"/>
      <c r="AD550" s="9"/>
      <c r="AE550" s="9"/>
      <c r="AF550" s="9"/>
      <c r="AG550" s="9"/>
      <c r="AH550" s="9"/>
      <c r="AI550" s="9"/>
    </row>
    <row r="551">
      <c r="A551" s="9"/>
      <c r="B551" s="59"/>
      <c r="C551" s="9"/>
      <c r="D551" s="9"/>
      <c r="E551" s="59"/>
      <c r="F551" s="79"/>
      <c r="G551" s="84"/>
      <c r="H551" s="84"/>
      <c r="I551" s="84"/>
      <c r="J551" s="9" t="s">
        <v>1268</v>
      </c>
      <c r="K551" s="9" t="s">
        <v>1600</v>
      </c>
      <c r="L551" s="49">
        <v>40318.0</v>
      </c>
      <c r="M551" s="33" t="s">
        <v>3257</v>
      </c>
      <c r="N551" s="9"/>
      <c r="R551" s="9"/>
      <c r="S551" s="9"/>
      <c r="T551" s="9"/>
      <c r="U551" s="9"/>
      <c r="V551" s="9"/>
      <c r="W551" s="9"/>
      <c r="X551" s="9"/>
      <c r="Y551" s="9"/>
      <c r="AA551" s="9"/>
      <c r="AB551" s="9"/>
      <c r="AC551" s="9"/>
      <c r="AD551" s="9"/>
      <c r="AE551" s="9"/>
      <c r="AF551" s="9"/>
      <c r="AG551" s="9"/>
      <c r="AH551" s="9"/>
      <c r="AI551" s="9"/>
    </row>
    <row r="552">
      <c r="A552" s="9"/>
      <c r="B552" s="59"/>
      <c r="C552" s="9"/>
      <c r="D552" s="9"/>
      <c r="E552" s="59"/>
      <c r="F552" s="79"/>
      <c r="G552" s="84"/>
      <c r="H552" s="84"/>
      <c r="I552" s="84"/>
      <c r="J552" s="9" t="s">
        <v>369</v>
      </c>
      <c r="K552" s="9" t="s">
        <v>1592</v>
      </c>
      <c r="L552" s="49">
        <v>40325.0</v>
      </c>
      <c r="M552" s="33" t="s">
        <v>3258</v>
      </c>
      <c r="N552" s="9"/>
      <c r="R552" s="9"/>
      <c r="S552" s="9"/>
      <c r="T552" s="9"/>
      <c r="U552" s="9"/>
      <c r="V552" s="9"/>
      <c r="W552" s="9"/>
      <c r="X552" s="9"/>
      <c r="Y552" s="9"/>
      <c r="AA552" s="9"/>
      <c r="AB552" s="9"/>
      <c r="AC552" s="9"/>
      <c r="AD552" s="9"/>
      <c r="AE552" s="9"/>
      <c r="AF552" s="9"/>
      <c r="AG552" s="9"/>
      <c r="AH552" s="9"/>
      <c r="AI552" s="9"/>
    </row>
    <row r="553">
      <c r="A553" s="9"/>
      <c r="B553" s="59"/>
      <c r="C553" s="9"/>
      <c r="D553" s="9"/>
      <c r="E553" s="59"/>
      <c r="F553" s="79"/>
      <c r="G553" s="9"/>
      <c r="H553" s="9"/>
      <c r="I553" s="9"/>
      <c r="J553" s="9" t="s">
        <v>1445</v>
      </c>
      <c r="K553" s="9" t="s">
        <v>1584</v>
      </c>
      <c r="L553" s="49">
        <v>40346.0</v>
      </c>
      <c r="M553" s="33" t="s">
        <v>3259</v>
      </c>
      <c r="N553" s="9"/>
      <c r="R553" s="9"/>
      <c r="S553" s="9"/>
      <c r="T553" s="9"/>
      <c r="U553" s="9"/>
      <c r="V553" s="9"/>
      <c r="W553" s="9"/>
      <c r="X553" s="9"/>
      <c r="Y553" s="9"/>
      <c r="AA553" s="9"/>
      <c r="AB553" s="9"/>
      <c r="AC553" s="9"/>
      <c r="AD553" s="9"/>
      <c r="AE553" s="9"/>
      <c r="AF553" s="9"/>
      <c r="AG553" s="9"/>
      <c r="AH553" s="9"/>
      <c r="AI553" s="9"/>
    </row>
    <row r="554">
      <c r="A554" s="9"/>
      <c r="B554" s="59"/>
      <c r="C554" s="9"/>
      <c r="D554" s="9"/>
      <c r="E554" s="59"/>
      <c r="F554" s="79"/>
      <c r="G554" s="84"/>
      <c r="H554" s="84"/>
      <c r="I554" s="84"/>
      <c r="J554" s="9" t="s">
        <v>1070</v>
      </c>
      <c r="K554" s="9" t="s">
        <v>1600</v>
      </c>
      <c r="L554" s="49">
        <v>40364.0</v>
      </c>
      <c r="M554" s="33" t="s">
        <v>3260</v>
      </c>
      <c r="N554" s="9"/>
      <c r="R554" s="9"/>
      <c r="S554" s="9"/>
      <c r="T554" s="9"/>
      <c r="U554" s="9"/>
      <c r="V554" s="9"/>
      <c r="W554" s="9"/>
      <c r="X554" s="9"/>
      <c r="Y554" s="9"/>
      <c r="AA554" s="9"/>
      <c r="AB554" s="9"/>
      <c r="AC554" s="9"/>
      <c r="AD554" s="9"/>
      <c r="AE554" s="9"/>
      <c r="AF554" s="9"/>
      <c r="AG554" s="9"/>
      <c r="AH554" s="9"/>
      <c r="AI554" s="9"/>
    </row>
    <row r="555">
      <c r="A555" s="9"/>
      <c r="B555" s="59"/>
      <c r="C555" s="9"/>
      <c r="D555" s="9"/>
      <c r="E555" s="59"/>
      <c r="F555" s="79"/>
      <c r="G555" s="9"/>
      <c r="H555" s="9"/>
      <c r="I555" s="9"/>
      <c r="J555" s="9" t="s">
        <v>1103</v>
      </c>
      <c r="K555" s="9" t="s">
        <v>1664</v>
      </c>
      <c r="L555" s="49">
        <v>40381.0</v>
      </c>
      <c r="M555" s="33" t="s">
        <v>3261</v>
      </c>
      <c r="N555" s="9"/>
      <c r="R555" s="9"/>
      <c r="S555" s="9"/>
      <c r="T555" s="9"/>
      <c r="U555" s="9"/>
      <c r="V555" s="9"/>
      <c r="W555" s="9"/>
      <c r="X555" s="9"/>
      <c r="Y555" s="9"/>
      <c r="AA555" s="9"/>
      <c r="AB555" s="9"/>
      <c r="AC555" s="9"/>
      <c r="AD555" s="9"/>
      <c r="AE555" s="9"/>
      <c r="AF555" s="9"/>
      <c r="AG555" s="9"/>
      <c r="AH555" s="9"/>
      <c r="AI555" s="9"/>
    </row>
    <row r="556">
      <c r="A556" s="9"/>
      <c r="B556" s="59"/>
      <c r="C556" s="9"/>
      <c r="D556" s="9"/>
      <c r="E556" s="59"/>
      <c r="F556" s="79"/>
      <c r="G556" s="84"/>
      <c r="H556" s="84"/>
      <c r="I556" s="84"/>
      <c r="J556" s="9" t="s">
        <v>972</v>
      </c>
      <c r="K556" s="9" t="s">
        <v>1600</v>
      </c>
      <c r="L556" s="49">
        <v>40397.0</v>
      </c>
      <c r="M556" s="33" t="s">
        <v>3262</v>
      </c>
      <c r="N556" s="9"/>
      <c r="R556" s="9"/>
      <c r="S556" s="9"/>
      <c r="T556" s="9"/>
      <c r="U556" s="9"/>
      <c r="V556" s="9"/>
      <c r="W556" s="9"/>
      <c r="X556" s="9"/>
      <c r="Y556" s="9"/>
      <c r="AA556" s="9"/>
      <c r="AB556" s="9"/>
      <c r="AC556" s="9"/>
      <c r="AD556" s="9"/>
      <c r="AE556" s="9"/>
      <c r="AF556" s="9"/>
      <c r="AG556" s="9"/>
      <c r="AH556" s="9"/>
      <c r="AI556" s="9"/>
    </row>
    <row r="557">
      <c r="A557" s="9"/>
      <c r="B557" s="59"/>
      <c r="C557" s="9"/>
      <c r="D557" s="9"/>
      <c r="E557" s="59"/>
      <c r="F557" s="79"/>
      <c r="G557" s="9"/>
      <c r="H557" s="9"/>
      <c r="I557" s="9"/>
      <c r="J557" s="9" t="s">
        <v>1170</v>
      </c>
      <c r="K557" s="9" t="s">
        <v>1600</v>
      </c>
      <c r="L557" s="49">
        <v>40434.0</v>
      </c>
      <c r="M557" s="33" t="s">
        <v>3263</v>
      </c>
      <c r="N557" s="9"/>
      <c r="R557" s="9"/>
      <c r="S557" s="9"/>
      <c r="T557" s="9"/>
      <c r="U557" s="9"/>
      <c r="V557" s="9"/>
      <c r="W557" s="9"/>
      <c r="X557" s="9"/>
      <c r="Y557" s="9"/>
      <c r="AA557" s="9"/>
      <c r="AB557" s="9"/>
      <c r="AC557" s="9"/>
      <c r="AD557" s="9"/>
      <c r="AE557" s="9"/>
      <c r="AF557" s="9"/>
      <c r="AG557" s="9"/>
      <c r="AH557" s="9"/>
      <c r="AI557" s="9"/>
    </row>
    <row r="558">
      <c r="A558" s="9"/>
      <c r="B558" s="59"/>
      <c r="C558" s="9"/>
      <c r="D558" s="9"/>
      <c r="E558" s="59"/>
      <c r="F558" s="79"/>
      <c r="G558" s="9"/>
      <c r="H558" s="9"/>
      <c r="I558" s="9"/>
      <c r="J558" s="9" t="s">
        <v>295</v>
      </c>
      <c r="K558" s="9" t="s">
        <v>1655</v>
      </c>
      <c r="L558" s="49">
        <v>40434.0</v>
      </c>
      <c r="M558" s="33" t="s">
        <v>3264</v>
      </c>
      <c r="N558" s="9"/>
      <c r="R558" s="9"/>
      <c r="S558" s="9"/>
      <c r="T558" s="9"/>
      <c r="U558" s="9"/>
      <c r="V558" s="9"/>
      <c r="W558" s="9"/>
      <c r="X558" s="9"/>
      <c r="Y558" s="9"/>
      <c r="AA558" s="9"/>
      <c r="AB558" s="9"/>
      <c r="AC558" s="9"/>
      <c r="AD558" s="9"/>
      <c r="AE558" s="9"/>
      <c r="AF558" s="9"/>
      <c r="AG558" s="9"/>
      <c r="AH558" s="9"/>
      <c r="AI558" s="9"/>
    </row>
    <row r="559">
      <c r="A559" s="9"/>
      <c r="B559" s="59"/>
      <c r="C559" s="9"/>
      <c r="D559" s="9"/>
      <c r="E559" s="59"/>
      <c r="F559" s="79"/>
      <c r="G559" s="84"/>
      <c r="H559" s="84"/>
      <c r="I559" s="84"/>
      <c r="J559" s="9" t="s">
        <v>924</v>
      </c>
      <c r="K559" s="9" t="s">
        <v>1600</v>
      </c>
      <c r="L559" s="49">
        <v>40441.0</v>
      </c>
      <c r="M559" s="33" t="s">
        <v>3265</v>
      </c>
      <c r="N559" s="9"/>
      <c r="R559" s="9"/>
      <c r="S559" s="9"/>
      <c r="T559" s="9"/>
      <c r="U559" s="9"/>
      <c r="V559" s="9"/>
      <c r="W559" s="9"/>
      <c r="X559" s="9"/>
      <c r="Y559" s="9"/>
      <c r="AA559" s="9"/>
      <c r="AB559" s="9"/>
      <c r="AC559" s="9"/>
      <c r="AD559" s="9"/>
      <c r="AE559" s="9"/>
      <c r="AF559" s="9"/>
      <c r="AG559" s="9"/>
      <c r="AH559" s="9"/>
      <c r="AI559" s="9"/>
    </row>
    <row r="560">
      <c r="A560" s="9"/>
      <c r="B560" s="59"/>
      <c r="C560" s="9"/>
      <c r="D560" s="9"/>
      <c r="E560" s="59"/>
      <c r="F560" s="79"/>
      <c r="G560" s="84"/>
      <c r="H560" s="84"/>
      <c r="I560" s="84"/>
      <c r="J560" s="9" t="s">
        <v>1109</v>
      </c>
      <c r="K560" s="9" t="s">
        <v>1622</v>
      </c>
      <c r="L560" s="49">
        <v>40444.0</v>
      </c>
      <c r="M560" s="33" t="s">
        <v>3266</v>
      </c>
      <c r="N560" s="9"/>
      <c r="R560" s="9"/>
      <c r="S560" s="9"/>
      <c r="T560" s="9"/>
      <c r="U560" s="9"/>
      <c r="V560" s="9"/>
      <c r="W560" s="9"/>
      <c r="X560" s="9"/>
      <c r="Y560" s="9"/>
      <c r="AA560" s="9"/>
      <c r="AB560" s="9"/>
      <c r="AC560" s="9"/>
      <c r="AD560" s="9"/>
      <c r="AE560" s="9"/>
      <c r="AF560" s="9"/>
      <c r="AG560" s="9"/>
      <c r="AH560" s="9"/>
      <c r="AI560" s="9"/>
    </row>
    <row r="561">
      <c r="A561" s="9"/>
      <c r="B561" s="59"/>
      <c r="C561" s="9"/>
      <c r="D561" s="9"/>
      <c r="E561" s="59"/>
      <c r="F561" s="79"/>
      <c r="G561" s="84"/>
      <c r="H561" s="84"/>
      <c r="I561" s="84"/>
      <c r="J561" s="9" t="s">
        <v>1331</v>
      </c>
      <c r="K561" s="9" t="s">
        <v>1607</v>
      </c>
      <c r="L561" s="49">
        <v>40458.0</v>
      </c>
      <c r="M561" s="33" t="s">
        <v>3267</v>
      </c>
      <c r="N561" s="9"/>
      <c r="R561" s="9"/>
      <c r="S561" s="9"/>
      <c r="T561" s="9"/>
      <c r="U561" s="9"/>
      <c r="V561" s="9"/>
      <c r="W561" s="9"/>
      <c r="X561" s="9"/>
      <c r="Y561" s="9"/>
      <c r="AA561" s="9"/>
      <c r="AB561" s="9"/>
      <c r="AC561" s="9"/>
      <c r="AD561" s="9"/>
      <c r="AE561" s="9"/>
      <c r="AF561" s="9"/>
      <c r="AG561" s="9"/>
      <c r="AH561" s="9"/>
      <c r="AI561" s="9"/>
    </row>
    <row r="562">
      <c r="A562" s="9"/>
      <c r="B562" s="59"/>
      <c r="C562" s="9"/>
      <c r="D562" s="9"/>
      <c r="E562" s="59"/>
      <c r="F562" s="79"/>
      <c r="G562" s="84"/>
      <c r="H562" s="84"/>
      <c r="I562" s="84"/>
      <c r="J562" s="9" t="s">
        <v>1121</v>
      </c>
      <c r="K562" s="9" t="s">
        <v>1603</v>
      </c>
      <c r="L562" s="49">
        <v>40525.0</v>
      </c>
      <c r="M562" s="33" t="s">
        <v>3268</v>
      </c>
      <c r="N562" s="9"/>
      <c r="R562" s="9"/>
      <c r="S562" s="9"/>
      <c r="T562" s="9"/>
      <c r="U562" s="9"/>
      <c r="V562" s="9"/>
      <c r="W562" s="9"/>
      <c r="X562" s="9"/>
      <c r="Y562" s="9"/>
      <c r="AA562" s="9"/>
      <c r="AB562" s="9"/>
      <c r="AC562" s="9"/>
      <c r="AD562" s="9"/>
      <c r="AE562" s="9"/>
      <c r="AF562" s="9"/>
      <c r="AG562" s="9"/>
      <c r="AH562" s="9"/>
      <c r="AI562" s="9"/>
    </row>
    <row r="563">
      <c r="A563" s="9"/>
      <c r="B563" s="59"/>
      <c r="C563" s="9"/>
      <c r="D563" s="9"/>
      <c r="E563" s="59"/>
      <c r="F563" s="79"/>
      <c r="G563" s="84"/>
      <c r="H563" s="84"/>
      <c r="I563" s="84"/>
      <c r="J563" s="9" t="s">
        <v>948</v>
      </c>
      <c r="K563" s="9" t="s">
        <v>1600</v>
      </c>
      <c r="L563" s="49">
        <v>40542.0</v>
      </c>
      <c r="M563" s="33" t="s">
        <v>3269</v>
      </c>
      <c r="N563" s="9"/>
      <c r="R563" s="9"/>
      <c r="S563" s="9"/>
      <c r="T563" s="9"/>
      <c r="U563" s="9"/>
      <c r="V563" s="9"/>
      <c r="W563" s="9"/>
      <c r="X563" s="9"/>
      <c r="Y563" s="9"/>
      <c r="AA563" s="9"/>
      <c r="AB563" s="9"/>
      <c r="AC563" s="9"/>
      <c r="AD563" s="9"/>
      <c r="AE563" s="9"/>
      <c r="AF563" s="9"/>
      <c r="AG563" s="9"/>
      <c r="AH563" s="9"/>
      <c r="AI563" s="9"/>
    </row>
    <row r="564">
      <c r="A564" s="9"/>
      <c r="B564" s="59"/>
      <c r="C564" s="9"/>
      <c r="D564" s="9"/>
      <c r="E564" s="59"/>
      <c r="F564" s="79"/>
      <c r="G564" s="9"/>
      <c r="H564" s="9"/>
      <c r="I564" s="9"/>
      <c r="J564" s="9" t="s">
        <v>1446</v>
      </c>
      <c r="K564" s="9" t="s">
        <v>1695</v>
      </c>
      <c r="L564" s="49">
        <v>40549.0</v>
      </c>
      <c r="M564" s="33" t="s">
        <v>3270</v>
      </c>
      <c r="N564" s="9"/>
      <c r="R564" s="9"/>
      <c r="S564" s="9"/>
      <c r="T564" s="9"/>
      <c r="U564" s="9"/>
      <c r="V564" s="9"/>
      <c r="W564" s="9"/>
      <c r="X564" s="9"/>
      <c r="Y564" s="9"/>
      <c r="AA564" s="9"/>
      <c r="AB564" s="9"/>
      <c r="AC564" s="9"/>
      <c r="AD564" s="9"/>
      <c r="AE564" s="9"/>
      <c r="AF564" s="9"/>
      <c r="AG564" s="9"/>
      <c r="AH564" s="9"/>
      <c r="AI564" s="9"/>
    </row>
    <row r="565">
      <c r="A565" s="9"/>
      <c r="B565" s="59"/>
      <c r="C565" s="9"/>
      <c r="D565" s="9"/>
      <c r="E565" s="59"/>
      <c r="F565" s="79"/>
      <c r="G565" s="9"/>
      <c r="H565" s="9"/>
      <c r="I565" s="9"/>
      <c r="J565" s="9" t="s">
        <v>1542</v>
      </c>
      <c r="K565" s="9" t="s">
        <v>1600</v>
      </c>
      <c r="L565" s="49">
        <v>40571.0</v>
      </c>
      <c r="M565" s="33" t="s">
        <v>3271</v>
      </c>
      <c r="N565" s="9"/>
      <c r="R565" s="9"/>
      <c r="S565" s="9"/>
      <c r="T565" s="9"/>
      <c r="U565" s="9"/>
      <c r="V565" s="9"/>
      <c r="W565" s="9"/>
      <c r="X565" s="9"/>
      <c r="Y565" s="9"/>
      <c r="AA565" s="9"/>
      <c r="AB565" s="9"/>
      <c r="AC565" s="9"/>
      <c r="AD565" s="9"/>
      <c r="AE565" s="9"/>
      <c r="AF565" s="9"/>
      <c r="AG565" s="9"/>
      <c r="AH565" s="9"/>
      <c r="AI565" s="9"/>
    </row>
    <row r="566">
      <c r="A566" s="9"/>
      <c r="B566" s="59"/>
      <c r="C566" s="9"/>
      <c r="D566" s="9"/>
      <c r="E566" s="59"/>
      <c r="F566" s="79"/>
      <c r="G566" s="9"/>
      <c r="H566" s="9"/>
      <c r="I566" s="9"/>
      <c r="J566" s="9" t="s">
        <v>1319</v>
      </c>
      <c r="K566" s="9" t="s">
        <v>1601</v>
      </c>
      <c r="L566" s="49">
        <v>40633.0</v>
      </c>
      <c r="M566" s="33" t="s">
        <v>3272</v>
      </c>
      <c r="N566" s="9"/>
      <c r="R566" s="9"/>
      <c r="S566" s="9"/>
      <c r="T566" s="9"/>
      <c r="U566" s="9"/>
      <c r="V566" s="9"/>
      <c r="W566" s="9"/>
      <c r="X566" s="9"/>
      <c r="Y566" s="9"/>
      <c r="AA566" s="9"/>
      <c r="AB566" s="9"/>
      <c r="AC566" s="9"/>
      <c r="AD566" s="9"/>
      <c r="AE566" s="9"/>
      <c r="AF566" s="9"/>
      <c r="AG566" s="9"/>
      <c r="AH566" s="9"/>
      <c r="AI566" s="9"/>
    </row>
    <row r="567">
      <c r="A567" s="9"/>
      <c r="B567" s="59"/>
      <c r="C567" s="9"/>
      <c r="D567" s="9"/>
      <c r="E567" s="59"/>
      <c r="F567" s="79"/>
      <c r="G567" s="84"/>
      <c r="H567" s="84"/>
      <c r="I567" s="84"/>
      <c r="J567" s="9" t="s">
        <v>367</v>
      </c>
      <c r="K567" s="9" t="s">
        <v>1586</v>
      </c>
      <c r="L567" s="49">
        <v>40640.0</v>
      </c>
      <c r="M567" s="33" t="s">
        <v>3273</v>
      </c>
      <c r="N567" s="9"/>
      <c r="R567" s="9"/>
      <c r="S567" s="9"/>
      <c r="T567" s="9"/>
      <c r="U567" s="9"/>
      <c r="V567" s="9"/>
      <c r="W567" s="9"/>
      <c r="X567" s="9"/>
      <c r="Y567" s="9"/>
      <c r="AA567" s="9"/>
      <c r="AB567" s="9"/>
      <c r="AC567" s="9"/>
      <c r="AD567" s="9"/>
      <c r="AE567" s="9"/>
      <c r="AF567" s="9"/>
      <c r="AG567" s="9"/>
      <c r="AH567" s="9"/>
      <c r="AI567" s="9"/>
    </row>
    <row r="568">
      <c r="A568" s="9"/>
      <c r="B568" s="59"/>
      <c r="C568" s="9"/>
      <c r="D568" s="9"/>
      <c r="E568" s="59"/>
      <c r="F568" s="79"/>
      <c r="G568" s="84"/>
      <c r="H568" s="84"/>
      <c r="I568" s="84"/>
      <c r="J568" s="9" t="s">
        <v>1230</v>
      </c>
      <c r="K568" s="9" t="s">
        <v>1595</v>
      </c>
      <c r="L568" s="49">
        <v>40642.0</v>
      </c>
      <c r="M568" s="33" t="s">
        <v>3274</v>
      </c>
      <c r="N568" s="9"/>
      <c r="R568" s="9"/>
      <c r="S568" s="9"/>
      <c r="T568" s="9"/>
      <c r="U568" s="9"/>
      <c r="V568" s="9"/>
      <c r="W568" s="9"/>
      <c r="X568" s="9"/>
      <c r="Y568" s="9"/>
      <c r="AA568" s="9"/>
      <c r="AB568" s="9"/>
      <c r="AC568" s="9"/>
      <c r="AD568" s="9"/>
      <c r="AE568" s="9"/>
      <c r="AF568" s="9"/>
      <c r="AG568" s="9"/>
      <c r="AH568" s="9"/>
      <c r="AI568" s="9"/>
    </row>
    <row r="569">
      <c r="A569" s="9"/>
      <c r="B569" s="59"/>
      <c r="C569" s="9"/>
      <c r="D569" s="9"/>
      <c r="E569" s="59"/>
      <c r="F569" s="79"/>
      <c r="G569" s="84"/>
      <c r="H569" s="84"/>
      <c r="I569" s="84"/>
      <c r="J569" s="9" t="s">
        <v>1298</v>
      </c>
      <c r="K569" s="9" t="s">
        <v>1600</v>
      </c>
      <c r="L569" s="49">
        <v>40644.0</v>
      </c>
      <c r="M569" s="33" t="s">
        <v>3275</v>
      </c>
      <c r="N569" s="9"/>
      <c r="R569" s="9"/>
      <c r="S569" s="9"/>
      <c r="T569" s="9"/>
      <c r="U569" s="9"/>
      <c r="V569" s="9"/>
      <c r="W569" s="9"/>
      <c r="X569" s="9"/>
      <c r="Y569" s="9"/>
      <c r="AA569" s="9"/>
      <c r="AB569" s="9"/>
      <c r="AC569" s="9"/>
      <c r="AD569" s="9"/>
      <c r="AE569" s="9"/>
      <c r="AF569" s="9"/>
      <c r="AG569" s="9"/>
      <c r="AH569" s="9"/>
      <c r="AI569" s="9"/>
    </row>
    <row r="570">
      <c r="A570" s="9"/>
      <c r="B570" s="59"/>
      <c r="C570" s="9"/>
      <c r="D570" s="9"/>
      <c r="E570" s="59"/>
      <c r="F570" s="79"/>
      <c r="G570" s="84"/>
      <c r="H570" s="84"/>
      <c r="I570" s="84"/>
      <c r="J570" s="9" t="s">
        <v>1359</v>
      </c>
      <c r="K570" s="9" t="s">
        <v>1584</v>
      </c>
      <c r="L570" s="49">
        <v>40671.0</v>
      </c>
      <c r="M570" s="33" t="s">
        <v>3276</v>
      </c>
      <c r="N570" s="9"/>
      <c r="R570" s="9"/>
      <c r="S570" s="9"/>
      <c r="T570" s="9"/>
      <c r="U570" s="9"/>
      <c r="V570" s="9"/>
      <c r="W570" s="9"/>
      <c r="X570" s="9"/>
      <c r="Y570" s="9"/>
      <c r="AA570" s="9"/>
      <c r="AB570" s="9"/>
      <c r="AC570" s="9"/>
      <c r="AD570" s="9"/>
      <c r="AE570" s="9"/>
      <c r="AF570" s="9"/>
      <c r="AG570" s="9"/>
      <c r="AH570" s="9"/>
      <c r="AI570" s="9"/>
    </row>
    <row r="571">
      <c r="A571" s="9"/>
      <c r="B571" s="59"/>
      <c r="C571" s="9"/>
      <c r="D571" s="9"/>
      <c r="E571" s="59"/>
      <c r="F571" s="79"/>
      <c r="G571" s="84"/>
      <c r="H571" s="84"/>
      <c r="I571" s="84"/>
      <c r="J571" s="9" t="s">
        <v>1231</v>
      </c>
      <c r="K571" s="9" t="s">
        <v>1595</v>
      </c>
      <c r="L571" s="49">
        <v>40725.0</v>
      </c>
      <c r="M571" s="33" t="s">
        <v>3277</v>
      </c>
      <c r="N571" s="9"/>
      <c r="R571" s="9"/>
      <c r="S571" s="9"/>
      <c r="T571" s="9"/>
      <c r="U571" s="9"/>
      <c r="V571" s="9"/>
      <c r="W571" s="9"/>
      <c r="X571" s="9"/>
      <c r="Y571" s="9"/>
      <c r="AA571" s="9"/>
      <c r="AB571" s="9"/>
      <c r="AC571" s="9"/>
      <c r="AD571" s="9"/>
      <c r="AE571" s="9"/>
      <c r="AF571" s="9"/>
      <c r="AG571" s="9"/>
      <c r="AH571" s="9"/>
      <c r="AI571" s="9"/>
    </row>
    <row r="572">
      <c r="A572" s="9"/>
      <c r="B572" s="59"/>
      <c r="C572" s="9"/>
      <c r="D572" s="9"/>
      <c r="E572" s="59"/>
      <c r="F572" s="79"/>
      <c r="G572" s="84"/>
      <c r="H572" s="84"/>
      <c r="I572" s="84"/>
      <c r="J572" s="9" t="s">
        <v>1174</v>
      </c>
      <c r="K572" s="9" t="s">
        <v>1603</v>
      </c>
      <c r="L572" s="49">
        <v>40735.0</v>
      </c>
      <c r="M572" s="33" t="s">
        <v>3278</v>
      </c>
      <c r="N572" s="9"/>
      <c r="R572" s="9"/>
      <c r="S572" s="9"/>
      <c r="T572" s="9"/>
      <c r="U572" s="9"/>
      <c r="V572" s="9"/>
      <c r="W572" s="9"/>
      <c r="X572" s="9"/>
      <c r="Y572" s="9"/>
      <c r="AA572" s="9"/>
      <c r="AB572" s="9"/>
      <c r="AC572" s="9"/>
      <c r="AD572" s="9"/>
      <c r="AE572" s="9"/>
      <c r="AF572" s="9"/>
      <c r="AG572" s="9"/>
      <c r="AH572" s="9"/>
      <c r="AI572" s="9"/>
    </row>
    <row r="573">
      <c r="A573" s="9"/>
      <c r="B573" s="59"/>
      <c r="C573" s="9"/>
      <c r="D573" s="9"/>
      <c r="E573" s="59"/>
      <c r="F573" s="79"/>
      <c r="G573" s="84"/>
      <c r="H573" s="84"/>
      <c r="I573" s="84"/>
      <c r="J573" s="9" t="s">
        <v>1223</v>
      </c>
      <c r="K573" s="9" t="s">
        <v>1600</v>
      </c>
      <c r="L573" s="49">
        <v>40787.0</v>
      </c>
      <c r="M573" s="33" t="s">
        <v>3279</v>
      </c>
      <c r="N573" s="9"/>
      <c r="R573" s="9"/>
      <c r="S573" s="9"/>
      <c r="T573" s="9"/>
      <c r="U573" s="9"/>
      <c r="V573" s="9"/>
      <c r="W573" s="9"/>
      <c r="X573" s="9"/>
      <c r="Y573" s="9"/>
      <c r="AA573" s="9"/>
      <c r="AB573" s="9"/>
      <c r="AC573" s="9"/>
      <c r="AD573" s="9"/>
      <c r="AE573" s="9"/>
      <c r="AF573" s="9"/>
      <c r="AG573" s="9"/>
      <c r="AH573" s="9"/>
      <c r="AI573" s="9"/>
    </row>
    <row r="574">
      <c r="A574" s="9"/>
      <c r="B574" s="59"/>
      <c r="C574" s="9"/>
      <c r="D574" s="9"/>
      <c r="E574" s="59"/>
      <c r="F574" s="79"/>
      <c r="G574" s="84"/>
      <c r="H574" s="84"/>
      <c r="I574" s="84"/>
      <c r="J574" s="9" t="s">
        <v>1111</v>
      </c>
      <c r="K574" s="9" t="s">
        <v>1600</v>
      </c>
      <c r="L574" s="49">
        <v>40819.0</v>
      </c>
      <c r="M574" s="33" t="s">
        <v>3280</v>
      </c>
      <c r="N574" s="9"/>
      <c r="R574" s="9"/>
      <c r="S574" s="9"/>
      <c r="T574" s="9"/>
      <c r="U574" s="9"/>
      <c r="V574" s="9"/>
      <c r="W574" s="9"/>
      <c r="X574" s="9"/>
      <c r="Y574" s="9"/>
      <c r="AA574" s="9"/>
      <c r="AB574" s="9"/>
      <c r="AC574" s="9"/>
      <c r="AD574" s="9"/>
      <c r="AE574" s="9"/>
      <c r="AF574" s="9"/>
      <c r="AG574" s="9"/>
      <c r="AH574" s="9"/>
      <c r="AI574" s="9"/>
    </row>
    <row r="575">
      <c r="A575" s="9"/>
      <c r="B575" s="59"/>
      <c r="C575" s="9"/>
      <c r="D575" s="9"/>
      <c r="E575" s="59"/>
      <c r="F575" s="79"/>
      <c r="G575" s="84"/>
      <c r="H575" s="84"/>
      <c r="I575" s="84"/>
      <c r="J575" s="9" t="s">
        <v>1119</v>
      </c>
      <c r="K575" s="9" t="s">
        <v>1600</v>
      </c>
      <c r="L575" s="49">
        <v>40819.0</v>
      </c>
      <c r="M575" s="33" t="s">
        <v>3281</v>
      </c>
      <c r="N575" s="9"/>
      <c r="R575" s="9"/>
      <c r="S575" s="9"/>
      <c r="T575" s="9"/>
      <c r="U575" s="9"/>
      <c r="V575" s="9"/>
      <c r="W575" s="9"/>
      <c r="X575" s="9"/>
      <c r="Y575" s="9"/>
      <c r="AA575" s="9"/>
      <c r="AB575" s="9"/>
      <c r="AC575" s="9"/>
      <c r="AD575" s="9"/>
      <c r="AE575" s="9"/>
      <c r="AF575" s="9"/>
      <c r="AG575" s="9"/>
      <c r="AH575" s="9"/>
      <c r="AI575" s="9"/>
    </row>
    <row r="576">
      <c r="A576" s="9"/>
      <c r="B576" s="59"/>
      <c r="C576" s="9"/>
      <c r="D576" s="9"/>
      <c r="E576" s="59"/>
      <c r="F576" s="79"/>
      <c r="G576" s="84"/>
      <c r="H576" s="84"/>
      <c r="I576" s="84"/>
      <c r="J576" s="9" t="s">
        <v>351</v>
      </c>
      <c r="K576" s="9" t="s">
        <v>1588</v>
      </c>
      <c r="L576" s="49">
        <v>40826.0</v>
      </c>
      <c r="M576" s="33" t="s">
        <v>3282</v>
      </c>
      <c r="N576" s="9"/>
      <c r="R576" s="9"/>
      <c r="S576" s="9"/>
      <c r="T576" s="9"/>
      <c r="U576" s="9"/>
      <c r="V576" s="9"/>
      <c r="W576" s="9"/>
      <c r="X576" s="9"/>
      <c r="Y576" s="9"/>
      <c r="AA576" s="9"/>
      <c r="AB576" s="9"/>
      <c r="AC576" s="9"/>
      <c r="AD576" s="9"/>
      <c r="AE576" s="9"/>
      <c r="AF576" s="9"/>
      <c r="AG576" s="9"/>
      <c r="AH576" s="9"/>
      <c r="AI576" s="9"/>
    </row>
    <row r="577">
      <c r="A577" s="84"/>
      <c r="B577" s="59"/>
      <c r="C577" s="84"/>
      <c r="D577" s="84"/>
      <c r="E577" s="59"/>
      <c r="F577" s="79"/>
      <c r="G577" s="9"/>
      <c r="H577" s="9"/>
      <c r="I577" s="9"/>
      <c r="J577" s="9" t="s">
        <v>1249</v>
      </c>
      <c r="K577" s="9" t="s">
        <v>1588</v>
      </c>
      <c r="L577" s="49">
        <v>40845.0</v>
      </c>
      <c r="M577" s="33" t="s">
        <v>3283</v>
      </c>
      <c r="N577" s="9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</row>
    <row r="578">
      <c r="A578" s="84"/>
      <c r="B578" s="59"/>
      <c r="C578" s="84"/>
      <c r="D578" s="84"/>
      <c r="E578" s="59"/>
      <c r="F578" s="79"/>
      <c r="G578" s="84"/>
      <c r="H578" s="84"/>
      <c r="I578" s="84"/>
      <c r="J578" s="9" t="s">
        <v>377</v>
      </c>
      <c r="K578" s="9" t="s">
        <v>1603</v>
      </c>
      <c r="L578" s="49">
        <v>40851.0</v>
      </c>
      <c r="M578" s="33" t="s">
        <v>3284</v>
      </c>
      <c r="N578" s="9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</row>
    <row r="579">
      <c r="A579" s="84"/>
      <c r="B579" s="59"/>
      <c r="C579" s="84"/>
      <c r="D579" s="84"/>
      <c r="E579" s="59"/>
      <c r="F579" s="79"/>
      <c r="G579" s="84"/>
      <c r="H579" s="84"/>
      <c r="I579" s="84"/>
      <c r="J579" s="9" t="s">
        <v>350</v>
      </c>
      <c r="K579" s="9" t="s">
        <v>1585</v>
      </c>
      <c r="L579" s="49">
        <v>40860.0</v>
      </c>
      <c r="M579" s="33" t="s">
        <v>3285</v>
      </c>
      <c r="N579" s="9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</row>
    <row r="580">
      <c r="A580" s="84"/>
      <c r="B580" s="59"/>
      <c r="C580" s="84"/>
      <c r="D580" s="84"/>
      <c r="E580" s="59"/>
      <c r="F580" s="79"/>
      <c r="G580" s="84"/>
      <c r="H580" s="84"/>
      <c r="I580" s="84"/>
      <c r="J580" s="9" t="s">
        <v>1142</v>
      </c>
      <c r="K580" s="9" t="s">
        <v>1600</v>
      </c>
      <c r="L580" s="49">
        <v>40875.0</v>
      </c>
      <c r="M580" s="33" t="s">
        <v>3286</v>
      </c>
      <c r="N580" s="9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</row>
    <row r="581">
      <c r="A581" s="84"/>
      <c r="B581" s="59"/>
      <c r="C581" s="84"/>
      <c r="D581" s="84"/>
      <c r="E581" s="59"/>
      <c r="F581" s="79"/>
      <c r="G581" s="9"/>
      <c r="H581" s="9"/>
      <c r="I581" s="9"/>
      <c r="J581" s="9" t="s">
        <v>1358</v>
      </c>
      <c r="K581" s="9" t="s">
        <v>1600</v>
      </c>
      <c r="L581" s="49">
        <v>40875.0</v>
      </c>
      <c r="M581" s="33" t="s">
        <v>3287</v>
      </c>
      <c r="N581" s="9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</row>
    <row r="582">
      <c r="A582" s="84"/>
      <c r="B582" s="59"/>
      <c r="C582" s="84"/>
      <c r="D582" s="84"/>
      <c r="E582" s="59"/>
      <c r="F582" s="79"/>
      <c r="G582" s="84"/>
      <c r="H582" s="84"/>
      <c r="I582" s="84"/>
      <c r="J582" s="9" t="s">
        <v>198</v>
      </c>
      <c r="K582" s="9" t="s">
        <v>1664</v>
      </c>
      <c r="L582" s="49">
        <v>40895.0</v>
      </c>
      <c r="M582" s="33" t="s">
        <v>3288</v>
      </c>
      <c r="N582" s="9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</row>
    <row r="583">
      <c r="A583" s="84"/>
      <c r="B583" s="59"/>
      <c r="C583" s="84"/>
      <c r="D583" s="84"/>
      <c r="E583" s="59"/>
      <c r="F583" s="79"/>
      <c r="G583" s="9"/>
      <c r="H583" s="9"/>
      <c r="I583" s="9"/>
      <c r="J583" s="9" t="s">
        <v>1476</v>
      </c>
      <c r="K583" s="9" t="s">
        <v>1621</v>
      </c>
      <c r="L583" s="49">
        <v>40915.0</v>
      </c>
      <c r="M583" s="33" t="s">
        <v>3289</v>
      </c>
      <c r="N583" s="9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</row>
    <row r="584">
      <c r="A584" s="84"/>
      <c r="B584" s="59"/>
      <c r="C584" s="84"/>
      <c r="D584" s="84"/>
      <c r="E584" s="59"/>
      <c r="F584" s="79"/>
      <c r="G584" s="84"/>
      <c r="H584" s="84"/>
      <c r="I584" s="84"/>
      <c r="J584" s="9" t="s">
        <v>1288</v>
      </c>
      <c r="K584" s="9" t="s">
        <v>1584</v>
      </c>
      <c r="L584" s="49">
        <v>40921.0</v>
      </c>
      <c r="M584" s="33" t="s">
        <v>3290</v>
      </c>
      <c r="N584" s="9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</row>
    <row r="585">
      <c r="A585" s="84"/>
      <c r="B585" s="59"/>
      <c r="C585" s="84"/>
      <c r="D585" s="84"/>
      <c r="E585" s="59"/>
      <c r="F585" s="79"/>
      <c r="G585" s="84"/>
      <c r="H585" s="84"/>
      <c r="I585" s="84"/>
      <c r="J585" s="9" t="s">
        <v>921</v>
      </c>
      <c r="K585" s="9" t="s">
        <v>1588</v>
      </c>
      <c r="L585" s="49">
        <v>40936.0</v>
      </c>
      <c r="M585" s="33" t="s">
        <v>3291</v>
      </c>
      <c r="N585" s="9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</row>
    <row r="586">
      <c r="A586" s="84"/>
      <c r="B586" s="59"/>
      <c r="C586" s="84"/>
      <c r="D586" s="84"/>
      <c r="E586" s="59"/>
      <c r="F586" s="79"/>
      <c r="G586" s="84"/>
      <c r="H586" s="84"/>
      <c r="I586" s="84"/>
      <c r="J586" s="9" t="s">
        <v>1188</v>
      </c>
      <c r="K586" s="9" t="s">
        <v>1585</v>
      </c>
      <c r="L586" s="49">
        <v>40994.0</v>
      </c>
      <c r="M586" s="33" t="s">
        <v>3292</v>
      </c>
      <c r="N586" s="9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</row>
    <row r="587">
      <c r="A587" s="84"/>
      <c r="B587" s="59"/>
      <c r="C587" s="84"/>
      <c r="D587" s="84"/>
      <c r="E587" s="59"/>
      <c r="F587" s="79"/>
      <c r="G587" s="84"/>
      <c r="H587" s="84"/>
      <c r="I587" s="84"/>
      <c r="J587" s="9" t="s">
        <v>1050</v>
      </c>
      <c r="K587" s="9" t="s">
        <v>1600</v>
      </c>
      <c r="L587" s="49">
        <v>41005.0</v>
      </c>
      <c r="M587" s="33" t="s">
        <v>3293</v>
      </c>
      <c r="N587" s="9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</row>
    <row r="588">
      <c r="A588" s="84"/>
      <c r="B588" s="59"/>
      <c r="C588" s="84"/>
      <c r="D588" s="84"/>
      <c r="E588" s="59"/>
      <c r="F588" s="79"/>
      <c r="G588" s="9"/>
      <c r="H588" s="9"/>
      <c r="I588" s="9"/>
      <c r="J588" s="9" t="s">
        <v>940</v>
      </c>
      <c r="K588" s="9" t="s">
        <v>1648</v>
      </c>
      <c r="L588" s="49">
        <v>41025.0</v>
      </c>
      <c r="M588" s="33" t="s">
        <v>3294</v>
      </c>
      <c r="N588" s="9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</row>
    <row r="589">
      <c r="A589" s="84"/>
      <c r="B589" s="59"/>
      <c r="C589" s="84"/>
      <c r="D589" s="84"/>
      <c r="E589" s="59"/>
      <c r="F589" s="79"/>
      <c r="G589" s="84"/>
      <c r="H589" s="84"/>
      <c r="I589" s="84"/>
      <c r="J589" s="9" t="s">
        <v>1127</v>
      </c>
      <c r="K589" s="9" t="s">
        <v>1600</v>
      </c>
      <c r="L589" s="49">
        <v>41035.0</v>
      </c>
      <c r="M589" s="33" t="s">
        <v>3295</v>
      </c>
      <c r="N589" s="9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</row>
    <row r="590">
      <c r="A590" s="84"/>
      <c r="B590" s="59"/>
      <c r="C590" s="84"/>
      <c r="D590" s="84"/>
      <c r="E590" s="59"/>
      <c r="F590" s="79"/>
      <c r="G590" s="9"/>
      <c r="H590" s="9"/>
      <c r="I590" s="9"/>
      <c r="J590" s="9" t="s">
        <v>1382</v>
      </c>
      <c r="K590" s="9" t="s">
        <v>1584</v>
      </c>
      <c r="L590" s="49">
        <v>41075.0</v>
      </c>
      <c r="M590" s="33" t="s">
        <v>3296</v>
      </c>
      <c r="N590" s="9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</row>
    <row r="591">
      <c r="A591" s="84"/>
      <c r="B591" s="59"/>
      <c r="C591" s="84"/>
      <c r="D591" s="84"/>
      <c r="E591" s="59"/>
      <c r="F591" s="79"/>
      <c r="G591" s="9"/>
      <c r="H591" s="9"/>
      <c r="I591" s="9"/>
      <c r="J591" s="9" t="s">
        <v>1167</v>
      </c>
      <c r="K591" s="9" t="s">
        <v>1648</v>
      </c>
      <c r="L591" s="49">
        <v>41085.0</v>
      </c>
      <c r="M591" s="33" t="s">
        <v>3297</v>
      </c>
      <c r="N591" s="9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</row>
    <row r="592">
      <c r="A592" s="84"/>
      <c r="B592" s="59"/>
      <c r="C592" s="84"/>
      <c r="D592" s="84"/>
      <c r="E592" s="59"/>
      <c r="F592" s="79"/>
      <c r="G592" s="84"/>
      <c r="H592" s="84"/>
      <c r="I592" s="84"/>
      <c r="J592" s="9" t="s">
        <v>356</v>
      </c>
      <c r="K592" s="9" t="s">
        <v>1588</v>
      </c>
      <c r="L592" s="49">
        <v>41124.0</v>
      </c>
      <c r="M592" s="33" t="s">
        <v>3298</v>
      </c>
      <c r="N592" s="9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</row>
    <row r="593">
      <c r="A593" s="84"/>
      <c r="B593" s="59"/>
      <c r="C593" s="84"/>
      <c r="D593" s="84"/>
      <c r="E593" s="59"/>
      <c r="F593" s="79"/>
      <c r="G593" s="84"/>
      <c r="H593" s="84"/>
      <c r="I593" s="84"/>
      <c r="J593" s="9" t="s">
        <v>357</v>
      </c>
      <c r="K593" s="9" t="s">
        <v>1588</v>
      </c>
      <c r="L593" s="49">
        <v>41144.0</v>
      </c>
      <c r="M593" s="33" t="s">
        <v>3299</v>
      </c>
      <c r="N593" s="9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  <c r="AE593" s="84"/>
      <c r="AF593" s="84"/>
      <c r="AG593" s="84"/>
      <c r="AH593" s="84"/>
      <c r="AI593" s="84"/>
    </row>
    <row r="594">
      <c r="A594" s="84"/>
      <c r="B594" s="59"/>
      <c r="C594" s="84"/>
      <c r="D594" s="84"/>
      <c r="E594" s="59"/>
      <c r="F594" s="79"/>
      <c r="G594" s="9"/>
      <c r="H594" s="9"/>
      <c r="I594" s="9"/>
      <c r="J594" s="9" t="s">
        <v>1248</v>
      </c>
      <c r="K594" s="9" t="s">
        <v>1600</v>
      </c>
      <c r="L594" s="49">
        <v>41162.0</v>
      </c>
      <c r="M594" s="33" t="s">
        <v>3300</v>
      </c>
      <c r="N594" s="9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</row>
    <row r="595">
      <c r="A595" s="84"/>
      <c r="B595" s="59"/>
      <c r="C595" s="84"/>
      <c r="D595" s="84"/>
      <c r="E595" s="59"/>
      <c r="F595" s="79"/>
      <c r="G595" s="84"/>
      <c r="H595" s="84"/>
      <c r="I595" s="84"/>
      <c r="J595" s="9" t="s">
        <v>993</v>
      </c>
      <c r="K595" s="9" t="s">
        <v>1584</v>
      </c>
      <c r="L595" s="49">
        <v>41221.0</v>
      </c>
      <c r="M595" s="33" t="s">
        <v>3301</v>
      </c>
      <c r="N595" s="9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</row>
    <row r="596">
      <c r="A596" s="84"/>
      <c r="B596" s="59"/>
      <c r="C596" s="84"/>
      <c r="D596" s="84"/>
      <c r="E596" s="59"/>
      <c r="F596" s="79"/>
      <c r="G596" s="9"/>
      <c r="H596" s="9"/>
      <c r="I596" s="9"/>
      <c r="J596" s="9" t="s">
        <v>1072</v>
      </c>
      <c r="K596" s="9" t="s">
        <v>1600</v>
      </c>
      <c r="L596" s="49">
        <v>41231.0</v>
      </c>
      <c r="M596" s="33" t="s">
        <v>3302</v>
      </c>
      <c r="N596" s="9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  <c r="AE596" s="84"/>
      <c r="AF596" s="84"/>
      <c r="AG596" s="84"/>
      <c r="AH596" s="84"/>
      <c r="AI596" s="84"/>
    </row>
    <row r="597">
      <c r="A597" s="84"/>
      <c r="B597" s="59"/>
      <c r="C597" s="84"/>
      <c r="D597" s="84"/>
      <c r="E597" s="59"/>
      <c r="F597" s="79"/>
      <c r="G597" s="9"/>
      <c r="H597" s="9"/>
      <c r="I597" s="9"/>
      <c r="J597" s="9" t="s">
        <v>1428</v>
      </c>
      <c r="K597" s="9" t="s">
        <v>1601</v>
      </c>
      <c r="L597" s="49">
        <v>41251.0</v>
      </c>
      <c r="M597" s="33" t="s">
        <v>3303</v>
      </c>
      <c r="N597" s="9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</row>
    <row r="598">
      <c r="A598" s="84"/>
      <c r="B598" s="59"/>
      <c r="C598" s="84"/>
      <c r="D598" s="84"/>
      <c r="E598" s="59"/>
      <c r="F598" s="79"/>
      <c r="G598" s="9"/>
      <c r="H598" s="9"/>
      <c r="I598" s="9"/>
      <c r="J598" s="9" t="s">
        <v>1047</v>
      </c>
      <c r="K598" s="9" t="s">
        <v>1664</v>
      </c>
      <c r="L598" s="49">
        <v>41253.0</v>
      </c>
      <c r="M598" s="33" t="s">
        <v>3304</v>
      </c>
      <c r="N598" s="9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</row>
    <row r="599">
      <c r="A599" s="84"/>
      <c r="B599" s="59"/>
      <c r="C599" s="84"/>
      <c r="D599" s="84"/>
      <c r="E599" s="59"/>
      <c r="F599" s="79"/>
      <c r="G599" s="9"/>
      <c r="H599" s="9"/>
      <c r="I599" s="9"/>
      <c r="J599" s="9" t="s">
        <v>929</v>
      </c>
      <c r="K599" s="9" t="s">
        <v>1584</v>
      </c>
      <c r="L599" s="49">
        <v>41288.0</v>
      </c>
      <c r="M599" s="33" t="s">
        <v>3305</v>
      </c>
      <c r="N599" s="9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  <c r="AE599" s="84"/>
      <c r="AF599" s="84"/>
      <c r="AG599" s="84"/>
      <c r="AH599" s="84"/>
      <c r="AI599" s="84"/>
    </row>
    <row r="600">
      <c r="A600" s="84"/>
      <c r="B600" s="59"/>
      <c r="C600" s="84"/>
      <c r="D600" s="84"/>
      <c r="E600" s="59"/>
      <c r="F600" s="79"/>
      <c r="G600" s="84"/>
      <c r="H600" s="84"/>
      <c r="I600" s="84"/>
      <c r="J600" s="9" t="s">
        <v>1457</v>
      </c>
      <c r="K600" s="9" t="s">
        <v>1603</v>
      </c>
      <c r="L600" s="49">
        <v>41291.0</v>
      </c>
      <c r="M600" s="33" t="s">
        <v>3306</v>
      </c>
      <c r="N600" s="9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</row>
    <row r="601">
      <c r="A601" s="84"/>
      <c r="B601" s="59"/>
      <c r="C601" s="84"/>
      <c r="D601" s="84"/>
      <c r="E601" s="59"/>
      <c r="F601" s="79"/>
      <c r="G601" s="9"/>
      <c r="H601" s="9"/>
      <c r="I601" s="9"/>
      <c r="J601" s="9" t="s">
        <v>338</v>
      </c>
      <c r="K601" s="9" t="s">
        <v>1595</v>
      </c>
      <c r="L601" s="49">
        <v>41305.0</v>
      </c>
      <c r="M601" s="33" t="s">
        <v>3307</v>
      </c>
      <c r="N601" s="9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  <c r="AE601" s="84"/>
      <c r="AF601" s="84"/>
      <c r="AG601" s="84"/>
      <c r="AH601" s="84"/>
      <c r="AI601" s="84"/>
    </row>
    <row r="602">
      <c r="A602" s="84"/>
      <c r="B602" s="59"/>
      <c r="C602" s="84"/>
      <c r="D602" s="84"/>
      <c r="E602" s="59"/>
      <c r="F602" s="79"/>
      <c r="G602" s="84"/>
      <c r="H602" s="84"/>
      <c r="I602" s="84"/>
      <c r="J602" s="9" t="s">
        <v>1273</v>
      </c>
      <c r="K602" s="9" t="s">
        <v>1600</v>
      </c>
      <c r="L602" s="49">
        <v>41307.0</v>
      </c>
      <c r="M602" s="33" t="s">
        <v>3308</v>
      </c>
      <c r="N602" s="9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  <c r="AE602" s="84"/>
      <c r="AF602" s="84"/>
      <c r="AG602" s="84"/>
      <c r="AH602" s="84"/>
      <c r="AI602" s="84"/>
    </row>
    <row r="603">
      <c r="A603" s="84"/>
      <c r="B603" s="59"/>
      <c r="C603" s="84"/>
      <c r="D603" s="84"/>
      <c r="E603" s="59"/>
      <c r="F603" s="79"/>
      <c r="G603" s="84"/>
      <c r="H603" s="84"/>
      <c r="I603" s="84"/>
      <c r="J603" s="9" t="s">
        <v>354</v>
      </c>
      <c r="K603" s="9" t="s">
        <v>1600</v>
      </c>
      <c r="L603" s="49">
        <v>41319.0</v>
      </c>
      <c r="M603" s="33" t="s">
        <v>3309</v>
      </c>
      <c r="N603" s="9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  <c r="AE603" s="84"/>
      <c r="AF603" s="84"/>
      <c r="AG603" s="84"/>
      <c r="AH603" s="84"/>
      <c r="AI603" s="84"/>
    </row>
    <row r="604">
      <c r="A604" s="84"/>
      <c r="B604" s="59"/>
      <c r="C604" s="84"/>
      <c r="D604" s="84"/>
      <c r="E604" s="59"/>
      <c r="F604" s="79"/>
      <c r="G604" s="9"/>
      <c r="H604" s="9"/>
      <c r="I604" s="9"/>
      <c r="J604" s="9" t="s">
        <v>1459</v>
      </c>
      <c r="K604" s="9" t="s">
        <v>1600</v>
      </c>
      <c r="L604" s="49">
        <v>41330.0</v>
      </c>
      <c r="M604" s="33" t="s">
        <v>3310</v>
      </c>
      <c r="N604" s="9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  <c r="AE604" s="84"/>
      <c r="AF604" s="84"/>
      <c r="AG604" s="84"/>
      <c r="AH604" s="84"/>
      <c r="AI604" s="84"/>
    </row>
    <row r="605">
      <c r="A605" s="84"/>
      <c r="B605" s="59"/>
      <c r="C605" s="84"/>
      <c r="D605" s="84"/>
      <c r="E605" s="59"/>
      <c r="F605" s="79"/>
      <c r="G605" s="9"/>
      <c r="H605" s="9"/>
      <c r="I605" s="9"/>
      <c r="J605" s="9" t="s">
        <v>1068</v>
      </c>
      <c r="K605" s="9" t="s">
        <v>1600</v>
      </c>
      <c r="L605" s="49">
        <v>41372.0</v>
      </c>
      <c r="M605" s="33" t="s">
        <v>3311</v>
      </c>
      <c r="N605" s="9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  <c r="AE605" s="84"/>
      <c r="AF605" s="84"/>
      <c r="AG605" s="84"/>
      <c r="AH605" s="84"/>
      <c r="AI605" s="84"/>
    </row>
    <row r="606">
      <c r="A606" s="84"/>
      <c r="B606" s="59"/>
      <c r="C606" s="84"/>
      <c r="D606" s="84"/>
      <c r="E606" s="59"/>
      <c r="F606" s="79"/>
      <c r="G606" s="9"/>
      <c r="H606" s="9"/>
      <c r="I606" s="9"/>
      <c r="J606" s="9" t="s">
        <v>979</v>
      </c>
      <c r="K606" s="9" t="s">
        <v>1603</v>
      </c>
      <c r="L606" s="49">
        <v>41400.0</v>
      </c>
      <c r="M606" s="33" t="s">
        <v>3312</v>
      </c>
      <c r="N606" s="9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  <c r="AE606" s="84"/>
      <c r="AF606" s="84"/>
      <c r="AG606" s="84"/>
      <c r="AH606" s="84"/>
      <c r="AI606" s="84"/>
    </row>
    <row r="607">
      <c r="A607" s="84"/>
      <c r="B607" s="59"/>
      <c r="C607" s="84"/>
      <c r="D607" s="84"/>
      <c r="E607" s="59"/>
      <c r="F607" s="79"/>
      <c r="G607" s="9"/>
      <c r="H607" s="9"/>
      <c r="I607" s="9"/>
      <c r="J607" s="9" t="s">
        <v>364</v>
      </c>
      <c r="K607" s="9" t="s">
        <v>1600</v>
      </c>
      <c r="L607" s="49">
        <v>41410.0</v>
      </c>
      <c r="M607" s="33" t="s">
        <v>3313</v>
      </c>
      <c r="N607" s="9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  <c r="AE607" s="84"/>
      <c r="AF607" s="84"/>
      <c r="AG607" s="84"/>
      <c r="AH607" s="84"/>
      <c r="AI607" s="84"/>
    </row>
    <row r="608">
      <c r="A608" s="84"/>
      <c r="B608" s="59"/>
      <c r="C608" s="84"/>
      <c r="D608" s="84"/>
      <c r="E608" s="59"/>
      <c r="F608" s="79"/>
      <c r="G608" s="84"/>
      <c r="H608" s="84"/>
      <c r="I608" s="84"/>
      <c r="J608" s="9" t="s">
        <v>1157</v>
      </c>
      <c r="K608" s="9" t="s">
        <v>1595</v>
      </c>
      <c r="L608" s="49">
        <v>41414.0</v>
      </c>
      <c r="M608" s="33" t="s">
        <v>3314</v>
      </c>
      <c r="N608" s="9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</row>
    <row r="609">
      <c r="A609" s="84"/>
      <c r="B609" s="59"/>
      <c r="C609" s="84"/>
      <c r="D609" s="84"/>
      <c r="E609" s="59"/>
      <c r="F609" s="79"/>
      <c r="G609" s="9"/>
      <c r="H609" s="9"/>
      <c r="I609" s="9"/>
      <c r="J609" s="9" t="s">
        <v>1366</v>
      </c>
      <c r="K609" s="9" t="s">
        <v>1607</v>
      </c>
      <c r="L609" s="49">
        <v>41468.0</v>
      </c>
      <c r="M609" s="33" t="s">
        <v>3315</v>
      </c>
      <c r="N609" s="9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</row>
    <row r="610">
      <c r="A610" s="84"/>
      <c r="B610" s="59"/>
      <c r="C610" s="84"/>
      <c r="D610" s="84"/>
      <c r="E610" s="59"/>
      <c r="F610" s="79"/>
      <c r="G610" s="9"/>
      <c r="H610" s="9"/>
      <c r="I610" s="9"/>
      <c r="J610" s="9" t="s">
        <v>983</v>
      </c>
      <c r="K610" s="9" t="s">
        <v>1655</v>
      </c>
      <c r="L610" s="49">
        <v>41536.0</v>
      </c>
      <c r="M610" s="33" t="s">
        <v>3316</v>
      </c>
      <c r="N610" s="9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  <c r="AE610" s="84"/>
      <c r="AF610" s="84"/>
      <c r="AG610" s="84"/>
      <c r="AH610" s="84"/>
      <c r="AI610" s="84"/>
    </row>
    <row r="611">
      <c r="A611" s="84"/>
      <c r="B611" s="59"/>
      <c r="C611" s="84"/>
      <c r="D611" s="84"/>
      <c r="E611" s="59"/>
      <c r="F611" s="79"/>
      <c r="G611" s="84"/>
      <c r="H611" s="84"/>
      <c r="I611" s="84"/>
      <c r="J611" s="9" t="s">
        <v>1159</v>
      </c>
      <c r="K611" s="9" t="s">
        <v>1607</v>
      </c>
      <c r="L611" s="49">
        <v>41538.0</v>
      </c>
      <c r="M611" s="33" t="s">
        <v>3317</v>
      </c>
      <c r="N611" s="9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  <c r="AE611" s="84"/>
      <c r="AF611" s="84"/>
      <c r="AG611" s="84"/>
      <c r="AH611" s="84"/>
      <c r="AI611" s="84"/>
    </row>
    <row r="612">
      <c r="A612" s="84"/>
      <c r="B612" s="59"/>
      <c r="C612" s="84"/>
      <c r="D612" s="84"/>
      <c r="E612" s="59"/>
      <c r="F612" s="79"/>
      <c r="G612" s="9"/>
      <c r="H612" s="9"/>
      <c r="I612" s="9"/>
      <c r="J612" s="9" t="s">
        <v>1293</v>
      </c>
      <c r="K612" s="9" t="s">
        <v>1584</v>
      </c>
      <c r="L612" s="49">
        <v>41545.0</v>
      </c>
      <c r="M612" s="33" t="s">
        <v>3318</v>
      </c>
      <c r="N612" s="9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</row>
    <row r="613">
      <c r="A613" s="84"/>
      <c r="B613" s="59"/>
      <c r="C613" s="84"/>
      <c r="D613" s="84"/>
      <c r="E613" s="59"/>
      <c r="F613" s="79"/>
      <c r="G613" s="84"/>
      <c r="H613" s="84"/>
      <c r="I613" s="84"/>
      <c r="J613" s="9" t="s">
        <v>971</v>
      </c>
      <c r="K613" s="9" t="s">
        <v>1586</v>
      </c>
      <c r="L613" s="49">
        <v>41567.0</v>
      </c>
      <c r="M613" s="33" t="s">
        <v>3319</v>
      </c>
      <c r="N613" s="9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  <c r="AE613" s="84"/>
      <c r="AF613" s="84"/>
      <c r="AG613" s="84"/>
      <c r="AH613" s="84"/>
      <c r="AI613" s="84"/>
    </row>
    <row r="614">
      <c r="A614" s="84"/>
      <c r="B614" s="59"/>
      <c r="C614" s="84"/>
      <c r="D614" s="84"/>
      <c r="E614" s="59"/>
      <c r="F614" s="79"/>
      <c r="G614" s="9"/>
      <c r="H614" s="9"/>
      <c r="I614" s="9"/>
      <c r="J614" s="9" t="s">
        <v>366</v>
      </c>
      <c r="K614" s="9" t="s">
        <v>1600</v>
      </c>
      <c r="L614" s="49">
        <v>41585.0</v>
      </c>
      <c r="M614" s="33" t="s">
        <v>3320</v>
      </c>
      <c r="N614" s="9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</row>
    <row r="615">
      <c r="A615" s="84"/>
      <c r="B615" s="59"/>
      <c r="C615" s="84"/>
      <c r="D615" s="84"/>
      <c r="E615" s="59"/>
      <c r="F615" s="79"/>
      <c r="G615" s="84"/>
      <c r="H615" s="84"/>
      <c r="I615" s="84"/>
      <c r="J615" s="9" t="s">
        <v>1384</v>
      </c>
      <c r="K615" s="9" t="s">
        <v>1585</v>
      </c>
      <c r="L615" s="49">
        <v>41596.0</v>
      </c>
      <c r="M615" s="33" t="s">
        <v>3321</v>
      </c>
      <c r="N615" s="9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</row>
    <row r="616">
      <c r="A616" s="84"/>
      <c r="B616" s="59"/>
      <c r="C616" s="84"/>
      <c r="D616" s="84"/>
      <c r="E616" s="59"/>
      <c r="F616" s="79"/>
      <c r="G616" s="84"/>
      <c r="H616" s="84"/>
      <c r="I616" s="84"/>
      <c r="J616" s="9" t="s">
        <v>1065</v>
      </c>
      <c r="K616" s="9" t="s">
        <v>1613</v>
      </c>
      <c r="L616" s="49">
        <v>41645.0</v>
      </c>
      <c r="M616" s="33" t="s">
        <v>3322</v>
      </c>
      <c r="N616" s="9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</row>
    <row r="617">
      <c r="A617" s="84"/>
      <c r="B617" s="59"/>
      <c r="C617" s="84"/>
      <c r="D617" s="84"/>
      <c r="E617" s="59"/>
      <c r="F617" s="79"/>
      <c r="G617" s="9"/>
      <c r="H617" s="9"/>
      <c r="I617" s="9"/>
      <c r="J617" s="9" t="s">
        <v>907</v>
      </c>
      <c r="K617" s="9" t="s">
        <v>1603</v>
      </c>
      <c r="L617" s="49">
        <v>41651.0</v>
      </c>
      <c r="M617" s="33" t="s">
        <v>3323</v>
      </c>
      <c r="N617" s="9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</row>
    <row r="618">
      <c r="A618" s="84"/>
      <c r="B618" s="59"/>
      <c r="C618" s="84"/>
      <c r="D618" s="84"/>
      <c r="E618" s="59"/>
      <c r="F618" s="79"/>
      <c r="G618" s="84"/>
      <c r="H618" s="84"/>
      <c r="I618" s="84"/>
      <c r="J618" s="9" t="s">
        <v>1343</v>
      </c>
      <c r="K618" s="9" t="s">
        <v>1585</v>
      </c>
      <c r="L618" s="49">
        <v>41655.0</v>
      </c>
      <c r="M618" s="33" t="s">
        <v>3324</v>
      </c>
      <c r="N618" s="9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  <c r="AE618" s="84"/>
      <c r="AF618" s="84"/>
      <c r="AG618" s="84"/>
      <c r="AH618" s="84"/>
      <c r="AI618" s="84"/>
    </row>
    <row r="619">
      <c r="A619" s="84"/>
      <c r="B619" s="59"/>
      <c r="C619" s="84"/>
      <c r="D619" s="84"/>
      <c r="E619" s="59"/>
      <c r="F619" s="79"/>
      <c r="G619" s="84"/>
      <c r="H619" s="84"/>
      <c r="I619" s="84"/>
      <c r="J619" s="9" t="s">
        <v>358</v>
      </c>
      <c r="K619" s="9" t="s">
        <v>1588</v>
      </c>
      <c r="L619" s="49">
        <v>41669.0</v>
      </c>
      <c r="M619" s="33" t="s">
        <v>3325</v>
      </c>
      <c r="N619" s="9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/>
    </row>
    <row r="620">
      <c r="A620" s="84"/>
      <c r="B620" s="59"/>
      <c r="C620" s="84"/>
      <c r="D620" s="84"/>
      <c r="E620" s="59"/>
      <c r="F620" s="79"/>
      <c r="G620" s="84"/>
      <c r="H620" s="84"/>
      <c r="I620" s="84"/>
      <c r="J620" s="9" t="s">
        <v>1199</v>
      </c>
      <c r="K620" s="9" t="s">
        <v>1600</v>
      </c>
      <c r="L620" s="49">
        <v>41687.0</v>
      </c>
      <c r="M620" s="33" t="s">
        <v>3326</v>
      </c>
      <c r="N620" s="9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  <c r="AE620" s="84"/>
      <c r="AF620" s="84"/>
      <c r="AG620" s="84"/>
      <c r="AH620" s="84"/>
      <c r="AI620" s="84"/>
    </row>
    <row r="621">
      <c r="A621" s="84"/>
      <c r="B621" s="59"/>
      <c r="C621" s="84"/>
      <c r="D621" s="84"/>
      <c r="E621" s="59"/>
      <c r="F621" s="79"/>
      <c r="G621" s="84"/>
      <c r="H621" s="84"/>
      <c r="I621" s="84"/>
      <c r="J621" s="9" t="s">
        <v>1419</v>
      </c>
      <c r="K621" s="9" t="s">
        <v>1584</v>
      </c>
      <c r="L621" s="49">
        <v>41715.0</v>
      </c>
      <c r="M621" s="33" t="s">
        <v>3327</v>
      </c>
      <c r="N621" s="9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  <c r="AE621" s="84"/>
      <c r="AF621" s="84"/>
      <c r="AG621" s="84"/>
      <c r="AH621" s="84"/>
      <c r="AI621" s="84"/>
    </row>
    <row r="622">
      <c r="A622" s="84"/>
      <c r="B622" s="59"/>
      <c r="C622" s="84"/>
      <c r="D622" s="84"/>
      <c r="E622" s="59"/>
      <c r="F622" s="79"/>
      <c r="G622" s="84"/>
      <c r="H622" s="84"/>
      <c r="I622" s="84"/>
      <c r="J622" s="9" t="s">
        <v>1534</v>
      </c>
      <c r="K622" s="9" t="s">
        <v>1585</v>
      </c>
      <c r="L622" s="49">
        <v>41781.0</v>
      </c>
      <c r="M622" s="33" t="s">
        <v>3328</v>
      </c>
      <c r="N622" s="9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  <c r="AE622" s="84"/>
      <c r="AF622" s="84"/>
      <c r="AG622" s="84"/>
      <c r="AH622" s="84"/>
      <c r="AI622" s="84"/>
    </row>
    <row r="623">
      <c r="A623" s="84"/>
      <c r="B623" s="59"/>
      <c r="C623" s="84"/>
      <c r="D623" s="84"/>
      <c r="E623" s="59"/>
      <c r="F623" s="79"/>
      <c r="G623" s="84"/>
      <c r="H623" s="84"/>
      <c r="I623" s="84"/>
      <c r="J623" s="9" t="s">
        <v>1076</v>
      </c>
      <c r="K623" s="9" t="s">
        <v>1588</v>
      </c>
      <c r="L623" s="49">
        <v>41781.0</v>
      </c>
      <c r="M623" s="33" t="s">
        <v>3329</v>
      </c>
      <c r="N623" s="9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  <c r="AE623" s="84"/>
      <c r="AF623" s="84"/>
      <c r="AG623" s="84"/>
      <c r="AH623" s="84"/>
      <c r="AI623" s="84"/>
    </row>
    <row r="624">
      <c r="A624" s="84"/>
      <c r="B624" s="59"/>
      <c r="C624" s="84"/>
      <c r="D624" s="84"/>
      <c r="E624" s="59"/>
      <c r="F624" s="79"/>
      <c r="G624" s="9"/>
      <c r="H624" s="9"/>
      <c r="I624" s="9"/>
      <c r="J624" s="9" t="s">
        <v>1001</v>
      </c>
      <c r="K624" s="9" t="s">
        <v>1595</v>
      </c>
      <c r="L624" s="49">
        <v>41797.0</v>
      </c>
      <c r="M624" s="33" t="s">
        <v>3330</v>
      </c>
      <c r="N624" s="9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  <c r="AE624" s="84"/>
      <c r="AF624" s="84"/>
      <c r="AG624" s="84"/>
      <c r="AH624" s="84"/>
      <c r="AI624" s="84"/>
    </row>
    <row r="625">
      <c r="A625" s="84"/>
      <c r="B625" s="59"/>
      <c r="C625" s="84"/>
      <c r="D625" s="84"/>
      <c r="E625" s="59"/>
      <c r="F625" s="79"/>
      <c r="G625" s="84"/>
      <c r="H625" s="84"/>
      <c r="I625" s="84"/>
      <c r="J625" s="9" t="s">
        <v>1091</v>
      </c>
      <c r="K625" s="9" t="s">
        <v>1600</v>
      </c>
      <c r="L625" s="49">
        <v>41810.0</v>
      </c>
      <c r="M625" s="33" t="s">
        <v>3331</v>
      </c>
      <c r="N625" s="9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  <c r="AE625" s="84"/>
      <c r="AF625" s="84"/>
      <c r="AG625" s="84"/>
      <c r="AH625" s="84"/>
      <c r="AI625" s="84"/>
    </row>
    <row r="626">
      <c r="A626" s="84"/>
      <c r="B626" s="59"/>
      <c r="C626" s="84"/>
      <c r="D626" s="84"/>
      <c r="E626" s="59"/>
      <c r="F626" s="79"/>
      <c r="G626" s="84"/>
      <c r="H626" s="84"/>
      <c r="I626" s="84"/>
      <c r="J626" s="9" t="s">
        <v>371</v>
      </c>
      <c r="K626" s="9" t="s">
        <v>1600</v>
      </c>
      <c r="L626" s="49">
        <v>41846.0</v>
      </c>
      <c r="M626" s="33" t="s">
        <v>3332</v>
      </c>
      <c r="N626" s="9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  <c r="AE626" s="84"/>
      <c r="AF626" s="84"/>
      <c r="AG626" s="84"/>
      <c r="AH626" s="84"/>
      <c r="AI626" s="84"/>
    </row>
    <row r="627">
      <c r="A627" s="84"/>
      <c r="B627" s="59"/>
      <c r="C627" s="84"/>
      <c r="D627" s="84"/>
      <c r="E627" s="59"/>
      <c r="F627" s="79"/>
      <c r="G627" s="84"/>
      <c r="H627" s="84"/>
      <c r="I627" s="84"/>
      <c r="J627" s="9" t="s">
        <v>1163</v>
      </c>
      <c r="K627" s="9" t="s">
        <v>1584</v>
      </c>
      <c r="L627" s="49">
        <v>41860.0</v>
      </c>
      <c r="M627" s="33" t="s">
        <v>3333</v>
      </c>
      <c r="N627" s="9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  <c r="AE627" s="84"/>
      <c r="AF627" s="84"/>
      <c r="AG627" s="84"/>
      <c r="AH627" s="84"/>
      <c r="AI627" s="84"/>
    </row>
    <row r="628">
      <c r="A628" s="84"/>
      <c r="B628" s="59"/>
      <c r="C628" s="84"/>
      <c r="D628" s="84"/>
      <c r="E628" s="59"/>
      <c r="F628" s="79"/>
      <c r="G628" s="84"/>
      <c r="H628" s="84"/>
      <c r="I628" s="84"/>
      <c r="J628" s="9" t="s">
        <v>1483</v>
      </c>
      <c r="K628" s="9" t="s">
        <v>1664</v>
      </c>
      <c r="L628" s="49">
        <v>41886.0</v>
      </c>
      <c r="M628" s="33" t="s">
        <v>3334</v>
      </c>
      <c r="N628" s="9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  <c r="AE628" s="84"/>
      <c r="AF628" s="84"/>
      <c r="AG628" s="84"/>
      <c r="AH628" s="84"/>
      <c r="AI628" s="84"/>
    </row>
    <row r="629">
      <c r="A629" s="84"/>
      <c r="B629" s="59"/>
      <c r="C629" s="84"/>
      <c r="D629" s="84"/>
      <c r="E629" s="59"/>
      <c r="F629" s="79"/>
      <c r="G629" s="84"/>
      <c r="H629" s="84"/>
      <c r="I629" s="84"/>
      <c r="J629" s="9" t="s">
        <v>1144</v>
      </c>
      <c r="K629" s="9" t="s">
        <v>1600</v>
      </c>
      <c r="L629" s="49">
        <v>41888.0</v>
      </c>
      <c r="M629" s="33" t="s">
        <v>3335</v>
      </c>
      <c r="N629" s="9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  <c r="AE629" s="84"/>
      <c r="AF629" s="84"/>
      <c r="AG629" s="84"/>
      <c r="AH629" s="84"/>
      <c r="AI629" s="84"/>
    </row>
    <row r="630">
      <c r="A630" s="84"/>
      <c r="B630" s="59"/>
      <c r="C630" s="84"/>
      <c r="D630" s="84"/>
      <c r="E630" s="59"/>
      <c r="F630" s="79"/>
      <c r="G630" s="9"/>
      <c r="H630" s="9"/>
      <c r="I630" s="9"/>
      <c r="J630" s="9" t="s">
        <v>992</v>
      </c>
      <c r="K630" s="9" t="s">
        <v>1595</v>
      </c>
      <c r="L630" s="49">
        <v>41902.0</v>
      </c>
      <c r="M630" s="33" t="s">
        <v>3336</v>
      </c>
      <c r="N630" s="9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  <c r="AE630" s="84"/>
      <c r="AF630" s="84"/>
      <c r="AG630" s="84"/>
      <c r="AH630" s="84"/>
      <c r="AI630" s="84"/>
    </row>
    <row r="631">
      <c r="A631" s="84"/>
      <c r="B631" s="59"/>
      <c r="C631" s="84"/>
      <c r="D631" s="84"/>
      <c r="E631" s="59"/>
      <c r="F631" s="79"/>
      <c r="G631" s="84"/>
      <c r="H631" s="84"/>
      <c r="I631" s="84"/>
      <c r="J631" s="9" t="s">
        <v>334</v>
      </c>
      <c r="K631" s="9" t="s">
        <v>1616</v>
      </c>
      <c r="L631" s="49">
        <v>41915.0</v>
      </c>
      <c r="M631" s="33" t="s">
        <v>3337</v>
      </c>
      <c r="N631" s="9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  <c r="AE631" s="84"/>
      <c r="AF631" s="84"/>
      <c r="AG631" s="84"/>
      <c r="AH631" s="84"/>
      <c r="AI631" s="84"/>
    </row>
    <row r="632">
      <c r="A632" s="84"/>
      <c r="B632" s="59"/>
      <c r="C632" s="84"/>
      <c r="D632" s="84"/>
      <c r="E632" s="59"/>
      <c r="F632" s="79"/>
      <c r="G632" s="84"/>
      <c r="H632" s="84"/>
      <c r="I632" s="84"/>
      <c r="J632" s="9" t="s">
        <v>1004</v>
      </c>
      <c r="K632" s="9" t="s">
        <v>1588</v>
      </c>
      <c r="L632" s="49">
        <v>41939.0</v>
      </c>
      <c r="M632" s="33" t="s">
        <v>3338</v>
      </c>
      <c r="N632" s="9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  <c r="AE632" s="84"/>
      <c r="AF632" s="84"/>
      <c r="AG632" s="84"/>
      <c r="AH632" s="84"/>
      <c r="AI632" s="84"/>
    </row>
    <row r="633">
      <c r="A633" s="84"/>
      <c r="B633" s="59"/>
      <c r="C633" s="84"/>
      <c r="D633" s="84"/>
      <c r="E633" s="59"/>
      <c r="F633" s="79"/>
      <c r="G633" s="9"/>
      <c r="H633" s="9"/>
      <c r="I633" s="9"/>
      <c r="J633" s="9" t="s">
        <v>1517</v>
      </c>
      <c r="K633" s="9" t="s">
        <v>1584</v>
      </c>
      <c r="L633" s="49">
        <v>41944.0</v>
      </c>
      <c r="M633" s="33" t="s">
        <v>3339</v>
      </c>
      <c r="N633" s="9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  <c r="AE633" s="84"/>
      <c r="AF633" s="84"/>
      <c r="AG633" s="84"/>
      <c r="AH633" s="84"/>
      <c r="AI633" s="84"/>
    </row>
    <row r="634">
      <c r="A634" s="84"/>
      <c r="B634" s="59"/>
      <c r="C634" s="84"/>
      <c r="D634" s="84"/>
      <c r="E634" s="59"/>
      <c r="F634" s="79"/>
      <c r="G634" s="84"/>
      <c r="H634" s="84"/>
      <c r="I634" s="84"/>
      <c r="J634" s="9" t="s">
        <v>960</v>
      </c>
      <c r="K634" s="9" t="s">
        <v>1621</v>
      </c>
      <c r="L634" s="49">
        <v>41945.0</v>
      </c>
      <c r="M634" s="33" t="s">
        <v>3340</v>
      </c>
      <c r="N634" s="9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  <c r="AE634" s="84"/>
      <c r="AF634" s="84"/>
      <c r="AG634" s="84"/>
      <c r="AH634" s="84"/>
      <c r="AI634" s="84"/>
    </row>
    <row r="635">
      <c r="A635" s="84"/>
      <c r="B635" s="59"/>
      <c r="C635" s="84"/>
      <c r="D635" s="84"/>
      <c r="E635" s="59"/>
      <c r="F635" s="79"/>
      <c r="G635" s="9"/>
      <c r="H635" s="9"/>
      <c r="I635" s="9"/>
      <c r="J635" s="9" t="s">
        <v>911</v>
      </c>
      <c r="K635" s="9" t="s">
        <v>1600</v>
      </c>
      <c r="L635" s="49">
        <v>41953.0</v>
      </c>
      <c r="M635" s="33" t="s">
        <v>3341</v>
      </c>
      <c r="N635" s="9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  <c r="AE635" s="84"/>
      <c r="AF635" s="84"/>
      <c r="AG635" s="84"/>
      <c r="AH635" s="84"/>
      <c r="AI635" s="84"/>
    </row>
    <row r="636">
      <c r="A636" s="84"/>
      <c r="B636" s="59"/>
      <c r="C636" s="84"/>
      <c r="D636" s="84"/>
      <c r="E636" s="59"/>
      <c r="F636" s="79"/>
      <c r="G636" s="84"/>
      <c r="H636" s="84"/>
      <c r="I636" s="84"/>
      <c r="J636" s="9" t="s">
        <v>1311</v>
      </c>
      <c r="K636" s="9" t="s">
        <v>1664</v>
      </c>
      <c r="L636" s="49">
        <v>42027.0</v>
      </c>
      <c r="M636" s="33" t="s">
        <v>3342</v>
      </c>
      <c r="N636" s="9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  <c r="AE636" s="84"/>
      <c r="AF636" s="84"/>
      <c r="AG636" s="84"/>
      <c r="AH636" s="84"/>
      <c r="AI636" s="84"/>
    </row>
    <row r="637">
      <c r="A637" s="84"/>
      <c r="B637" s="59"/>
      <c r="C637" s="84"/>
      <c r="D637" s="84"/>
      <c r="E637" s="59"/>
      <c r="F637" s="79"/>
      <c r="G637" s="9"/>
      <c r="H637" s="9"/>
      <c r="I637" s="9"/>
      <c r="J637" s="9" t="s">
        <v>359</v>
      </c>
      <c r="K637" s="9" t="s">
        <v>1588</v>
      </c>
      <c r="L637" s="49">
        <v>42033.0</v>
      </c>
      <c r="M637" s="33" t="s">
        <v>3343</v>
      </c>
      <c r="N637" s="9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  <c r="AE637" s="84"/>
      <c r="AF637" s="84"/>
      <c r="AG637" s="84"/>
      <c r="AH637" s="84"/>
      <c r="AI637" s="84"/>
    </row>
    <row r="638">
      <c r="A638" s="84"/>
      <c r="B638" s="59"/>
      <c r="C638" s="84"/>
      <c r="D638" s="84"/>
      <c r="E638" s="59"/>
      <c r="F638" s="79"/>
      <c r="G638" s="9"/>
      <c r="H638" s="9"/>
      <c r="I638" s="9"/>
      <c r="J638" s="9" t="s">
        <v>372</v>
      </c>
      <c r="K638" s="9" t="s">
        <v>1600</v>
      </c>
      <c r="L638" s="49">
        <v>42036.0</v>
      </c>
      <c r="M638" s="33" t="s">
        <v>3344</v>
      </c>
      <c r="N638" s="9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  <c r="AE638" s="84"/>
      <c r="AF638" s="84"/>
      <c r="AG638" s="84"/>
      <c r="AH638" s="84"/>
      <c r="AI638" s="84"/>
    </row>
    <row r="639">
      <c r="A639" s="84"/>
      <c r="B639" s="59"/>
      <c r="C639" s="84"/>
      <c r="D639" s="84"/>
      <c r="E639" s="59"/>
      <c r="F639" s="79"/>
      <c r="G639" s="84"/>
      <c r="H639" s="84"/>
      <c r="I639" s="84"/>
      <c r="J639" s="9" t="s">
        <v>1146</v>
      </c>
      <c r="K639" s="9" t="s">
        <v>1600</v>
      </c>
      <c r="L639" s="49">
        <v>42043.0</v>
      </c>
      <c r="M639" s="33" t="s">
        <v>3345</v>
      </c>
      <c r="N639" s="9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  <c r="AE639" s="84"/>
      <c r="AF639" s="84"/>
      <c r="AG639" s="84"/>
      <c r="AH639" s="84"/>
      <c r="AI639" s="84"/>
    </row>
    <row r="640">
      <c r="A640" s="84"/>
      <c r="B640" s="59"/>
      <c r="C640" s="84"/>
      <c r="D640" s="84"/>
      <c r="E640" s="59"/>
      <c r="F640" s="79"/>
      <c r="G640" s="84"/>
      <c r="H640" s="84"/>
      <c r="I640" s="84"/>
      <c r="J640" s="9" t="s">
        <v>1342</v>
      </c>
      <c r="K640" s="9" t="s">
        <v>1588</v>
      </c>
      <c r="L640" s="49">
        <v>42100.0</v>
      </c>
      <c r="M640" s="33" t="s">
        <v>3346</v>
      </c>
      <c r="N640" s="9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  <c r="AE640" s="84"/>
      <c r="AF640" s="84"/>
      <c r="AG640" s="84"/>
      <c r="AH640" s="84"/>
      <c r="AI640" s="84"/>
    </row>
    <row r="641">
      <c r="A641" s="84"/>
      <c r="B641" s="59"/>
      <c r="C641" s="84"/>
      <c r="D641" s="84"/>
      <c r="E641" s="59"/>
      <c r="F641" s="79"/>
      <c r="G641" s="9"/>
      <c r="H641" s="9"/>
      <c r="I641" s="9"/>
      <c r="J641" s="9" t="s">
        <v>1261</v>
      </c>
      <c r="K641" s="9" t="s">
        <v>1595</v>
      </c>
      <c r="L641" s="49">
        <v>42155.0</v>
      </c>
      <c r="M641" s="33" t="s">
        <v>3347</v>
      </c>
      <c r="N641" s="9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  <c r="AE641" s="84"/>
      <c r="AF641" s="84"/>
      <c r="AG641" s="84"/>
      <c r="AH641" s="84"/>
      <c r="AI641" s="84"/>
    </row>
    <row r="642">
      <c r="A642" s="84"/>
      <c r="B642" s="59"/>
      <c r="C642" s="84"/>
      <c r="D642" s="84"/>
      <c r="E642" s="59"/>
      <c r="F642" s="79"/>
      <c r="G642" s="84"/>
      <c r="H642" s="84"/>
      <c r="I642" s="84"/>
      <c r="J642" s="9" t="s">
        <v>1533</v>
      </c>
      <c r="K642" s="9" t="s">
        <v>1595</v>
      </c>
      <c r="L642" s="49">
        <v>42176.0</v>
      </c>
      <c r="M642" s="33" t="s">
        <v>3348</v>
      </c>
      <c r="N642" s="9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  <c r="AE642" s="84"/>
      <c r="AF642" s="84"/>
      <c r="AG642" s="84"/>
      <c r="AH642" s="84"/>
      <c r="AI642" s="84"/>
    </row>
    <row r="643">
      <c r="A643" s="84"/>
      <c r="B643" s="59"/>
      <c r="C643" s="84"/>
      <c r="D643" s="84"/>
      <c r="E643" s="59"/>
      <c r="F643" s="79"/>
      <c r="G643" s="9"/>
      <c r="H643" s="9"/>
      <c r="I643" s="9"/>
      <c r="J643" s="9" t="s">
        <v>1360</v>
      </c>
      <c r="K643" s="9" t="s">
        <v>1588</v>
      </c>
      <c r="L643" s="49">
        <v>42177.0</v>
      </c>
      <c r="M643" s="33" t="s">
        <v>3349</v>
      </c>
      <c r="N643" s="9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  <c r="AE643" s="84"/>
      <c r="AF643" s="84"/>
      <c r="AG643" s="84"/>
      <c r="AH643" s="84"/>
      <c r="AI643" s="84"/>
    </row>
    <row r="644">
      <c r="A644" s="84"/>
      <c r="B644" s="59"/>
      <c r="C644" s="84"/>
      <c r="D644" s="84"/>
      <c r="E644" s="59"/>
      <c r="F644" s="79"/>
      <c r="G644" s="9"/>
      <c r="H644" s="9"/>
      <c r="I644" s="9"/>
      <c r="J644" s="9" t="s">
        <v>1145</v>
      </c>
      <c r="K644" s="9" t="s">
        <v>1600</v>
      </c>
      <c r="L644" s="49">
        <v>42194.0</v>
      </c>
      <c r="M644" s="33" t="s">
        <v>3350</v>
      </c>
      <c r="N644" s="9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  <c r="AE644" s="84"/>
      <c r="AF644" s="84"/>
      <c r="AG644" s="84"/>
      <c r="AH644" s="84"/>
      <c r="AI644" s="84"/>
    </row>
    <row r="645">
      <c r="A645" s="84"/>
      <c r="B645" s="59"/>
      <c r="C645" s="84"/>
      <c r="D645" s="84"/>
      <c r="E645" s="59"/>
      <c r="F645" s="79"/>
      <c r="G645" s="9"/>
      <c r="H645" s="9"/>
      <c r="I645" s="9"/>
      <c r="J645" s="9" t="s">
        <v>1430</v>
      </c>
      <c r="K645" s="9" t="s">
        <v>1586</v>
      </c>
      <c r="L645" s="49">
        <v>42202.0</v>
      </c>
      <c r="M645" s="33" t="s">
        <v>3351</v>
      </c>
      <c r="N645" s="9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  <c r="AE645" s="84"/>
      <c r="AF645" s="84"/>
      <c r="AG645" s="84"/>
      <c r="AH645" s="84"/>
      <c r="AI645" s="84"/>
    </row>
    <row r="646">
      <c r="A646" s="84"/>
      <c r="B646" s="59"/>
      <c r="C646" s="84"/>
      <c r="D646" s="84"/>
      <c r="E646" s="59"/>
      <c r="F646" s="79"/>
      <c r="G646" s="9"/>
      <c r="H646" s="9"/>
      <c r="I646" s="9"/>
      <c r="J646" s="9" t="s">
        <v>1095</v>
      </c>
      <c r="K646" s="9" t="s">
        <v>1603</v>
      </c>
      <c r="L646" s="49">
        <v>42218.0</v>
      </c>
      <c r="M646" s="33" t="s">
        <v>3352</v>
      </c>
      <c r="N646" s="9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  <c r="AE646" s="84"/>
      <c r="AF646" s="84"/>
      <c r="AG646" s="84"/>
      <c r="AH646" s="84"/>
      <c r="AI646" s="84"/>
    </row>
    <row r="647">
      <c r="A647" s="84"/>
      <c r="B647" s="59"/>
      <c r="C647" s="84"/>
      <c r="D647" s="84"/>
      <c r="E647" s="59"/>
      <c r="F647" s="79"/>
      <c r="G647" s="9"/>
      <c r="H647" s="9"/>
      <c r="I647" s="9"/>
      <c r="J647" s="9" t="s">
        <v>1024</v>
      </c>
      <c r="K647" s="9" t="s">
        <v>1584</v>
      </c>
      <c r="L647" s="49">
        <v>42226.0</v>
      </c>
      <c r="M647" s="33" t="s">
        <v>3353</v>
      </c>
      <c r="N647" s="9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  <c r="AE647" s="84"/>
      <c r="AF647" s="84"/>
      <c r="AG647" s="84"/>
      <c r="AH647" s="84"/>
      <c r="AI647" s="84"/>
    </row>
    <row r="648">
      <c r="A648" s="84"/>
      <c r="B648" s="59"/>
      <c r="C648" s="84"/>
      <c r="D648" s="84"/>
      <c r="E648" s="59"/>
      <c r="F648" s="79"/>
      <c r="G648" s="84"/>
      <c r="H648" s="84"/>
      <c r="I648" s="84"/>
      <c r="J648" s="9" t="s">
        <v>1237</v>
      </c>
      <c r="K648" s="9" t="s">
        <v>1588</v>
      </c>
      <c r="L648" s="49">
        <v>42226.0</v>
      </c>
      <c r="M648" s="33" t="s">
        <v>3354</v>
      </c>
      <c r="N648" s="9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  <c r="AE648" s="84"/>
      <c r="AF648" s="84"/>
      <c r="AG648" s="84"/>
      <c r="AH648" s="84"/>
      <c r="AI648" s="84"/>
    </row>
    <row r="649">
      <c r="A649" s="84"/>
      <c r="B649" s="59"/>
      <c r="C649" s="84"/>
      <c r="D649" s="84"/>
      <c r="E649" s="59"/>
      <c r="F649" s="79"/>
      <c r="G649" s="9"/>
      <c r="H649" s="9"/>
      <c r="I649" s="9"/>
      <c r="J649" s="9" t="s">
        <v>1548</v>
      </c>
      <c r="K649" s="9" t="s">
        <v>1588</v>
      </c>
      <c r="L649" s="49">
        <v>42226.0</v>
      </c>
      <c r="M649" s="33" t="s">
        <v>3355</v>
      </c>
      <c r="N649" s="9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  <c r="AE649" s="84"/>
      <c r="AF649" s="84"/>
      <c r="AG649" s="84"/>
      <c r="AH649" s="84"/>
      <c r="AI649" s="84"/>
    </row>
    <row r="650">
      <c r="A650" s="84"/>
      <c r="B650" s="59"/>
      <c r="C650" s="84"/>
      <c r="D650" s="84"/>
      <c r="E650" s="59"/>
      <c r="F650" s="79"/>
      <c r="G650" s="84"/>
      <c r="H650" s="84"/>
      <c r="I650" s="84"/>
      <c r="J650" s="9" t="s">
        <v>380</v>
      </c>
      <c r="K650" s="9" t="s">
        <v>1603</v>
      </c>
      <c r="L650" s="49">
        <v>42243.0</v>
      </c>
      <c r="M650" s="33" t="s">
        <v>3356</v>
      </c>
      <c r="N650" s="9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  <c r="AE650" s="84"/>
      <c r="AF650" s="84"/>
      <c r="AG650" s="84"/>
      <c r="AH650" s="84"/>
      <c r="AI650" s="84"/>
    </row>
    <row r="651">
      <c r="A651" s="84"/>
      <c r="B651" s="59"/>
      <c r="C651" s="84"/>
      <c r="D651" s="84"/>
      <c r="E651" s="59"/>
      <c r="F651" s="79"/>
      <c r="G651" s="84"/>
      <c r="H651" s="84"/>
      <c r="I651" s="84"/>
      <c r="J651" s="9" t="s">
        <v>944</v>
      </c>
      <c r="K651" s="9" t="s">
        <v>1600</v>
      </c>
      <c r="L651" s="49">
        <v>42245.0</v>
      </c>
      <c r="M651" s="33" t="s">
        <v>3357</v>
      </c>
      <c r="N651" s="9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  <c r="AE651" s="84"/>
      <c r="AF651" s="84"/>
      <c r="AG651" s="84"/>
      <c r="AH651" s="84"/>
      <c r="AI651" s="84"/>
    </row>
    <row r="652">
      <c r="A652" s="84"/>
      <c r="B652" s="59"/>
      <c r="C652" s="84"/>
      <c r="D652" s="84"/>
      <c r="E652" s="59"/>
      <c r="F652" s="79"/>
      <c r="G652" s="84"/>
      <c r="H652" s="84"/>
      <c r="I652" s="84"/>
      <c r="J652" s="9" t="s">
        <v>1435</v>
      </c>
      <c r="K652" s="9" t="s">
        <v>1601</v>
      </c>
      <c r="L652" s="49">
        <v>42266.0</v>
      </c>
      <c r="M652" s="33" t="s">
        <v>3358</v>
      </c>
      <c r="N652" s="9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  <c r="AE652" s="84"/>
      <c r="AF652" s="84"/>
      <c r="AG652" s="84"/>
      <c r="AH652" s="84"/>
      <c r="AI652" s="84"/>
    </row>
    <row r="653">
      <c r="A653" s="84"/>
      <c r="B653" s="59"/>
      <c r="C653" s="84"/>
      <c r="D653" s="84"/>
      <c r="E653" s="59"/>
      <c r="F653" s="79"/>
      <c r="G653" s="84"/>
      <c r="H653" s="84"/>
      <c r="I653" s="84"/>
      <c r="J653" s="9" t="s">
        <v>1464</v>
      </c>
      <c r="K653" s="9" t="s">
        <v>1595</v>
      </c>
      <c r="L653" s="49">
        <v>42281.0</v>
      </c>
      <c r="M653" s="33" t="s">
        <v>3359</v>
      </c>
      <c r="N653" s="9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  <c r="AE653" s="84"/>
      <c r="AF653" s="84"/>
      <c r="AG653" s="84"/>
      <c r="AH653" s="84"/>
      <c r="AI653" s="84"/>
    </row>
    <row r="654">
      <c r="A654" s="84"/>
      <c r="B654" s="59"/>
      <c r="C654" s="84"/>
      <c r="D654" s="84"/>
      <c r="E654" s="59"/>
      <c r="F654" s="79"/>
      <c r="G654" s="84"/>
      <c r="H654" s="84"/>
      <c r="I654" s="84"/>
      <c r="J654" s="9" t="s">
        <v>1234</v>
      </c>
      <c r="K654" s="9" t="s">
        <v>1607</v>
      </c>
      <c r="L654" s="49">
        <v>42300.0</v>
      </c>
      <c r="M654" s="33" t="s">
        <v>3360</v>
      </c>
      <c r="N654" s="9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  <c r="AE654" s="84"/>
      <c r="AF654" s="84"/>
      <c r="AG654" s="84"/>
      <c r="AH654" s="84"/>
      <c r="AI654" s="84"/>
    </row>
    <row r="655">
      <c r="A655" s="84"/>
      <c r="B655" s="59"/>
      <c r="C655" s="84"/>
      <c r="D655" s="84"/>
      <c r="E655" s="59"/>
      <c r="F655" s="79"/>
      <c r="G655" s="9"/>
      <c r="H655" s="9"/>
      <c r="I655" s="9"/>
      <c r="J655" s="9" t="s">
        <v>912</v>
      </c>
      <c r="K655" s="9" t="s">
        <v>1603</v>
      </c>
      <c r="L655" s="49">
        <v>42313.0</v>
      </c>
      <c r="M655" s="33" t="s">
        <v>3361</v>
      </c>
      <c r="N655" s="9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  <c r="AE655" s="84"/>
      <c r="AF655" s="84"/>
      <c r="AG655" s="84"/>
      <c r="AH655" s="84"/>
      <c r="AI655" s="84"/>
    </row>
    <row r="656">
      <c r="A656" s="84"/>
      <c r="B656" s="59"/>
      <c r="C656" s="84"/>
      <c r="D656" s="84"/>
      <c r="E656" s="59"/>
      <c r="F656" s="79"/>
      <c r="G656" s="9"/>
      <c r="H656" s="9"/>
      <c r="I656" s="9"/>
      <c r="J656" s="9" t="s">
        <v>1081</v>
      </c>
      <c r="K656" s="9" t="s">
        <v>1600</v>
      </c>
      <c r="L656" s="49">
        <v>42320.0</v>
      </c>
      <c r="M656" s="33" t="s">
        <v>3362</v>
      </c>
      <c r="N656" s="9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  <c r="AE656" s="84"/>
      <c r="AF656" s="84"/>
      <c r="AG656" s="84"/>
      <c r="AH656" s="84"/>
      <c r="AI656" s="84"/>
    </row>
    <row r="657">
      <c r="A657" s="84"/>
      <c r="B657" s="59"/>
      <c r="C657" s="84"/>
      <c r="D657" s="84"/>
      <c r="E657" s="59"/>
      <c r="F657" s="79"/>
      <c r="G657" s="9"/>
      <c r="H657" s="9"/>
      <c r="I657" s="9"/>
      <c r="J657" s="9" t="s">
        <v>1003</v>
      </c>
      <c r="K657" s="9" t="s">
        <v>1600</v>
      </c>
      <c r="L657" s="49">
        <v>42328.0</v>
      </c>
      <c r="M657" s="33" t="s">
        <v>3363</v>
      </c>
      <c r="N657" s="9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  <c r="AE657" s="84"/>
      <c r="AF657" s="84"/>
      <c r="AG657" s="84"/>
      <c r="AH657" s="84"/>
      <c r="AI657" s="84"/>
    </row>
    <row r="658">
      <c r="A658" s="84"/>
      <c r="B658" s="59"/>
      <c r="C658" s="84"/>
      <c r="D658" s="84"/>
      <c r="E658" s="59"/>
      <c r="F658" s="79"/>
      <c r="G658" s="84"/>
      <c r="H658" s="84"/>
      <c r="I658" s="84"/>
      <c r="J658" s="9" t="s">
        <v>1079</v>
      </c>
      <c r="K658" s="9" t="s">
        <v>1584</v>
      </c>
      <c r="L658" s="49">
        <v>42362.0</v>
      </c>
      <c r="M658" s="33" t="s">
        <v>3364</v>
      </c>
      <c r="N658" s="9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  <c r="AE658" s="84"/>
      <c r="AF658" s="84"/>
      <c r="AG658" s="84"/>
      <c r="AH658" s="84"/>
      <c r="AI658" s="84"/>
    </row>
    <row r="659">
      <c r="A659" s="84"/>
      <c r="B659" s="59"/>
      <c r="C659" s="84"/>
      <c r="D659" s="84"/>
      <c r="E659" s="59"/>
      <c r="F659" s="79"/>
      <c r="G659" s="9"/>
      <c r="H659" s="9"/>
      <c r="I659" s="9"/>
      <c r="J659" s="9" t="s">
        <v>365</v>
      </c>
      <c r="K659" s="9" t="s">
        <v>1585</v>
      </c>
      <c r="L659" s="49">
        <v>42369.0</v>
      </c>
      <c r="M659" s="33" t="s">
        <v>3365</v>
      </c>
      <c r="N659" s="9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  <c r="AE659" s="84"/>
      <c r="AF659" s="84"/>
      <c r="AG659" s="84"/>
      <c r="AH659" s="84"/>
      <c r="AI659" s="84"/>
    </row>
    <row r="660">
      <c r="A660" s="84"/>
      <c r="B660" s="59"/>
      <c r="C660" s="84"/>
      <c r="D660" s="84"/>
      <c r="E660" s="59"/>
      <c r="F660" s="79"/>
      <c r="G660" s="84"/>
      <c r="H660" s="84"/>
      <c r="I660" s="84"/>
      <c r="J660" s="9" t="s">
        <v>1264</v>
      </c>
      <c r="K660" s="9" t="s">
        <v>1601</v>
      </c>
      <c r="L660" s="49">
        <v>42391.0</v>
      </c>
      <c r="M660" s="33" t="s">
        <v>3366</v>
      </c>
      <c r="N660" s="9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  <c r="AE660" s="84"/>
      <c r="AF660" s="84"/>
      <c r="AG660" s="84"/>
      <c r="AH660" s="84"/>
      <c r="AI660" s="84"/>
    </row>
    <row r="661">
      <c r="A661" s="84"/>
      <c r="B661" s="59"/>
      <c r="C661" s="84"/>
      <c r="D661" s="84"/>
      <c r="E661" s="59"/>
      <c r="F661" s="79"/>
      <c r="G661" s="84"/>
      <c r="H661" s="84"/>
      <c r="I661" s="84"/>
      <c r="J661" s="9" t="s">
        <v>1026</v>
      </c>
      <c r="K661" s="9" t="s">
        <v>1584</v>
      </c>
      <c r="L661" s="49">
        <v>42397.0</v>
      </c>
      <c r="M661" s="33" t="s">
        <v>3367</v>
      </c>
      <c r="N661" s="9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  <c r="AE661" s="84"/>
      <c r="AF661" s="84"/>
      <c r="AG661" s="84"/>
      <c r="AH661" s="84"/>
      <c r="AI661" s="84"/>
    </row>
    <row r="662">
      <c r="A662" s="84"/>
      <c r="B662" s="59"/>
      <c r="C662" s="84"/>
      <c r="D662" s="84"/>
      <c r="E662" s="59"/>
      <c r="F662" s="79"/>
      <c r="G662" s="84"/>
      <c r="H662" s="84"/>
      <c r="I662" s="84"/>
      <c r="J662" s="9" t="s">
        <v>1008</v>
      </c>
      <c r="K662" s="9" t="s">
        <v>1607</v>
      </c>
      <c r="L662" s="49">
        <v>42420.0</v>
      </c>
      <c r="M662" s="33" t="s">
        <v>3368</v>
      </c>
      <c r="N662" s="9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/>
      <c r="AF662" s="84"/>
      <c r="AG662" s="84"/>
      <c r="AH662" s="84"/>
      <c r="AI662" s="84"/>
    </row>
    <row r="663">
      <c r="A663" s="84"/>
      <c r="B663" s="59"/>
      <c r="C663" s="84"/>
      <c r="D663" s="84"/>
      <c r="E663" s="59"/>
      <c r="F663" s="79"/>
      <c r="G663" s="84"/>
      <c r="H663" s="84"/>
      <c r="I663" s="84"/>
      <c r="J663" s="9" t="s">
        <v>1369</v>
      </c>
      <c r="K663" s="9" t="s">
        <v>1664</v>
      </c>
      <c r="L663" s="49">
        <v>42421.0</v>
      </c>
      <c r="M663" s="33" t="s">
        <v>3369</v>
      </c>
      <c r="N663" s="9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84"/>
    </row>
    <row r="664">
      <c r="A664" s="84"/>
      <c r="B664" s="59"/>
      <c r="C664" s="84"/>
      <c r="D664" s="84"/>
      <c r="E664" s="59"/>
      <c r="F664" s="79"/>
      <c r="G664" s="9"/>
      <c r="H664" s="9"/>
      <c r="I664" s="9"/>
      <c r="J664" s="9" t="s">
        <v>374</v>
      </c>
      <c r="K664" s="9" t="s">
        <v>1607</v>
      </c>
      <c r="L664" s="49">
        <v>42457.0</v>
      </c>
      <c r="M664" s="33" t="s">
        <v>3370</v>
      </c>
      <c r="N664" s="9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84"/>
    </row>
    <row r="665">
      <c r="A665" s="84"/>
      <c r="B665" s="59"/>
      <c r="C665" s="84"/>
      <c r="D665" s="84"/>
      <c r="E665" s="59"/>
      <c r="F665" s="79"/>
      <c r="G665" s="9"/>
      <c r="H665" s="9"/>
      <c r="I665" s="9"/>
      <c r="J665" s="9" t="s">
        <v>1286</v>
      </c>
      <c r="K665" s="9" t="s">
        <v>1600</v>
      </c>
      <c r="L665" s="49">
        <v>42470.0</v>
      </c>
      <c r="M665" s="33" t="s">
        <v>3371</v>
      </c>
      <c r="N665" s="9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84"/>
    </row>
    <row r="666">
      <c r="A666" s="84"/>
      <c r="B666" s="59"/>
      <c r="C666" s="84"/>
      <c r="D666" s="84"/>
      <c r="E666" s="59"/>
      <c r="F666" s="79"/>
      <c r="G666" s="84"/>
      <c r="H666" s="84"/>
      <c r="I666" s="84"/>
      <c r="J666" s="9" t="s">
        <v>1263</v>
      </c>
      <c r="K666" s="9" t="s">
        <v>1588</v>
      </c>
      <c r="L666" s="49">
        <v>42516.0</v>
      </c>
      <c r="M666" s="33" t="s">
        <v>3372</v>
      </c>
      <c r="N666" s="9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84"/>
    </row>
    <row r="667">
      <c r="A667" s="84"/>
      <c r="B667" s="59"/>
      <c r="C667" s="84"/>
      <c r="D667" s="84"/>
      <c r="E667" s="59"/>
      <c r="F667" s="79"/>
      <c r="G667" s="9"/>
      <c r="H667" s="9"/>
      <c r="I667" s="9"/>
      <c r="J667" s="9" t="s">
        <v>1027</v>
      </c>
      <c r="K667" s="9" t="s">
        <v>1601</v>
      </c>
      <c r="L667" s="49">
        <v>42552.0</v>
      </c>
      <c r="M667" s="33" t="s">
        <v>3373</v>
      </c>
      <c r="N667" s="9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  <c r="AE667" s="84"/>
      <c r="AF667" s="84"/>
      <c r="AG667" s="84"/>
      <c r="AH667" s="84"/>
      <c r="AI667" s="84"/>
    </row>
    <row r="668">
      <c r="A668" s="84"/>
      <c r="B668" s="59"/>
      <c r="C668" s="84"/>
      <c r="D668" s="84"/>
      <c r="E668" s="59"/>
      <c r="F668" s="79"/>
      <c r="G668" s="84"/>
      <c r="H668" s="84"/>
      <c r="I668" s="84"/>
      <c r="J668" s="9" t="s">
        <v>1505</v>
      </c>
      <c r="K668" s="9" t="s">
        <v>1603</v>
      </c>
      <c r="L668" s="49">
        <v>42576.0</v>
      </c>
      <c r="M668" s="33" t="s">
        <v>3374</v>
      </c>
      <c r="N668" s="9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/>
      <c r="AI668" s="84"/>
    </row>
    <row r="669">
      <c r="A669" s="84"/>
      <c r="B669" s="59"/>
      <c r="C669" s="84"/>
      <c r="D669" s="84"/>
      <c r="E669" s="59"/>
      <c r="F669" s="79"/>
      <c r="G669" s="84"/>
      <c r="H669" s="84"/>
      <c r="I669" s="84"/>
      <c r="J669" s="9" t="s">
        <v>1060</v>
      </c>
      <c r="K669" s="9" t="s">
        <v>1585</v>
      </c>
      <c r="L669" s="49">
        <v>42581.0</v>
      </c>
      <c r="M669" s="33" t="s">
        <v>3375</v>
      </c>
      <c r="N669" s="9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  <c r="AE669" s="84"/>
      <c r="AF669" s="84"/>
      <c r="AG669" s="84"/>
      <c r="AH669" s="84"/>
      <c r="AI669" s="84"/>
    </row>
    <row r="670">
      <c r="A670" s="84"/>
      <c r="B670" s="59"/>
      <c r="C670" s="84"/>
      <c r="D670" s="84"/>
      <c r="E670" s="59"/>
      <c r="F670" s="79"/>
      <c r="G670" s="84"/>
      <c r="H670" s="84"/>
      <c r="I670" s="84"/>
      <c r="J670" s="9" t="s">
        <v>1232</v>
      </c>
      <c r="K670" s="9" t="s">
        <v>1607</v>
      </c>
      <c r="L670" s="49">
        <v>42583.0</v>
      </c>
      <c r="M670" s="33" t="s">
        <v>3376</v>
      </c>
      <c r="N670" s="9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  <c r="AE670" s="84"/>
      <c r="AF670" s="84"/>
      <c r="AG670" s="84"/>
      <c r="AH670" s="84"/>
      <c r="AI670" s="84"/>
    </row>
    <row r="671">
      <c r="A671" s="84"/>
      <c r="B671" s="59"/>
      <c r="C671" s="84"/>
      <c r="D671" s="84"/>
      <c r="E671" s="59"/>
      <c r="F671" s="79"/>
      <c r="G671" s="84"/>
      <c r="H671" s="84"/>
      <c r="I671" s="84"/>
      <c r="J671" s="9" t="s">
        <v>1510</v>
      </c>
      <c r="K671" s="9" t="s">
        <v>1695</v>
      </c>
      <c r="L671" s="49">
        <v>42604.0</v>
      </c>
      <c r="M671" s="33" t="s">
        <v>3377</v>
      </c>
      <c r="N671" s="9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/>
      <c r="AI671" s="84"/>
    </row>
    <row r="672">
      <c r="A672" s="84"/>
      <c r="B672" s="59"/>
      <c r="C672" s="84"/>
      <c r="D672" s="84"/>
      <c r="E672" s="59"/>
      <c r="F672" s="79"/>
      <c r="G672" s="84"/>
      <c r="H672" s="84"/>
      <c r="I672" s="84"/>
      <c r="J672" s="9" t="s">
        <v>1269</v>
      </c>
      <c r="K672" s="9" t="s">
        <v>1586</v>
      </c>
      <c r="L672" s="49">
        <v>42624.0</v>
      </c>
      <c r="M672" s="33" t="s">
        <v>3378</v>
      </c>
      <c r="N672" s="9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  <c r="AE672" s="84"/>
      <c r="AF672" s="84"/>
      <c r="AG672" s="84"/>
      <c r="AH672" s="84"/>
      <c r="AI672" s="84"/>
    </row>
    <row r="673">
      <c r="A673" s="84"/>
      <c r="B673" s="59"/>
      <c r="C673" s="84"/>
      <c r="D673" s="84"/>
      <c r="E673" s="59"/>
      <c r="F673" s="79"/>
      <c r="G673" s="84"/>
      <c r="H673" s="84"/>
      <c r="I673" s="84"/>
      <c r="J673" s="9" t="s">
        <v>995</v>
      </c>
      <c r="K673" s="9" t="s">
        <v>1584</v>
      </c>
      <c r="L673" s="49">
        <v>42635.0</v>
      </c>
      <c r="M673" s="33" t="s">
        <v>3379</v>
      </c>
      <c r="N673" s="9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  <c r="AE673" s="84"/>
      <c r="AF673" s="84"/>
      <c r="AG673" s="84"/>
      <c r="AH673" s="84"/>
      <c r="AI673" s="84"/>
    </row>
    <row r="674">
      <c r="A674" s="84"/>
      <c r="B674" s="59"/>
      <c r="C674" s="84"/>
      <c r="D674" s="84"/>
      <c r="E674" s="59"/>
      <c r="F674" s="79"/>
      <c r="G674" s="84"/>
      <c r="H674" s="84"/>
      <c r="I674" s="84"/>
      <c r="J674" s="9" t="s">
        <v>934</v>
      </c>
      <c r="K674" s="9" t="s">
        <v>1616</v>
      </c>
      <c r="L674" s="49">
        <v>42650.0</v>
      </c>
      <c r="M674" s="33" t="s">
        <v>3380</v>
      </c>
      <c r="N674" s="9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/>
      <c r="AI674" s="84"/>
    </row>
    <row r="675">
      <c r="A675" s="84"/>
      <c r="B675" s="59"/>
      <c r="C675" s="84"/>
      <c r="D675" s="84"/>
      <c r="E675" s="59"/>
      <c r="F675" s="79"/>
      <c r="G675" s="9"/>
      <c r="H675" s="9"/>
      <c r="I675" s="9"/>
      <c r="J675" s="9" t="s">
        <v>1096</v>
      </c>
      <c r="K675" s="9" t="s">
        <v>1603</v>
      </c>
      <c r="L675" s="49">
        <v>42659.0</v>
      </c>
      <c r="M675" s="33" t="s">
        <v>3381</v>
      </c>
      <c r="N675" s="9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  <c r="AE675" s="84"/>
      <c r="AF675" s="84"/>
      <c r="AG675" s="84"/>
      <c r="AH675" s="84"/>
      <c r="AI675" s="84"/>
    </row>
    <row r="676">
      <c r="A676" s="84"/>
      <c r="B676" s="59"/>
      <c r="C676" s="84"/>
      <c r="D676" s="84"/>
      <c r="E676" s="59"/>
      <c r="F676" s="79"/>
      <c r="G676" s="84"/>
      <c r="H676" s="84"/>
      <c r="I676" s="84"/>
      <c r="J676" s="9" t="s">
        <v>1201</v>
      </c>
      <c r="K676" s="9" t="s">
        <v>1584</v>
      </c>
      <c r="L676" s="49">
        <v>42664.0</v>
      </c>
      <c r="M676" s="33" t="s">
        <v>3382</v>
      </c>
      <c r="N676" s="9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  <c r="AE676" s="84"/>
      <c r="AF676" s="84"/>
      <c r="AG676" s="84"/>
      <c r="AH676" s="84"/>
      <c r="AI676" s="84"/>
    </row>
    <row r="677">
      <c r="A677" s="84"/>
      <c r="B677" s="59"/>
      <c r="C677" s="84"/>
      <c r="D677" s="84"/>
      <c r="E677" s="59"/>
      <c r="F677" s="79"/>
      <c r="G677" s="84"/>
      <c r="H677" s="84"/>
      <c r="I677" s="84"/>
      <c r="J677" s="9" t="s">
        <v>378</v>
      </c>
      <c r="K677" s="9" t="s">
        <v>1600</v>
      </c>
      <c r="L677" s="49">
        <v>42673.0</v>
      </c>
      <c r="M677" s="33" t="s">
        <v>3383</v>
      </c>
      <c r="N677" s="9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/>
      <c r="AF677" s="84"/>
      <c r="AG677" s="84"/>
      <c r="AH677" s="84"/>
      <c r="AI677" s="84"/>
    </row>
    <row r="678">
      <c r="A678" s="84"/>
      <c r="B678" s="59"/>
      <c r="C678" s="84"/>
      <c r="D678" s="84"/>
      <c r="E678" s="59"/>
      <c r="F678" s="79"/>
      <c r="G678" s="9"/>
      <c r="H678" s="9"/>
      <c r="I678" s="9"/>
      <c r="J678" s="9" t="s">
        <v>184</v>
      </c>
      <c r="K678" s="9" t="s">
        <v>1621</v>
      </c>
      <c r="L678" s="49">
        <v>42686.0</v>
      </c>
      <c r="M678" s="33" t="s">
        <v>3384</v>
      </c>
      <c r="N678" s="9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  <c r="AE678" s="84"/>
      <c r="AF678" s="84"/>
      <c r="AG678" s="84"/>
      <c r="AH678" s="84"/>
      <c r="AI678" s="84"/>
    </row>
    <row r="679">
      <c r="A679" s="84"/>
      <c r="B679" s="59"/>
      <c r="C679" s="84"/>
      <c r="D679" s="84"/>
      <c r="E679" s="59"/>
      <c r="F679" s="79"/>
      <c r="G679" s="84"/>
      <c r="H679" s="84"/>
      <c r="I679" s="84"/>
      <c r="J679" s="9" t="s">
        <v>1165</v>
      </c>
      <c r="K679" s="9" t="s">
        <v>1600</v>
      </c>
      <c r="L679" s="49">
        <v>42701.0</v>
      </c>
      <c r="M679" s="33" t="s">
        <v>3385</v>
      </c>
      <c r="N679" s="9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  <c r="AE679" s="84"/>
      <c r="AF679" s="84"/>
      <c r="AG679" s="84"/>
      <c r="AH679" s="84"/>
      <c r="AI679" s="84"/>
    </row>
    <row r="680">
      <c r="A680" s="84"/>
      <c r="B680" s="59"/>
      <c r="C680" s="84"/>
      <c r="D680" s="84"/>
      <c r="E680" s="59"/>
      <c r="F680" s="79"/>
      <c r="G680" s="84"/>
      <c r="H680" s="84"/>
      <c r="I680" s="84"/>
      <c r="J680" s="9" t="s">
        <v>373</v>
      </c>
      <c r="K680" s="9" t="s">
        <v>1585</v>
      </c>
      <c r="L680" s="49">
        <v>42707.0</v>
      </c>
      <c r="M680" s="33" t="s">
        <v>3386</v>
      </c>
      <c r="N680" s="9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/>
      <c r="AF680" s="84"/>
      <c r="AG680" s="84"/>
      <c r="AH680" s="84"/>
      <c r="AI680" s="84"/>
    </row>
    <row r="681">
      <c r="A681" s="84"/>
      <c r="B681" s="59"/>
      <c r="C681" s="84"/>
      <c r="D681" s="84"/>
      <c r="E681" s="59"/>
      <c r="F681" s="79"/>
      <c r="G681" s="9"/>
      <c r="H681" s="9"/>
      <c r="I681" s="9"/>
      <c r="J681" s="9" t="s">
        <v>922</v>
      </c>
      <c r="K681" s="9" t="s">
        <v>1588</v>
      </c>
      <c r="L681" s="49">
        <v>42733.0</v>
      </c>
      <c r="M681" s="33" t="s">
        <v>3387</v>
      </c>
      <c r="N681" s="9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</row>
    <row r="682">
      <c r="A682" s="84"/>
      <c r="B682" s="59"/>
      <c r="C682" s="84"/>
      <c r="D682" s="84"/>
      <c r="E682" s="59"/>
      <c r="F682" s="79"/>
      <c r="G682" s="9"/>
      <c r="H682" s="9"/>
      <c r="I682" s="9"/>
      <c r="J682" s="9" t="s">
        <v>1064</v>
      </c>
      <c r="K682" s="9" t="s">
        <v>1601</v>
      </c>
      <c r="L682" s="49">
        <v>42734.0</v>
      </c>
      <c r="M682" s="33" t="s">
        <v>3388</v>
      </c>
      <c r="N682" s="9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</row>
    <row r="683">
      <c r="A683" s="84"/>
      <c r="B683" s="59"/>
      <c r="C683" s="84"/>
      <c r="D683" s="84"/>
      <c r="E683" s="59"/>
      <c r="F683" s="79"/>
      <c r="G683" s="84"/>
      <c r="H683" s="84"/>
      <c r="I683" s="84"/>
      <c r="J683" s="9" t="s">
        <v>332</v>
      </c>
      <c r="K683" s="9" t="s">
        <v>1664</v>
      </c>
      <c r="L683" s="49">
        <v>42751.0</v>
      </c>
      <c r="M683" s="33" t="s">
        <v>3389</v>
      </c>
      <c r="N683" s="9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/>
      <c r="AF683" s="84"/>
      <c r="AG683" s="84"/>
      <c r="AH683" s="84"/>
      <c r="AI683" s="84"/>
    </row>
    <row r="684">
      <c r="A684" s="84"/>
      <c r="B684" s="59"/>
      <c r="C684" s="84"/>
      <c r="D684" s="84"/>
      <c r="E684" s="59"/>
      <c r="F684" s="79"/>
      <c r="G684" s="9"/>
      <c r="H684" s="9"/>
      <c r="I684" s="9"/>
      <c r="J684" s="9" t="s">
        <v>916</v>
      </c>
      <c r="K684" s="9" t="s">
        <v>1584</v>
      </c>
      <c r="L684" s="49">
        <v>42752.0</v>
      </c>
      <c r="M684" s="33" t="s">
        <v>3390</v>
      </c>
      <c r="N684" s="9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  <c r="AE684" s="84"/>
      <c r="AF684" s="84"/>
      <c r="AG684" s="84"/>
      <c r="AH684" s="84"/>
      <c r="AI684" s="84"/>
    </row>
    <row r="685">
      <c r="A685" s="84"/>
      <c r="B685" s="59"/>
      <c r="C685" s="84"/>
      <c r="D685" s="84"/>
      <c r="E685" s="59"/>
      <c r="F685" s="79"/>
      <c r="G685" s="84"/>
      <c r="H685" s="84"/>
      <c r="I685" s="84"/>
      <c r="J685" s="9" t="s">
        <v>1179</v>
      </c>
      <c r="K685" s="9" t="s">
        <v>1601</v>
      </c>
      <c r="L685" s="49">
        <v>42757.0</v>
      </c>
      <c r="M685" s="33" t="s">
        <v>3391</v>
      </c>
      <c r="N685" s="9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  <c r="AE685" s="84"/>
      <c r="AF685" s="84"/>
      <c r="AG685" s="84"/>
      <c r="AH685" s="84"/>
      <c r="AI685" s="84"/>
    </row>
    <row r="686">
      <c r="A686" s="84"/>
      <c r="B686" s="59"/>
      <c r="C686" s="84"/>
      <c r="D686" s="84"/>
      <c r="E686" s="59"/>
      <c r="F686" s="79"/>
      <c r="G686" s="84"/>
      <c r="H686" s="84"/>
      <c r="I686" s="84"/>
      <c r="J686" s="9" t="s">
        <v>1031</v>
      </c>
      <c r="K686" s="9" t="s">
        <v>1622</v>
      </c>
      <c r="L686" s="49">
        <v>42761.0</v>
      </c>
      <c r="M686" s="33" t="s">
        <v>3392</v>
      </c>
      <c r="N686" s="9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/>
    </row>
    <row r="687">
      <c r="A687" s="84"/>
      <c r="B687" s="59"/>
      <c r="C687" s="84"/>
      <c r="D687" s="84"/>
      <c r="E687" s="59"/>
      <c r="F687" s="79"/>
      <c r="G687" s="84"/>
      <c r="H687" s="84"/>
      <c r="I687" s="84"/>
      <c r="J687" s="9" t="s">
        <v>1191</v>
      </c>
      <c r="K687" s="9" t="s">
        <v>1600</v>
      </c>
      <c r="L687" s="49">
        <v>42768.0</v>
      </c>
      <c r="M687" s="33" t="s">
        <v>3393</v>
      </c>
      <c r="N687" s="9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  <c r="AE687" s="84"/>
      <c r="AF687" s="84"/>
      <c r="AG687" s="84"/>
      <c r="AH687" s="84"/>
      <c r="AI687" s="84"/>
    </row>
    <row r="688">
      <c r="A688" s="84"/>
      <c r="B688" s="59"/>
      <c r="C688" s="84"/>
      <c r="D688" s="84"/>
      <c r="E688" s="59"/>
      <c r="F688" s="79"/>
      <c r="G688" s="84"/>
      <c r="H688" s="84"/>
      <c r="I688" s="84"/>
      <c r="J688" s="9" t="s">
        <v>1108</v>
      </c>
      <c r="K688" s="9" t="s">
        <v>1607</v>
      </c>
      <c r="L688" s="49">
        <v>42772.0</v>
      </c>
      <c r="M688" s="33" t="s">
        <v>3394</v>
      </c>
      <c r="N688" s="9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  <c r="AE688" s="84"/>
      <c r="AF688" s="84"/>
      <c r="AG688" s="84"/>
      <c r="AH688" s="84"/>
      <c r="AI688" s="84"/>
    </row>
    <row r="689">
      <c r="A689" s="84"/>
      <c r="B689" s="59"/>
      <c r="C689" s="84"/>
      <c r="D689" s="84"/>
      <c r="E689" s="59"/>
      <c r="F689" s="79"/>
      <c r="G689" s="84"/>
      <c r="H689" s="84"/>
      <c r="I689" s="84"/>
      <c r="J689" s="9" t="s">
        <v>937</v>
      </c>
      <c r="K689" s="9" t="s">
        <v>1607</v>
      </c>
      <c r="L689" s="49">
        <v>42790.0</v>
      </c>
      <c r="M689" s="33" t="s">
        <v>3395</v>
      </c>
      <c r="N689" s="9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/>
      <c r="AF689" s="84"/>
      <c r="AG689" s="84"/>
      <c r="AH689" s="84"/>
      <c r="AI689" s="84"/>
    </row>
    <row r="690">
      <c r="A690" s="84"/>
      <c r="B690" s="59"/>
      <c r="C690" s="84"/>
      <c r="D690" s="84"/>
      <c r="E690" s="59"/>
      <c r="F690" s="79"/>
      <c r="G690" s="84"/>
      <c r="H690" s="84"/>
      <c r="I690" s="84"/>
      <c r="J690" s="9" t="s">
        <v>1247</v>
      </c>
      <c r="K690" s="9" t="s">
        <v>1655</v>
      </c>
      <c r="L690" s="49">
        <v>42790.0</v>
      </c>
      <c r="M690" s="33" t="s">
        <v>3396</v>
      </c>
      <c r="N690" s="9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  <c r="AE690" s="84"/>
      <c r="AF690" s="84"/>
      <c r="AG690" s="84"/>
      <c r="AH690" s="84"/>
      <c r="AI690" s="84"/>
    </row>
    <row r="691">
      <c r="A691" s="84"/>
      <c r="B691" s="59"/>
      <c r="C691" s="84"/>
      <c r="D691" s="84"/>
      <c r="E691" s="59"/>
      <c r="F691" s="79"/>
      <c r="G691" s="84"/>
      <c r="H691" s="84"/>
      <c r="I691" s="84"/>
      <c r="J691" s="9" t="s">
        <v>1176</v>
      </c>
      <c r="K691" s="9" t="s">
        <v>1584</v>
      </c>
      <c r="L691" s="49">
        <v>42791.0</v>
      </c>
      <c r="M691" s="33" t="s">
        <v>3397</v>
      </c>
      <c r="N691" s="9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  <c r="AE691" s="84"/>
      <c r="AF691" s="84"/>
      <c r="AG691" s="84"/>
      <c r="AH691" s="84"/>
      <c r="AI691" s="84"/>
    </row>
    <row r="692">
      <c r="A692" s="84"/>
      <c r="B692" s="59"/>
      <c r="C692" s="84"/>
      <c r="D692" s="84"/>
      <c r="E692" s="59"/>
      <c r="F692" s="79"/>
      <c r="G692" s="84"/>
      <c r="H692" s="84"/>
      <c r="I692" s="84"/>
      <c r="J692" s="9" t="s">
        <v>1069</v>
      </c>
      <c r="K692" s="9" t="s">
        <v>1613</v>
      </c>
      <c r="L692" s="49">
        <v>42811.0</v>
      </c>
      <c r="M692" s="33" t="s">
        <v>3398</v>
      </c>
      <c r="N692" s="9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/>
      <c r="AI692" s="84"/>
    </row>
    <row r="693">
      <c r="A693" s="84"/>
      <c r="B693" s="59"/>
      <c r="C693" s="84"/>
      <c r="D693" s="84"/>
      <c r="E693" s="59"/>
      <c r="F693" s="79"/>
      <c r="G693" s="9"/>
      <c r="H693" s="9"/>
      <c r="I693" s="9"/>
      <c r="J693" s="9" t="s">
        <v>1030</v>
      </c>
      <c r="K693" s="9" t="s">
        <v>1655</v>
      </c>
      <c r="L693" s="49">
        <v>42811.0</v>
      </c>
      <c r="M693" s="33" t="s">
        <v>3399</v>
      </c>
      <c r="N693" s="9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  <c r="AE693" s="84"/>
      <c r="AF693" s="84"/>
      <c r="AG693" s="84"/>
      <c r="AH693" s="84"/>
      <c r="AI693" s="84"/>
    </row>
    <row r="694">
      <c r="A694" s="84"/>
      <c r="B694" s="59"/>
      <c r="C694" s="84"/>
      <c r="D694" s="84"/>
      <c r="E694" s="59"/>
      <c r="F694" s="79"/>
      <c r="G694" s="84"/>
      <c r="H694" s="84"/>
      <c r="I694" s="84"/>
      <c r="J694" s="9" t="s">
        <v>997</v>
      </c>
      <c r="K694" s="9" t="s">
        <v>1592</v>
      </c>
      <c r="L694" s="49">
        <v>42831.0</v>
      </c>
      <c r="M694" s="33" t="s">
        <v>3400</v>
      </c>
      <c r="N694" s="9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  <c r="AE694" s="84"/>
      <c r="AF694" s="84"/>
      <c r="AG694" s="84"/>
      <c r="AH694" s="84"/>
      <c r="AI694" s="84"/>
    </row>
    <row r="695">
      <c r="A695" s="84"/>
      <c r="B695" s="59"/>
      <c r="C695" s="84"/>
      <c r="D695" s="84"/>
      <c r="E695" s="59"/>
      <c r="F695" s="79"/>
      <c r="G695" s="84"/>
      <c r="H695" s="84"/>
      <c r="I695" s="84"/>
      <c r="J695" s="9" t="s">
        <v>1274</v>
      </c>
      <c r="K695" s="9" t="s">
        <v>1588</v>
      </c>
      <c r="L695" s="49">
        <v>42832.0</v>
      </c>
      <c r="M695" s="33" t="s">
        <v>3401</v>
      </c>
      <c r="N695" s="9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/>
    </row>
    <row r="696">
      <c r="A696" s="84"/>
      <c r="B696" s="59"/>
      <c r="C696" s="84"/>
      <c r="D696" s="84"/>
      <c r="E696" s="59"/>
      <c r="F696" s="79"/>
      <c r="G696" s="9"/>
      <c r="H696" s="9"/>
      <c r="I696" s="9"/>
      <c r="J696" s="9" t="s">
        <v>1140</v>
      </c>
      <c r="K696" s="9" t="s">
        <v>1603</v>
      </c>
      <c r="L696" s="49">
        <v>42848.0</v>
      </c>
      <c r="M696" s="33" t="s">
        <v>3402</v>
      </c>
      <c r="N696" s="9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  <c r="AE696" s="84"/>
      <c r="AF696" s="84"/>
      <c r="AG696" s="84"/>
      <c r="AH696" s="84"/>
      <c r="AI696" s="84"/>
    </row>
    <row r="697">
      <c r="A697" s="84"/>
      <c r="B697" s="59"/>
      <c r="C697" s="84"/>
      <c r="D697" s="84"/>
      <c r="E697" s="59"/>
      <c r="F697" s="79"/>
      <c r="G697" s="84"/>
      <c r="H697" s="84"/>
      <c r="I697" s="84"/>
      <c r="J697" s="9" t="s">
        <v>379</v>
      </c>
      <c r="K697" s="9" t="s">
        <v>1585</v>
      </c>
      <c r="L697" s="49">
        <v>42849.0</v>
      </c>
      <c r="M697" s="33" t="s">
        <v>3403</v>
      </c>
      <c r="N697" s="9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  <c r="AE697" s="84"/>
      <c r="AF697" s="84"/>
      <c r="AG697" s="84"/>
      <c r="AH697" s="84"/>
      <c r="AI697" s="84"/>
    </row>
    <row r="698">
      <c r="A698" s="84"/>
      <c r="B698" s="59"/>
      <c r="C698" s="84"/>
      <c r="D698" s="84"/>
      <c r="E698" s="59"/>
      <c r="F698" s="79"/>
      <c r="G698" s="9"/>
      <c r="H698" s="9"/>
      <c r="I698" s="9"/>
      <c r="J698" s="9" t="s">
        <v>1138</v>
      </c>
      <c r="K698" s="9" t="s">
        <v>1585</v>
      </c>
      <c r="L698" s="49">
        <v>42859.0</v>
      </c>
      <c r="M698" s="33" t="s">
        <v>3404</v>
      </c>
      <c r="N698" s="9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/>
    </row>
    <row r="699">
      <c r="A699" s="84"/>
      <c r="B699" s="59"/>
      <c r="C699" s="84"/>
      <c r="D699" s="84"/>
      <c r="E699" s="59"/>
      <c r="F699" s="79"/>
      <c r="G699" s="84"/>
      <c r="H699" s="84"/>
      <c r="I699" s="84"/>
      <c r="J699" s="9" t="s">
        <v>1105</v>
      </c>
      <c r="K699" s="9" t="s">
        <v>1595</v>
      </c>
      <c r="L699" s="49">
        <v>42868.0</v>
      </c>
      <c r="M699" s="33" t="s">
        <v>3405</v>
      </c>
      <c r="N699" s="9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  <c r="AE699" s="84"/>
      <c r="AF699" s="84"/>
      <c r="AG699" s="84"/>
      <c r="AH699" s="84"/>
      <c r="AI699" s="84"/>
    </row>
    <row r="700">
      <c r="A700" s="84"/>
      <c r="B700" s="59"/>
      <c r="C700" s="84"/>
      <c r="D700" s="84"/>
      <c r="E700" s="59"/>
      <c r="F700" s="79"/>
      <c r="G700" s="9"/>
      <c r="H700" s="9"/>
      <c r="I700" s="9"/>
      <c r="J700" s="9" t="s">
        <v>376</v>
      </c>
      <c r="K700" s="9" t="s">
        <v>1592</v>
      </c>
      <c r="L700" s="49">
        <v>42870.0</v>
      </c>
      <c r="M700" s="33" t="s">
        <v>3406</v>
      </c>
      <c r="N700" s="9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  <c r="AE700" s="84"/>
      <c r="AF700" s="84"/>
      <c r="AG700" s="84"/>
      <c r="AH700" s="84"/>
      <c r="AI700" s="84"/>
    </row>
    <row r="701">
      <c r="A701" s="84"/>
      <c r="B701" s="59"/>
      <c r="C701" s="84"/>
      <c r="D701" s="84"/>
      <c r="E701" s="59"/>
      <c r="F701" s="79"/>
      <c r="G701" s="9"/>
      <c r="H701" s="9"/>
      <c r="I701" s="9"/>
      <c r="J701" s="9" t="s">
        <v>1465</v>
      </c>
      <c r="K701" s="9" t="s">
        <v>1619</v>
      </c>
      <c r="L701" s="49">
        <v>42882.0</v>
      </c>
      <c r="M701" s="33" t="s">
        <v>3407</v>
      </c>
      <c r="N701" s="9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/>
    </row>
    <row r="702">
      <c r="A702" s="84"/>
      <c r="B702" s="59"/>
      <c r="C702" s="84"/>
      <c r="D702" s="84"/>
      <c r="E702" s="59"/>
      <c r="F702" s="79"/>
      <c r="G702" s="84"/>
      <c r="H702" s="84"/>
      <c r="I702" s="84"/>
      <c r="J702" s="9" t="s">
        <v>1330</v>
      </c>
      <c r="K702" s="9" t="s">
        <v>1595</v>
      </c>
      <c r="L702" s="49">
        <v>42891.0</v>
      </c>
      <c r="M702" s="33" t="s">
        <v>3408</v>
      </c>
      <c r="N702" s="9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  <c r="AE702" s="84"/>
      <c r="AF702" s="84"/>
      <c r="AG702" s="84"/>
      <c r="AH702" s="84"/>
      <c r="AI702" s="84"/>
    </row>
    <row r="703">
      <c r="A703" s="84"/>
      <c r="B703" s="59"/>
      <c r="C703" s="84"/>
      <c r="D703" s="84"/>
      <c r="E703" s="59"/>
      <c r="F703" s="79"/>
      <c r="G703" s="84"/>
      <c r="H703" s="84"/>
      <c r="I703" s="84"/>
      <c r="J703" s="9" t="s">
        <v>1017</v>
      </c>
      <c r="K703" s="9" t="s">
        <v>1601</v>
      </c>
      <c r="L703" s="49">
        <v>42897.0</v>
      </c>
      <c r="M703" s="33" t="s">
        <v>3409</v>
      </c>
      <c r="N703" s="9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</row>
    <row r="704">
      <c r="A704" s="84"/>
      <c r="B704" s="59"/>
      <c r="C704" s="84"/>
      <c r="D704" s="84"/>
      <c r="E704" s="59"/>
      <c r="F704" s="79"/>
      <c r="G704" s="156" t="str">
        <f>FORMULATEXT(G705)</f>
        <v>#N/A</v>
      </c>
      <c r="H704" s="156"/>
      <c r="I704" s="156"/>
      <c r="J704" s="9" t="s">
        <v>945</v>
      </c>
      <c r="K704" s="9" t="s">
        <v>1648</v>
      </c>
      <c r="L704" s="49">
        <v>42898.0</v>
      </c>
      <c r="M704" s="33" t="s">
        <v>3410</v>
      </c>
      <c r="N704" s="9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/>
      <c r="AI704" s="84"/>
    </row>
    <row r="705">
      <c r="A705" s="84"/>
      <c r="B705" s="59"/>
      <c r="C705" s="84"/>
      <c r="D705" s="84"/>
      <c r="E705" s="59"/>
      <c r="F705" s="79"/>
      <c r="G705" s="84"/>
      <c r="H705" s="84"/>
      <c r="I705" s="84"/>
      <c r="J705" s="9" t="s">
        <v>1155</v>
      </c>
      <c r="K705" s="9" t="s">
        <v>1595</v>
      </c>
      <c r="L705" s="49">
        <v>42901.0</v>
      </c>
      <c r="M705" s="33" t="s">
        <v>3411</v>
      </c>
      <c r="N705" s="9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  <c r="AE705" s="84"/>
      <c r="AF705" s="84"/>
      <c r="AG705" s="84"/>
      <c r="AH705" s="84"/>
      <c r="AI705" s="84"/>
    </row>
    <row r="706">
      <c r="A706" s="84"/>
      <c r="B706" s="59"/>
      <c r="C706" s="84"/>
      <c r="D706" s="84"/>
      <c r="E706" s="59"/>
      <c r="F706" s="79"/>
      <c r="G706" s="9"/>
      <c r="H706" s="9"/>
      <c r="I706" s="9"/>
      <c r="J706" s="9" t="s">
        <v>1212</v>
      </c>
      <c r="K706" s="9" t="s">
        <v>1584</v>
      </c>
      <c r="L706" s="49">
        <v>42902.0</v>
      </c>
      <c r="M706" s="33" t="s">
        <v>3412</v>
      </c>
      <c r="N706" s="9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  <c r="AE706" s="84"/>
      <c r="AF706" s="84"/>
      <c r="AG706" s="84"/>
      <c r="AH706" s="84"/>
      <c r="AI706" s="84"/>
    </row>
    <row r="707">
      <c r="A707" s="84"/>
      <c r="B707" s="59"/>
      <c r="C707" s="84"/>
      <c r="D707" s="84"/>
      <c r="E707" s="59"/>
      <c r="F707" s="79"/>
      <c r="G707" s="84"/>
      <c r="H707" s="84"/>
      <c r="I707" s="84"/>
      <c r="J707" s="9" t="s">
        <v>990</v>
      </c>
      <c r="K707" s="9" t="s">
        <v>1584</v>
      </c>
      <c r="L707" s="49">
        <v>42908.0</v>
      </c>
      <c r="M707" s="33" t="s">
        <v>3413</v>
      </c>
      <c r="N707" s="9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/>
      <c r="AF707" s="84"/>
      <c r="AG707" s="84"/>
      <c r="AH707" s="84"/>
      <c r="AI707" s="84"/>
    </row>
    <row r="708">
      <c r="A708" s="84"/>
      <c r="B708" s="59"/>
      <c r="C708" s="84"/>
      <c r="D708" s="84"/>
      <c r="E708" s="59"/>
      <c r="F708" s="79"/>
      <c r="G708" s="9"/>
      <c r="H708" s="9"/>
      <c r="I708" s="9"/>
      <c r="J708" s="9" t="s">
        <v>381</v>
      </c>
      <c r="K708" s="9" t="s">
        <v>1584</v>
      </c>
      <c r="L708" s="49">
        <v>42919.0</v>
      </c>
      <c r="M708" s="33" t="s">
        <v>3414</v>
      </c>
      <c r="N708" s="9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  <c r="AE708" s="84"/>
      <c r="AF708" s="84"/>
      <c r="AG708" s="84"/>
      <c r="AH708" s="84"/>
      <c r="AI708" s="84"/>
    </row>
    <row r="709">
      <c r="A709" s="84"/>
      <c r="B709" s="59"/>
      <c r="C709" s="84"/>
      <c r="D709" s="84"/>
      <c r="E709" s="59"/>
      <c r="F709" s="79"/>
      <c r="G709" s="9"/>
      <c r="H709" s="9"/>
      <c r="I709" s="9"/>
      <c r="J709" s="9" t="s">
        <v>1205</v>
      </c>
      <c r="K709" s="9" t="s">
        <v>1584</v>
      </c>
      <c r="L709" s="49">
        <v>42936.0</v>
      </c>
      <c r="M709" s="33" t="s">
        <v>3415</v>
      </c>
      <c r="N709" s="9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  <c r="AE709" s="84"/>
      <c r="AF709" s="84"/>
      <c r="AG709" s="84"/>
      <c r="AH709" s="84"/>
      <c r="AI709" s="84"/>
    </row>
    <row r="710">
      <c r="A710" s="84"/>
      <c r="B710" s="59"/>
      <c r="C710" s="84"/>
      <c r="D710" s="84"/>
      <c r="E710" s="59"/>
      <c r="F710" s="79"/>
      <c r="G710" s="84"/>
      <c r="H710" s="84"/>
      <c r="I710" s="84"/>
      <c r="J710" s="9" t="s">
        <v>991</v>
      </c>
      <c r="K710" s="9" t="s">
        <v>1585</v>
      </c>
      <c r="L710" s="49">
        <v>42945.0</v>
      </c>
      <c r="M710" s="33" t="s">
        <v>3416</v>
      </c>
      <c r="N710" s="9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/>
      <c r="AI710" s="84"/>
    </row>
    <row r="711">
      <c r="A711" s="84"/>
      <c r="B711" s="59"/>
      <c r="C711" s="84"/>
      <c r="D711" s="84"/>
      <c r="E711" s="59"/>
      <c r="F711" s="79"/>
      <c r="G711" s="84"/>
      <c r="H711" s="84"/>
      <c r="I711" s="84"/>
      <c r="J711" s="9" t="s">
        <v>1463</v>
      </c>
      <c r="K711" s="9" t="s">
        <v>1600</v>
      </c>
      <c r="L711" s="49">
        <v>42947.0</v>
      </c>
      <c r="M711" s="33" t="s">
        <v>3417</v>
      </c>
      <c r="N711" s="9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  <c r="AE711" s="84"/>
      <c r="AF711" s="84"/>
      <c r="AG711" s="84"/>
      <c r="AH711" s="84"/>
      <c r="AI711" s="84"/>
    </row>
    <row r="712">
      <c r="A712" s="84"/>
      <c r="B712" s="59"/>
      <c r="C712" s="84"/>
      <c r="D712" s="84"/>
      <c r="E712" s="59"/>
      <c r="F712" s="79"/>
      <c r="G712" s="84"/>
      <c r="H712" s="84"/>
      <c r="I712" s="84"/>
      <c r="J712" s="9" t="s">
        <v>1039</v>
      </c>
      <c r="K712" s="9" t="s">
        <v>1595</v>
      </c>
      <c r="L712" s="49">
        <v>42950.0</v>
      </c>
      <c r="M712" s="33" t="s">
        <v>3418</v>
      </c>
      <c r="N712" s="9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  <c r="AE712" s="84"/>
      <c r="AF712" s="84"/>
      <c r="AG712" s="84"/>
      <c r="AH712" s="84"/>
      <c r="AI712" s="84"/>
    </row>
    <row r="713">
      <c r="A713" s="84"/>
      <c r="B713" s="59"/>
      <c r="C713" s="84"/>
      <c r="D713" s="84"/>
      <c r="E713" s="59"/>
      <c r="F713" s="79"/>
      <c r="G713" s="84"/>
      <c r="H713" s="84"/>
      <c r="I713" s="84"/>
      <c r="J713" s="9" t="s">
        <v>970</v>
      </c>
      <c r="K713" s="9" t="s">
        <v>1595</v>
      </c>
      <c r="L713" s="49">
        <v>42966.0</v>
      </c>
      <c r="M713" s="33" t="s">
        <v>3419</v>
      </c>
      <c r="N713" s="9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/>
      <c r="AF713" s="84"/>
      <c r="AG713" s="84"/>
      <c r="AH713" s="84"/>
      <c r="AI713" s="84"/>
    </row>
    <row r="714">
      <c r="A714" s="84"/>
      <c r="B714" s="59"/>
      <c r="C714" s="84"/>
      <c r="D714" s="84"/>
      <c r="E714" s="59"/>
      <c r="F714" s="79"/>
      <c r="G714" s="84"/>
      <c r="H714" s="84"/>
      <c r="I714" s="84"/>
      <c r="J714" s="9" t="s">
        <v>1245</v>
      </c>
      <c r="K714" s="9" t="s">
        <v>1601</v>
      </c>
      <c r="L714" s="49">
        <v>42968.0</v>
      </c>
      <c r="M714" s="33" t="s">
        <v>3420</v>
      </c>
      <c r="N714" s="9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  <c r="AE714" s="84"/>
      <c r="AF714" s="84"/>
      <c r="AG714" s="84"/>
      <c r="AH714" s="84"/>
      <c r="AI714" s="84"/>
    </row>
    <row r="715">
      <c r="A715" s="84"/>
      <c r="B715" s="59"/>
      <c r="C715" s="84"/>
      <c r="D715" s="84"/>
      <c r="E715" s="59"/>
      <c r="F715" s="79"/>
      <c r="G715" s="9"/>
      <c r="H715" s="9"/>
      <c r="I715" s="9"/>
      <c r="J715" s="9" t="s">
        <v>1266</v>
      </c>
      <c r="K715" s="9" t="s">
        <v>1600</v>
      </c>
      <c r="L715" s="49">
        <v>42968.0</v>
      </c>
      <c r="M715" s="33" t="s">
        <v>3421</v>
      </c>
      <c r="N715" s="9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  <c r="AE715" s="84"/>
      <c r="AF715" s="84"/>
      <c r="AG715" s="84"/>
      <c r="AH715" s="84"/>
      <c r="AI715" s="84"/>
    </row>
    <row r="716">
      <c r="A716" s="84"/>
      <c r="B716" s="59"/>
      <c r="C716" s="84"/>
      <c r="D716" s="84"/>
      <c r="E716" s="59"/>
      <c r="F716" s="79"/>
      <c r="G716" s="9"/>
      <c r="H716" s="9"/>
      <c r="I716" s="9"/>
      <c r="J716" s="9" t="s">
        <v>383</v>
      </c>
      <c r="K716" s="9" t="s">
        <v>1584</v>
      </c>
      <c r="L716" s="49">
        <v>42975.0</v>
      </c>
      <c r="M716" s="33" t="s">
        <v>3422</v>
      </c>
      <c r="N716" s="9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/>
    </row>
    <row r="717">
      <c r="A717" s="84"/>
      <c r="B717" s="59"/>
      <c r="C717" s="84"/>
      <c r="D717" s="84"/>
      <c r="E717" s="59"/>
      <c r="F717" s="79"/>
      <c r="G717" s="9"/>
      <c r="H717" s="9"/>
      <c r="I717" s="9"/>
      <c r="J717" s="9" t="s">
        <v>1007</v>
      </c>
      <c r="K717" s="9" t="s">
        <v>1607</v>
      </c>
      <c r="L717" s="49">
        <v>42999.0</v>
      </c>
      <c r="M717" s="33" t="s">
        <v>3423</v>
      </c>
      <c r="N717" s="9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  <c r="AE717" s="84"/>
      <c r="AF717" s="84"/>
      <c r="AG717" s="84"/>
      <c r="AH717" s="84"/>
      <c r="AI717" s="84"/>
    </row>
    <row r="718">
      <c r="A718" s="84"/>
      <c r="B718" s="59"/>
      <c r="C718" s="84"/>
      <c r="D718" s="84"/>
      <c r="E718" s="59"/>
      <c r="F718" s="79"/>
      <c r="G718" s="84"/>
      <c r="H718" s="84"/>
      <c r="I718" s="84"/>
      <c r="J718" s="9" t="s">
        <v>348</v>
      </c>
      <c r="K718" s="9" t="s">
        <v>1664</v>
      </c>
      <c r="L718" s="49">
        <v>43003.0</v>
      </c>
      <c r="M718" s="33" t="s">
        <v>3424</v>
      </c>
      <c r="N718" s="9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  <c r="AE718" s="84"/>
      <c r="AF718" s="84"/>
      <c r="AG718" s="84"/>
      <c r="AH718" s="84"/>
      <c r="AI718" s="84"/>
    </row>
    <row r="719">
      <c r="A719" s="84"/>
      <c r="B719" s="59"/>
      <c r="C719" s="84"/>
      <c r="D719" s="84"/>
      <c r="E719" s="59"/>
      <c r="F719" s="79"/>
      <c r="G719" s="84"/>
      <c r="H719" s="84"/>
      <c r="I719" s="84"/>
      <c r="J719" s="9" t="s">
        <v>1327</v>
      </c>
      <c r="K719" s="9" t="s">
        <v>1613</v>
      </c>
      <c r="L719" s="49">
        <v>43014.0</v>
      </c>
      <c r="M719" s="33" t="s">
        <v>3425</v>
      </c>
      <c r="N719" s="9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/>
      <c r="AF719" s="84"/>
      <c r="AG719" s="84"/>
      <c r="AH719" s="84"/>
      <c r="AI719" s="84"/>
    </row>
    <row r="720">
      <c r="A720" s="84"/>
      <c r="B720" s="59"/>
      <c r="C720" s="84"/>
      <c r="D720" s="84"/>
      <c r="E720" s="59"/>
      <c r="F720" s="79"/>
      <c r="G720" s="9"/>
      <c r="H720" s="9"/>
      <c r="I720" s="9"/>
      <c r="J720" s="9" t="s">
        <v>375</v>
      </c>
      <c r="K720" s="9" t="s">
        <v>1588</v>
      </c>
      <c r="L720" s="49">
        <v>43021.0</v>
      </c>
      <c r="M720" s="33" t="s">
        <v>3426</v>
      </c>
      <c r="N720" s="9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  <c r="AE720" s="84"/>
      <c r="AF720" s="84"/>
      <c r="AG720" s="84"/>
      <c r="AH720" s="84"/>
      <c r="AI720" s="84"/>
    </row>
    <row r="721">
      <c r="A721" s="84"/>
      <c r="B721" s="59"/>
      <c r="C721" s="84"/>
      <c r="D721" s="84"/>
      <c r="E721" s="59"/>
      <c r="F721" s="79"/>
      <c r="G721" s="84"/>
      <c r="H721" s="84"/>
      <c r="I721" s="84"/>
      <c r="J721" s="9" t="s">
        <v>1104</v>
      </c>
      <c r="K721" s="9" t="s">
        <v>1592</v>
      </c>
      <c r="L721" s="49">
        <v>43031.0</v>
      </c>
      <c r="M721" s="33" t="s">
        <v>3427</v>
      </c>
      <c r="N721" s="9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  <c r="AE721" s="84"/>
      <c r="AF721" s="84"/>
      <c r="AG721" s="84"/>
      <c r="AH721" s="84"/>
      <c r="AI721" s="84"/>
    </row>
    <row r="722">
      <c r="A722" s="84"/>
      <c r="B722" s="59"/>
      <c r="C722" s="84"/>
      <c r="D722" s="84"/>
      <c r="E722" s="59"/>
      <c r="F722" s="79"/>
      <c r="G722" s="84"/>
      <c r="H722" s="84"/>
      <c r="I722" s="84"/>
      <c r="J722" s="9" t="s">
        <v>1308</v>
      </c>
      <c r="K722" s="9" t="s">
        <v>1588</v>
      </c>
      <c r="L722" s="49">
        <v>43034.0</v>
      </c>
      <c r="M722" s="33" t="s">
        <v>3428</v>
      </c>
      <c r="N722" s="9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/>
    </row>
    <row r="723">
      <c r="A723" s="84"/>
      <c r="B723" s="59"/>
      <c r="C723" s="84"/>
      <c r="D723" s="84"/>
      <c r="E723" s="59"/>
      <c r="F723" s="79"/>
      <c r="G723" s="9"/>
      <c r="H723" s="9"/>
      <c r="I723" s="9"/>
      <c r="J723" s="9" t="s">
        <v>1252</v>
      </c>
      <c r="K723" s="9" t="s">
        <v>1619</v>
      </c>
      <c r="L723" s="49">
        <v>43041.0</v>
      </c>
      <c r="M723" s="33" t="s">
        <v>3429</v>
      </c>
      <c r="N723" s="9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</row>
    <row r="724">
      <c r="A724" s="84"/>
      <c r="B724" s="59"/>
      <c r="C724" s="84"/>
      <c r="D724" s="84"/>
      <c r="E724" s="59"/>
      <c r="F724" s="79"/>
      <c r="G724" s="84"/>
      <c r="H724" s="84"/>
      <c r="I724" s="84"/>
      <c r="J724" s="9" t="s">
        <v>931</v>
      </c>
      <c r="K724" s="9" t="s">
        <v>1588</v>
      </c>
      <c r="L724" s="49">
        <v>43061.0</v>
      </c>
      <c r="M724" s="33" t="s">
        <v>3430</v>
      </c>
      <c r="N724" s="9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  <c r="AE724" s="84"/>
      <c r="AF724" s="84"/>
      <c r="AG724" s="84"/>
      <c r="AH724" s="84"/>
      <c r="AI724" s="84"/>
    </row>
    <row r="725">
      <c r="A725" s="84"/>
      <c r="B725" s="59"/>
      <c r="C725" s="84"/>
      <c r="D725" s="84"/>
      <c r="E725" s="59"/>
      <c r="F725" s="79"/>
      <c r="G725" s="9"/>
      <c r="H725" s="9"/>
      <c r="I725" s="9"/>
      <c r="J725" s="9" t="s">
        <v>1097</v>
      </c>
      <c r="K725" s="9" t="s">
        <v>1588</v>
      </c>
      <c r="L725" s="49">
        <v>43066.0</v>
      </c>
      <c r="M725" s="33" t="s">
        <v>3431</v>
      </c>
      <c r="N725" s="9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/>
    </row>
    <row r="726">
      <c r="A726" s="84"/>
      <c r="B726" s="59"/>
      <c r="C726" s="84"/>
      <c r="D726" s="84"/>
      <c r="E726" s="59"/>
      <c r="F726" s="79"/>
      <c r="G726" s="84"/>
      <c r="H726" s="84"/>
      <c r="I726" s="84"/>
      <c r="J726" s="9" t="s">
        <v>1477</v>
      </c>
      <c r="K726" s="9" t="s">
        <v>1613</v>
      </c>
      <c r="L726" s="49">
        <v>43070.0</v>
      </c>
      <c r="M726" s="33" t="s">
        <v>3432</v>
      </c>
      <c r="N726" s="9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</row>
    <row r="727">
      <c r="A727" s="84"/>
      <c r="B727" s="59"/>
      <c r="C727" s="84"/>
      <c r="D727" s="84"/>
      <c r="E727" s="59"/>
      <c r="F727" s="79"/>
      <c r="G727" s="84"/>
      <c r="H727" s="84"/>
      <c r="I727" s="84"/>
      <c r="J727" s="9" t="s">
        <v>1215</v>
      </c>
      <c r="K727" s="9" t="s">
        <v>1600</v>
      </c>
      <c r="L727" s="49">
        <v>43072.0</v>
      </c>
      <c r="M727" s="33" t="s">
        <v>3433</v>
      </c>
      <c r="N727" s="9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  <c r="AE727" s="84"/>
      <c r="AF727" s="84"/>
      <c r="AG727" s="84"/>
      <c r="AH727" s="84"/>
      <c r="AI727" s="84"/>
    </row>
    <row r="728">
      <c r="A728" s="84"/>
      <c r="B728" s="59"/>
      <c r="C728" s="84"/>
      <c r="D728" s="84"/>
      <c r="E728" s="59"/>
      <c r="F728" s="79"/>
      <c r="G728" s="9"/>
      <c r="H728" s="9"/>
      <c r="I728" s="9"/>
      <c r="J728" s="9" t="s">
        <v>1363</v>
      </c>
      <c r="K728" s="9" t="s">
        <v>1607</v>
      </c>
      <c r="L728" s="49">
        <v>43073.0</v>
      </c>
      <c r="M728" s="33" t="s">
        <v>3434</v>
      </c>
      <c r="N728" s="9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/>
      <c r="AF728" s="84"/>
      <c r="AG728" s="84"/>
      <c r="AH728" s="84"/>
      <c r="AI728" s="84"/>
    </row>
    <row r="729">
      <c r="A729" s="84"/>
      <c r="B729" s="59"/>
      <c r="C729" s="84"/>
      <c r="D729" s="84"/>
      <c r="E729" s="59"/>
      <c r="F729" s="79"/>
      <c r="G729" s="84"/>
      <c r="H729" s="84"/>
      <c r="I729" s="84"/>
      <c r="J729" s="9" t="s">
        <v>1285</v>
      </c>
      <c r="K729" s="9" t="s">
        <v>1600</v>
      </c>
      <c r="L729" s="49">
        <v>43076.0</v>
      </c>
      <c r="M729" s="33" t="s">
        <v>3435</v>
      </c>
      <c r="N729" s="9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  <c r="AE729" s="84"/>
      <c r="AF729" s="84"/>
      <c r="AG729" s="84"/>
      <c r="AH729" s="84"/>
      <c r="AI729" s="84"/>
    </row>
    <row r="730">
      <c r="A730" s="84"/>
      <c r="B730" s="59"/>
      <c r="C730" s="84"/>
      <c r="D730" s="84"/>
      <c r="E730" s="59"/>
      <c r="F730" s="79"/>
      <c r="G730" s="84"/>
      <c r="H730" s="84"/>
      <c r="I730" s="84"/>
      <c r="J730" s="9" t="s">
        <v>980</v>
      </c>
      <c r="K730" s="9" t="s">
        <v>1603</v>
      </c>
      <c r="L730" s="49">
        <v>43079.0</v>
      </c>
      <c r="M730" s="33" t="s">
        <v>3436</v>
      </c>
      <c r="N730" s="9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  <c r="AE730" s="84"/>
      <c r="AF730" s="84"/>
      <c r="AG730" s="84"/>
      <c r="AH730" s="84"/>
      <c r="AI730" s="84"/>
    </row>
    <row r="731">
      <c r="A731" s="84"/>
      <c r="B731" s="59"/>
      <c r="C731" s="84"/>
      <c r="D731" s="84"/>
      <c r="E731" s="59"/>
      <c r="F731" s="79"/>
      <c r="G731" s="84"/>
      <c r="H731" s="84"/>
      <c r="I731" s="84"/>
      <c r="J731" s="9" t="s">
        <v>954</v>
      </c>
      <c r="K731" s="9" t="s">
        <v>1607</v>
      </c>
      <c r="L731" s="49">
        <v>43094.0</v>
      </c>
      <c r="M731" s="33" t="s">
        <v>3437</v>
      </c>
      <c r="N731" s="9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/>
    </row>
    <row r="732">
      <c r="A732" s="84"/>
      <c r="B732" s="59"/>
      <c r="C732" s="84"/>
      <c r="D732" s="84"/>
      <c r="E732" s="59"/>
      <c r="F732" s="79"/>
      <c r="G732" s="84"/>
      <c r="H732" s="84"/>
      <c r="I732" s="84"/>
      <c r="J732" s="9" t="s">
        <v>382</v>
      </c>
      <c r="K732" s="9" t="s">
        <v>1600</v>
      </c>
      <c r="L732" s="49">
        <v>43101.0</v>
      </c>
      <c r="M732" s="33" t="s">
        <v>3438</v>
      </c>
      <c r="N732" s="9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  <c r="AE732" s="84"/>
      <c r="AF732" s="84"/>
      <c r="AG732" s="84"/>
      <c r="AH732" s="84"/>
      <c r="AI732" s="84"/>
    </row>
    <row r="733">
      <c r="A733" s="84"/>
      <c r="B733" s="59"/>
      <c r="C733" s="84"/>
      <c r="D733" s="84"/>
      <c r="E733" s="59"/>
      <c r="F733" s="79"/>
      <c r="G733" s="84"/>
      <c r="H733" s="84"/>
      <c r="I733" s="84"/>
      <c r="J733" s="9" t="s">
        <v>1317</v>
      </c>
      <c r="K733" s="9" t="s">
        <v>1595</v>
      </c>
      <c r="L733" s="49">
        <v>43118.0</v>
      </c>
      <c r="M733" s="33" t="s">
        <v>3439</v>
      </c>
      <c r="N733" s="9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  <c r="AE733" s="84"/>
      <c r="AF733" s="84"/>
      <c r="AG733" s="84"/>
      <c r="AH733" s="84"/>
      <c r="AI733" s="84"/>
    </row>
    <row r="734">
      <c r="A734" s="84"/>
      <c r="B734" s="59"/>
      <c r="C734" s="84"/>
      <c r="D734" s="84"/>
      <c r="E734" s="59"/>
      <c r="F734" s="79"/>
      <c r="G734" s="9"/>
      <c r="H734" s="9"/>
      <c r="I734" s="9"/>
      <c r="J734" s="9" t="s">
        <v>1005</v>
      </c>
      <c r="K734" s="9" t="s">
        <v>1584</v>
      </c>
      <c r="L734" s="49">
        <v>43122.0</v>
      </c>
      <c r="M734" s="33" t="s">
        <v>3440</v>
      </c>
      <c r="N734" s="9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/>
      <c r="AF734" s="84"/>
      <c r="AG734" s="84"/>
      <c r="AH734" s="84"/>
      <c r="AI734" s="84"/>
    </row>
    <row r="735">
      <c r="A735" s="84"/>
      <c r="B735" s="59"/>
      <c r="C735" s="84"/>
      <c r="D735" s="84"/>
      <c r="E735" s="59"/>
      <c r="F735" s="79"/>
      <c r="G735" s="84"/>
      <c r="H735" s="84"/>
      <c r="I735" s="84"/>
      <c r="J735" s="9" t="s">
        <v>2687</v>
      </c>
      <c r="K735" s="9" t="s">
        <v>1600</v>
      </c>
      <c r="L735" s="49">
        <v>43132.0</v>
      </c>
      <c r="M735" s="33" t="s">
        <v>3441</v>
      </c>
      <c r="N735" s="9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  <c r="AE735" s="84"/>
      <c r="AF735" s="84"/>
      <c r="AG735" s="84"/>
      <c r="AH735" s="84"/>
      <c r="AI735" s="84"/>
    </row>
    <row r="736">
      <c r="A736" s="84"/>
      <c r="B736" s="59"/>
      <c r="C736" s="84"/>
      <c r="D736" s="84"/>
      <c r="E736" s="59"/>
      <c r="F736" s="79"/>
      <c r="G736" s="84"/>
      <c r="H736" s="84"/>
      <c r="I736" s="84"/>
      <c r="J736" s="9" t="s">
        <v>1036</v>
      </c>
      <c r="K736" s="9" t="s">
        <v>1588</v>
      </c>
      <c r="L736" s="49">
        <v>43135.0</v>
      </c>
      <c r="M736" s="33" t="s">
        <v>3442</v>
      </c>
      <c r="N736" s="9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  <c r="AE736" s="84"/>
      <c r="AF736" s="84"/>
      <c r="AG736" s="84"/>
      <c r="AH736" s="84"/>
      <c r="AI736" s="84"/>
    </row>
    <row r="737">
      <c r="A737" s="9"/>
      <c r="B737" s="59"/>
      <c r="C737" s="9"/>
      <c r="D737" s="9"/>
      <c r="E737" s="59"/>
      <c r="F737" s="79"/>
      <c r="G737" s="84"/>
      <c r="H737" s="84"/>
      <c r="I737" s="84"/>
      <c r="J737" s="9" t="s">
        <v>1088</v>
      </c>
      <c r="K737" s="9" t="s">
        <v>1588</v>
      </c>
      <c r="L737" s="49">
        <v>43136.0</v>
      </c>
      <c r="M737" s="33" t="s">
        <v>3443</v>
      </c>
      <c r="N737" s="9"/>
      <c r="R737" s="9"/>
      <c r="S737" s="9"/>
      <c r="T737" s="9"/>
      <c r="U737" s="9"/>
      <c r="V737" s="9"/>
      <c r="W737" s="9"/>
      <c r="X737" s="9"/>
      <c r="Y737" s="9"/>
      <c r="AA737" s="9"/>
      <c r="AB737" s="9"/>
      <c r="AC737" s="9"/>
      <c r="AD737" s="9"/>
      <c r="AE737" s="9"/>
      <c r="AF737" s="9"/>
      <c r="AG737" s="9"/>
      <c r="AH737" s="9"/>
      <c r="AI737" s="9"/>
    </row>
    <row r="738">
      <c r="A738" s="9"/>
      <c r="B738" s="59"/>
      <c r="C738" s="9"/>
      <c r="D738" s="9"/>
      <c r="E738" s="59"/>
      <c r="F738" s="79"/>
      <c r="G738" s="84"/>
      <c r="H738" s="84"/>
      <c r="I738" s="84"/>
      <c r="J738" s="9" t="s">
        <v>982</v>
      </c>
      <c r="K738" s="9" t="s">
        <v>1600</v>
      </c>
      <c r="L738" s="49">
        <v>43178.0</v>
      </c>
      <c r="M738" s="33" t="s">
        <v>3444</v>
      </c>
      <c r="N738" s="9"/>
      <c r="R738" s="9"/>
      <c r="S738" s="9"/>
      <c r="T738" s="9"/>
      <c r="U738" s="9"/>
      <c r="V738" s="9"/>
      <c r="W738" s="9"/>
      <c r="X738" s="9"/>
      <c r="Y738" s="9"/>
      <c r="AA738" s="9"/>
      <c r="AB738" s="9"/>
      <c r="AC738" s="9"/>
      <c r="AD738" s="9"/>
      <c r="AE738" s="9"/>
      <c r="AF738" s="9"/>
      <c r="AG738" s="9"/>
      <c r="AH738" s="9"/>
      <c r="AI738" s="9"/>
    </row>
    <row r="739">
      <c r="A739" s="9"/>
      <c r="B739" s="59"/>
      <c r="C739" s="9"/>
      <c r="D739" s="9"/>
      <c r="E739" s="59"/>
      <c r="F739" s="79"/>
      <c r="G739" s="84"/>
      <c r="H739" s="84"/>
      <c r="I739" s="84"/>
      <c r="J739" s="9" t="s">
        <v>1441</v>
      </c>
      <c r="K739" s="9" t="s">
        <v>1588</v>
      </c>
      <c r="L739" s="49">
        <v>43178.0</v>
      </c>
      <c r="M739" s="33" t="s">
        <v>3445</v>
      </c>
      <c r="N739" s="9"/>
      <c r="R739" s="9"/>
      <c r="S739" s="9"/>
      <c r="T739" s="9"/>
      <c r="U739" s="9"/>
      <c r="V739" s="9"/>
      <c r="W739" s="9"/>
      <c r="X739" s="9"/>
      <c r="Y739" s="9"/>
      <c r="AA739" s="9"/>
      <c r="AB739" s="9"/>
      <c r="AC739" s="9"/>
      <c r="AD739" s="9"/>
      <c r="AE739" s="9"/>
      <c r="AF739" s="9"/>
      <c r="AG739" s="9"/>
      <c r="AH739" s="9"/>
      <c r="AI739" s="9"/>
    </row>
    <row r="740">
      <c r="A740" s="9"/>
      <c r="B740" s="59"/>
      <c r="C740" s="9"/>
      <c r="D740" s="9"/>
      <c r="E740" s="59"/>
      <c r="F740" s="79"/>
      <c r="G740" s="9"/>
      <c r="H740" s="9"/>
      <c r="I740" s="9"/>
      <c r="J740" s="9" t="s">
        <v>384</v>
      </c>
      <c r="K740" s="9" t="s">
        <v>1588</v>
      </c>
      <c r="L740" s="49">
        <v>43178.0</v>
      </c>
      <c r="M740" s="33" t="s">
        <v>3446</v>
      </c>
      <c r="N740" s="9"/>
      <c r="R740" s="9"/>
      <c r="S740" s="9"/>
      <c r="T740" s="9"/>
      <c r="U740" s="9"/>
      <c r="V740" s="9"/>
      <c r="W740" s="9"/>
      <c r="X740" s="9"/>
      <c r="Y740" s="9"/>
      <c r="AA740" s="9"/>
      <c r="AB740" s="9"/>
      <c r="AC740" s="9"/>
      <c r="AD740" s="9"/>
      <c r="AE740" s="9"/>
      <c r="AF740" s="9"/>
      <c r="AG740" s="9"/>
      <c r="AH740" s="9"/>
      <c r="AI740" s="9"/>
    </row>
    <row r="741">
      <c r="A741" s="9"/>
      <c r="B741" s="59"/>
      <c r="C741" s="9"/>
      <c r="D741" s="9"/>
      <c r="E741" s="59"/>
      <c r="F741" s="79"/>
      <c r="G741" s="84"/>
      <c r="H741" s="84"/>
      <c r="I741" s="84"/>
      <c r="J741" s="9" t="s">
        <v>906</v>
      </c>
      <c r="K741" s="9" t="s">
        <v>1617</v>
      </c>
      <c r="L741" s="49">
        <v>43217.0</v>
      </c>
      <c r="M741" s="33" t="s">
        <v>3447</v>
      </c>
      <c r="N741" s="9"/>
      <c r="R741" s="9"/>
      <c r="S741" s="9"/>
      <c r="T741" s="9"/>
      <c r="U741" s="9"/>
      <c r="V741" s="9"/>
      <c r="W741" s="9"/>
      <c r="X741" s="9"/>
      <c r="Y741" s="9"/>
      <c r="AA741" s="9"/>
      <c r="AB741" s="9"/>
      <c r="AC741" s="9"/>
      <c r="AD741" s="9"/>
      <c r="AE741" s="9"/>
      <c r="AF741" s="9"/>
      <c r="AG741" s="9"/>
      <c r="AH741" s="9"/>
      <c r="AI741" s="9"/>
    </row>
    <row r="742">
      <c r="A742" s="9"/>
      <c r="B742" s="59"/>
      <c r="C742" s="9"/>
      <c r="D742" s="9"/>
      <c r="E742" s="59"/>
      <c r="F742" s="79"/>
      <c r="G742" s="84"/>
      <c r="H742" s="84"/>
      <c r="I742" s="84"/>
      <c r="J742" s="9" t="s">
        <v>1372</v>
      </c>
      <c r="K742" s="9" t="s">
        <v>1600</v>
      </c>
      <c r="L742" s="49">
        <v>43434.0</v>
      </c>
      <c r="M742" s="33" t="s">
        <v>3448</v>
      </c>
      <c r="N742" s="9"/>
      <c r="R742" s="9"/>
      <c r="S742" s="9"/>
      <c r="T742" s="9"/>
      <c r="U742" s="9"/>
      <c r="V742" s="9"/>
      <c r="W742" s="9"/>
      <c r="X742" s="9"/>
      <c r="Y742" s="9"/>
      <c r="AA742" s="9"/>
      <c r="AB742" s="9"/>
      <c r="AC742" s="9"/>
      <c r="AD742" s="9"/>
      <c r="AE742" s="9"/>
      <c r="AF742" s="9"/>
      <c r="AG742" s="9"/>
      <c r="AH742" s="9"/>
      <c r="AI742" s="9"/>
    </row>
    <row r="743">
      <c r="A743" s="9"/>
      <c r="B743" s="59"/>
      <c r="C743" s="9"/>
      <c r="D743" s="9"/>
      <c r="E743" s="59"/>
      <c r="F743" s="79"/>
      <c r="G743" s="9"/>
      <c r="H743" s="9"/>
      <c r="I743" s="9"/>
      <c r="M743" s="33"/>
      <c r="R743" s="9"/>
      <c r="S743" s="9"/>
      <c r="T743" s="9"/>
      <c r="U743" s="9"/>
      <c r="V743" s="9"/>
      <c r="W743" s="9"/>
      <c r="X743" s="9"/>
      <c r="Y743" s="9"/>
      <c r="AA743" s="9"/>
      <c r="AB743" s="9"/>
      <c r="AC743" s="9"/>
      <c r="AD743" s="9"/>
      <c r="AE743" s="9"/>
      <c r="AF743" s="9"/>
      <c r="AG743" s="9"/>
      <c r="AH743" s="9"/>
      <c r="AI743" s="9"/>
    </row>
    <row r="744">
      <c r="A744" s="9"/>
      <c r="B744" s="59"/>
      <c r="C744" s="9"/>
      <c r="D744" s="9"/>
      <c r="E744" s="59"/>
      <c r="F744" s="79"/>
      <c r="G744" s="9"/>
      <c r="H744" s="9"/>
      <c r="I744" s="9"/>
      <c r="M744" s="33"/>
      <c r="R744" s="9"/>
      <c r="S744" s="9"/>
      <c r="T744" s="9"/>
      <c r="U744" s="9"/>
      <c r="V744" s="9"/>
      <c r="W744" s="9"/>
      <c r="X744" s="9"/>
      <c r="Y744" s="9"/>
      <c r="AA744" s="9"/>
      <c r="AB744" s="9"/>
      <c r="AC744" s="9"/>
      <c r="AD744" s="9"/>
      <c r="AE744" s="9"/>
      <c r="AF744" s="9"/>
      <c r="AG744" s="9"/>
      <c r="AH744" s="9"/>
      <c r="AI744" s="9"/>
    </row>
    <row r="745">
      <c r="A745" s="9"/>
      <c r="B745" s="59"/>
      <c r="C745" s="9"/>
      <c r="D745" s="9"/>
      <c r="E745" s="59"/>
      <c r="F745" s="79"/>
      <c r="G745" s="9"/>
      <c r="H745" s="9"/>
      <c r="I745" s="9"/>
      <c r="M745" s="33"/>
      <c r="R745" s="9"/>
      <c r="S745" s="9"/>
      <c r="T745" s="9"/>
      <c r="U745" s="9"/>
      <c r="V745" s="9"/>
      <c r="W745" s="9"/>
      <c r="X745" s="9"/>
      <c r="Y745" s="9"/>
      <c r="AA745" s="9"/>
      <c r="AB745" s="9"/>
      <c r="AC745" s="9"/>
      <c r="AD745" s="9"/>
      <c r="AE745" s="9"/>
      <c r="AF745" s="9"/>
      <c r="AG745" s="9"/>
      <c r="AH745" s="9"/>
      <c r="AI745" s="9"/>
    </row>
    <row r="746">
      <c r="A746" s="9"/>
      <c r="B746" s="59"/>
      <c r="C746" s="9"/>
      <c r="D746" s="9"/>
      <c r="E746" s="59"/>
      <c r="F746" s="79"/>
      <c r="G746" s="9"/>
      <c r="H746" s="9"/>
      <c r="I746" s="9"/>
      <c r="M746" s="33"/>
      <c r="R746" s="9"/>
      <c r="S746" s="9"/>
      <c r="T746" s="9"/>
      <c r="U746" s="9"/>
      <c r="V746" s="9"/>
      <c r="W746" s="9"/>
      <c r="X746" s="9"/>
      <c r="Y746" s="9"/>
      <c r="AA746" s="9"/>
      <c r="AB746" s="9"/>
      <c r="AC746" s="9"/>
      <c r="AD746" s="9"/>
      <c r="AE746" s="9"/>
      <c r="AF746" s="9"/>
      <c r="AG746" s="9"/>
      <c r="AH746" s="9"/>
      <c r="AI746" s="9"/>
    </row>
    <row r="747">
      <c r="A747" s="9"/>
      <c r="B747" s="59"/>
      <c r="C747" s="9"/>
      <c r="D747" s="9"/>
      <c r="E747" s="59"/>
      <c r="F747" s="79"/>
      <c r="G747" s="9"/>
      <c r="H747" s="9"/>
      <c r="I747" s="9"/>
      <c r="M747" s="33"/>
      <c r="R747" s="9"/>
      <c r="S747" s="9"/>
      <c r="T747" s="9"/>
      <c r="U747" s="9"/>
      <c r="V747" s="9"/>
      <c r="W747" s="9"/>
      <c r="X747" s="9"/>
      <c r="Y747" s="9"/>
      <c r="AA747" s="9"/>
      <c r="AB747" s="9"/>
      <c r="AC747" s="9"/>
      <c r="AD747" s="9"/>
      <c r="AE747" s="9"/>
      <c r="AF747" s="9"/>
      <c r="AG747" s="9"/>
      <c r="AH747" s="9"/>
      <c r="AI747" s="9"/>
    </row>
    <row r="748">
      <c r="A748" s="9"/>
      <c r="B748" s="59"/>
      <c r="C748" s="9"/>
      <c r="D748" s="9"/>
      <c r="E748" s="59"/>
      <c r="F748" s="79"/>
      <c r="G748" s="9"/>
      <c r="H748" s="9"/>
      <c r="I748" s="9"/>
      <c r="M748" s="33"/>
      <c r="R748" s="9"/>
      <c r="S748" s="9"/>
      <c r="T748" s="9"/>
      <c r="U748" s="9"/>
      <c r="V748" s="9"/>
      <c r="W748" s="9"/>
      <c r="X748" s="9"/>
      <c r="Y748" s="9"/>
      <c r="AA748" s="9"/>
      <c r="AB748" s="9"/>
      <c r="AC748" s="9"/>
      <c r="AD748" s="9"/>
      <c r="AE748" s="9"/>
      <c r="AF748" s="9"/>
      <c r="AG748" s="9"/>
      <c r="AH748" s="9"/>
      <c r="AI748" s="9"/>
    </row>
    <row r="749">
      <c r="A749" s="9"/>
      <c r="B749" s="59"/>
      <c r="C749" s="9"/>
      <c r="D749" s="9"/>
      <c r="E749" s="59"/>
      <c r="F749" s="79"/>
      <c r="G749" s="9"/>
      <c r="H749" s="9"/>
      <c r="I749" s="9"/>
      <c r="M749" s="33"/>
      <c r="R749" s="9"/>
      <c r="S749" s="9"/>
      <c r="T749" s="9"/>
      <c r="U749" s="9"/>
      <c r="V749" s="9"/>
      <c r="W749" s="9"/>
      <c r="X749" s="9"/>
      <c r="Y749" s="9"/>
      <c r="AA749" s="9"/>
      <c r="AB749" s="9"/>
      <c r="AC749" s="9"/>
      <c r="AD749" s="9"/>
      <c r="AE749" s="9"/>
      <c r="AF749" s="9"/>
      <c r="AG749" s="9"/>
      <c r="AH749" s="9"/>
      <c r="AI749" s="9"/>
    </row>
    <row r="750">
      <c r="A750" s="9"/>
      <c r="B750" s="59"/>
      <c r="C750" s="9"/>
      <c r="D750" s="9"/>
      <c r="E750" s="59"/>
      <c r="F750" s="79"/>
      <c r="G750" s="9"/>
      <c r="H750" s="9"/>
      <c r="I750" s="9"/>
      <c r="M750" s="33"/>
      <c r="R750" s="9"/>
      <c r="S750" s="9"/>
      <c r="T750" s="9"/>
      <c r="U750" s="9"/>
      <c r="V750" s="9"/>
      <c r="W750" s="9"/>
      <c r="X750" s="9"/>
      <c r="Y750" s="9"/>
      <c r="AA750" s="9"/>
      <c r="AB750" s="9"/>
      <c r="AC750" s="9"/>
      <c r="AD750" s="9"/>
      <c r="AE750" s="9"/>
      <c r="AF750" s="9"/>
      <c r="AG750" s="9"/>
      <c r="AH750" s="9"/>
      <c r="AI750" s="9"/>
    </row>
    <row r="751">
      <c r="A751" s="9"/>
      <c r="B751" s="59"/>
      <c r="C751" s="9"/>
      <c r="D751" s="9"/>
      <c r="E751" s="59"/>
      <c r="F751" s="79"/>
      <c r="G751" s="9"/>
      <c r="H751" s="9"/>
      <c r="I751" s="9"/>
      <c r="M751" s="33"/>
      <c r="R751" s="9"/>
      <c r="S751" s="9"/>
      <c r="T751" s="9"/>
      <c r="U751" s="9"/>
      <c r="V751" s="9"/>
      <c r="W751" s="9"/>
      <c r="X751" s="9"/>
      <c r="Y751" s="9"/>
      <c r="AA751" s="9"/>
      <c r="AB751" s="9"/>
      <c r="AC751" s="9"/>
      <c r="AD751" s="9"/>
      <c r="AE751" s="9"/>
      <c r="AF751" s="9"/>
      <c r="AG751" s="9"/>
      <c r="AH751" s="9"/>
      <c r="AI751" s="9"/>
    </row>
    <row r="752">
      <c r="A752" s="9"/>
      <c r="B752" s="59"/>
      <c r="C752" s="9"/>
      <c r="D752" s="9"/>
      <c r="E752" s="59"/>
      <c r="F752" s="79"/>
      <c r="G752" s="9"/>
      <c r="H752" s="9"/>
      <c r="I752" s="9"/>
      <c r="M752" s="33"/>
      <c r="R752" s="9"/>
      <c r="S752" s="9"/>
      <c r="T752" s="9"/>
      <c r="U752" s="9"/>
      <c r="V752" s="9"/>
      <c r="W752" s="9"/>
      <c r="X752" s="9"/>
      <c r="Y752" s="9"/>
      <c r="AA752" s="9"/>
      <c r="AB752" s="9"/>
      <c r="AC752" s="9"/>
      <c r="AD752" s="9"/>
      <c r="AE752" s="9"/>
      <c r="AF752" s="9"/>
      <c r="AG752" s="9"/>
      <c r="AH752" s="9"/>
      <c r="AI752" s="9"/>
    </row>
    <row r="753">
      <c r="A753" s="9"/>
      <c r="B753" s="59"/>
      <c r="C753" s="9"/>
      <c r="D753" s="9"/>
      <c r="E753" s="59"/>
      <c r="F753" s="79"/>
      <c r="G753" s="9"/>
      <c r="H753" s="9"/>
      <c r="I753" s="9"/>
      <c r="M753" s="33"/>
      <c r="R753" s="9"/>
      <c r="S753" s="9"/>
      <c r="T753" s="9"/>
      <c r="U753" s="9"/>
      <c r="V753" s="9"/>
      <c r="W753" s="9"/>
      <c r="X753" s="9"/>
      <c r="Y753" s="9"/>
      <c r="AA753" s="9"/>
      <c r="AB753" s="9"/>
      <c r="AC753" s="9"/>
      <c r="AD753" s="9"/>
      <c r="AE753" s="9"/>
      <c r="AF753" s="9"/>
      <c r="AG753" s="9"/>
      <c r="AH753" s="9"/>
      <c r="AI753" s="9"/>
    </row>
    <row r="754">
      <c r="A754" s="9"/>
      <c r="B754" s="59"/>
      <c r="C754" s="9"/>
      <c r="D754" s="9"/>
      <c r="E754" s="59"/>
      <c r="F754" s="79"/>
      <c r="G754" s="9"/>
      <c r="H754" s="9"/>
      <c r="I754" s="9"/>
      <c r="M754" s="33"/>
      <c r="R754" s="9"/>
      <c r="S754" s="9"/>
      <c r="T754" s="9"/>
      <c r="U754" s="9"/>
      <c r="V754" s="9"/>
      <c r="W754" s="9"/>
      <c r="X754" s="9"/>
      <c r="Y754" s="9"/>
      <c r="AA754" s="9"/>
      <c r="AB754" s="9"/>
      <c r="AC754" s="9"/>
      <c r="AD754" s="9"/>
      <c r="AE754" s="9"/>
      <c r="AF754" s="9"/>
      <c r="AG754" s="9"/>
      <c r="AH754" s="9"/>
      <c r="AI754" s="9"/>
    </row>
    <row r="755">
      <c r="A755" s="9"/>
      <c r="B755" s="59"/>
      <c r="C755" s="9"/>
      <c r="D755" s="9"/>
      <c r="E755" s="59"/>
      <c r="F755" s="79"/>
      <c r="G755" s="9"/>
      <c r="H755" s="9"/>
      <c r="I755" s="9"/>
      <c r="M755" s="33"/>
      <c r="R755" s="9"/>
      <c r="S755" s="9"/>
      <c r="T755" s="9"/>
      <c r="U755" s="9"/>
      <c r="V755" s="9"/>
      <c r="W755" s="9"/>
      <c r="X755" s="9"/>
      <c r="Y755" s="9"/>
      <c r="AA755" s="9"/>
      <c r="AB755" s="9"/>
      <c r="AC755" s="9"/>
      <c r="AD755" s="9"/>
      <c r="AE755" s="9"/>
      <c r="AF755" s="9"/>
      <c r="AG755" s="9"/>
      <c r="AH755" s="9"/>
      <c r="AI755" s="9"/>
    </row>
    <row r="756">
      <c r="A756" s="9"/>
      <c r="B756" s="59"/>
      <c r="C756" s="9"/>
      <c r="D756" s="9"/>
      <c r="E756" s="59"/>
      <c r="F756" s="79"/>
      <c r="G756" s="9"/>
      <c r="H756" s="9"/>
      <c r="I756" s="9"/>
      <c r="M756" s="33"/>
      <c r="R756" s="9"/>
      <c r="S756" s="9"/>
      <c r="T756" s="9"/>
      <c r="U756" s="9"/>
      <c r="V756" s="9"/>
      <c r="W756" s="9"/>
      <c r="X756" s="9"/>
      <c r="Y756" s="9"/>
      <c r="AA756" s="9"/>
      <c r="AB756" s="9"/>
      <c r="AC756" s="9"/>
      <c r="AD756" s="9"/>
      <c r="AE756" s="9"/>
      <c r="AF756" s="9"/>
      <c r="AG756" s="9"/>
      <c r="AH756" s="9"/>
      <c r="AI756" s="9"/>
    </row>
    <row r="757">
      <c r="A757" s="9"/>
      <c r="B757" s="59"/>
      <c r="C757" s="9"/>
      <c r="D757" s="9"/>
      <c r="E757" s="59"/>
      <c r="F757" s="79"/>
      <c r="G757" s="9"/>
      <c r="H757" s="9"/>
      <c r="I757" s="9"/>
      <c r="M757" s="33"/>
      <c r="R757" s="9"/>
      <c r="S757" s="9"/>
      <c r="T757" s="9"/>
      <c r="U757" s="9"/>
      <c r="V757" s="9"/>
      <c r="W757" s="9"/>
      <c r="X757" s="9"/>
      <c r="Y757" s="9"/>
      <c r="AA757" s="9"/>
      <c r="AB757" s="9"/>
      <c r="AC757" s="9"/>
      <c r="AD757" s="9"/>
      <c r="AE757" s="9"/>
      <c r="AF757" s="9"/>
      <c r="AG757" s="9"/>
      <c r="AH757" s="9"/>
      <c r="AI757" s="9"/>
    </row>
    <row r="758">
      <c r="A758" s="9"/>
      <c r="B758" s="59"/>
      <c r="C758" s="9"/>
      <c r="D758" s="9"/>
      <c r="E758" s="59"/>
      <c r="F758" s="79"/>
      <c r="G758" s="9"/>
      <c r="H758" s="9"/>
      <c r="I758" s="9"/>
      <c r="M758" s="33"/>
      <c r="R758" s="9"/>
      <c r="S758" s="9"/>
      <c r="T758" s="9"/>
      <c r="U758" s="9"/>
      <c r="V758" s="9"/>
      <c r="W758" s="9"/>
      <c r="X758" s="9"/>
      <c r="Y758" s="9"/>
      <c r="AA758" s="9"/>
      <c r="AB758" s="9"/>
      <c r="AC758" s="9"/>
      <c r="AD758" s="9"/>
      <c r="AE758" s="9"/>
      <c r="AF758" s="9"/>
      <c r="AG758" s="9"/>
      <c r="AH758" s="9"/>
      <c r="AI758" s="9"/>
    </row>
    <row r="759">
      <c r="A759" s="9"/>
      <c r="B759" s="59"/>
      <c r="C759" s="9"/>
      <c r="D759" s="9"/>
      <c r="E759" s="59"/>
      <c r="F759" s="79"/>
      <c r="G759" s="9"/>
      <c r="H759" s="9"/>
      <c r="I759" s="9"/>
      <c r="M759" s="33"/>
      <c r="R759" s="9"/>
      <c r="S759" s="9"/>
      <c r="T759" s="9"/>
      <c r="U759" s="9"/>
      <c r="V759" s="9"/>
      <c r="W759" s="9"/>
      <c r="X759" s="9"/>
      <c r="Y759" s="9"/>
      <c r="AA759" s="9"/>
      <c r="AB759" s="9"/>
      <c r="AC759" s="9"/>
      <c r="AD759" s="9"/>
      <c r="AE759" s="9"/>
      <c r="AF759" s="9"/>
      <c r="AG759" s="9"/>
      <c r="AH759" s="9"/>
      <c r="AI759" s="9"/>
    </row>
    <row r="760">
      <c r="A760" s="9"/>
      <c r="B760" s="59"/>
      <c r="C760" s="9"/>
      <c r="D760" s="9"/>
      <c r="E760" s="59"/>
      <c r="F760" s="79"/>
      <c r="G760" s="9"/>
      <c r="H760" s="9"/>
      <c r="I760" s="9"/>
      <c r="M760" s="33"/>
      <c r="R760" s="9"/>
      <c r="S760" s="9"/>
      <c r="T760" s="9"/>
      <c r="U760" s="9"/>
      <c r="V760" s="9"/>
      <c r="W760" s="9"/>
      <c r="X760" s="9"/>
      <c r="Y760" s="9"/>
      <c r="AA760" s="9"/>
      <c r="AB760" s="9"/>
      <c r="AC760" s="9"/>
      <c r="AD760" s="9"/>
      <c r="AE760" s="9"/>
      <c r="AF760" s="9"/>
      <c r="AG760" s="9"/>
      <c r="AH760" s="9"/>
      <c r="AI760" s="9"/>
    </row>
    <row r="761">
      <c r="A761" s="9"/>
      <c r="B761" s="59"/>
      <c r="C761" s="9"/>
      <c r="D761" s="9"/>
      <c r="E761" s="59"/>
      <c r="F761" s="79"/>
      <c r="G761" s="9"/>
      <c r="H761" s="9"/>
      <c r="I761" s="9"/>
      <c r="M761" s="33"/>
      <c r="R761" s="9"/>
      <c r="S761" s="9"/>
      <c r="T761" s="9"/>
      <c r="U761" s="9"/>
      <c r="V761" s="9"/>
      <c r="W761" s="9"/>
      <c r="X761" s="9"/>
      <c r="Y761" s="9"/>
      <c r="AA761" s="9"/>
      <c r="AB761" s="9"/>
      <c r="AC761" s="9"/>
      <c r="AD761" s="9"/>
      <c r="AE761" s="9"/>
      <c r="AF761" s="9"/>
      <c r="AG761" s="9"/>
      <c r="AH761" s="9"/>
      <c r="AI761" s="9"/>
    </row>
    <row r="762">
      <c r="A762" s="9"/>
      <c r="B762" s="59"/>
      <c r="C762" s="9"/>
      <c r="D762" s="9"/>
      <c r="E762" s="59"/>
      <c r="F762" s="79"/>
      <c r="G762" s="9"/>
      <c r="H762" s="9"/>
      <c r="I762" s="9"/>
      <c r="M762" s="33"/>
      <c r="R762" s="9"/>
      <c r="S762" s="9"/>
      <c r="T762" s="9"/>
      <c r="U762" s="9"/>
      <c r="V762" s="9"/>
      <c r="W762" s="9"/>
      <c r="X762" s="9"/>
      <c r="Y762" s="9"/>
      <c r="AA762" s="9"/>
      <c r="AB762" s="9"/>
      <c r="AC762" s="9"/>
      <c r="AD762" s="9"/>
      <c r="AE762" s="9"/>
      <c r="AF762" s="9"/>
      <c r="AG762" s="9"/>
      <c r="AH762" s="9"/>
      <c r="AI762" s="9"/>
    </row>
    <row r="763">
      <c r="A763" s="9"/>
      <c r="B763" s="59"/>
      <c r="C763" s="9"/>
      <c r="D763" s="9"/>
      <c r="E763" s="59"/>
      <c r="F763" s="79"/>
      <c r="G763" s="9"/>
      <c r="H763" s="9"/>
      <c r="I763" s="9"/>
      <c r="M763" s="33"/>
      <c r="R763" s="9"/>
      <c r="S763" s="9"/>
      <c r="T763" s="9"/>
      <c r="U763" s="9"/>
      <c r="V763" s="9"/>
      <c r="W763" s="9"/>
      <c r="X763" s="9"/>
      <c r="Y763" s="9"/>
      <c r="AA763" s="9"/>
      <c r="AB763" s="9"/>
      <c r="AC763" s="9"/>
      <c r="AD763" s="9"/>
      <c r="AE763" s="9"/>
      <c r="AF763" s="9"/>
      <c r="AG763" s="9"/>
      <c r="AH763" s="9"/>
      <c r="AI763" s="9"/>
    </row>
  </sheetData>
  <dataValidations>
    <dataValidation type="list" allowBlank="1" showErrorMessage="1" sqref="P2">
      <formula1>$AI$2:$AI$94</formula1>
    </dataValidation>
  </dataValidations>
  <printOptions/>
  <pageMargins bottom="1.0" footer="0.0" header="0.0" left="0.75" right="0.75" top="1.0"/>
  <pageSetup orientation="portrait"/>
  <headerFooter>
    <oddHeader>&amp;L000000&amp;C000000Employee Data and Sales Stats&amp;R000000</oddHead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0.0"/>
    <col customWidth="1" min="2" max="2" width="5.43"/>
    <col customWidth="1" min="3" max="3" width="36.29"/>
    <col customWidth="1" min="4" max="4" width="8.86"/>
    <col customWidth="1" min="5" max="5" width="13.43"/>
    <col customWidth="1" min="6" max="6" width="7.29"/>
    <col customWidth="1" min="7" max="7" width="5.43"/>
    <col customWidth="1" min="8" max="26" width="8.86"/>
  </cols>
  <sheetData>
    <row r="1">
      <c r="A1" s="41" t="s">
        <v>3449</v>
      </c>
      <c r="B1" s="124" t="s">
        <v>3450</v>
      </c>
      <c r="C1" s="157" t="s">
        <v>3451</v>
      </c>
      <c r="D1" s="9"/>
      <c r="E1" s="41" t="s">
        <v>3449</v>
      </c>
      <c r="F1" s="158" t="s">
        <v>3452</v>
      </c>
      <c r="G1" s="41" t="s">
        <v>3453</v>
      </c>
    </row>
    <row r="2">
      <c r="A2" s="9" t="s">
        <v>3454</v>
      </c>
      <c r="B2" s="33">
        <v>1988.0</v>
      </c>
      <c r="C2" s="9" t="s">
        <v>3455</v>
      </c>
      <c r="D2" s="9"/>
      <c r="E2" s="9" t="s">
        <v>3456</v>
      </c>
      <c r="F2" s="13">
        <v>12.95</v>
      </c>
      <c r="G2" s="9">
        <v>1987.0</v>
      </c>
    </row>
    <row r="3">
      <c r="A3" s="9" t="s">
        <v>3454</v>
      </c>
      <c r="B3" s="33">
        <v>1958.0</v>
      </c>
      <c r="C3" s="9"/>
      <c r="D3" s="9"/>
      <c r="E3" s="9" t="s">
        <v>3456</v>
      </c>
      <c r="F3" s="13">
        <v>12.95</v>
      </c>
      <c r="G3" s="9">
        <v>1942.0</v>
      </c>
    </row>
    <row r="4">
      <c r="A4" s="9" t="s">
        <v>3457</v>
      </c>
      <c r="B4" s="33">
        <v>1966.0</v>
      </c>
      <c r="C4" s="9" t="s">
        <v>3458</v>
      </c>
      <c r="D4" s="9"/>
      <c r="E4" s="9" t="s">
        <v>3454</v>
      </c>
      <c r="F4" s="13">
        <v>13.95</v>
      </c>
      <c r="G4" s="9">
        <v>1958.0</v>
      </c>
    </row>
    <row r="5">
      <c r="A5" s="9" t="s">
        <v>3456</v>
      </c>
      <c r="B5" s="33">
        <v>1942.0</v>
      </c>
      <c r="C5" s="9"/>
      <c r="D5" s="9"/>
      <c r="E5" s="9" t="s">
        <v>3454</v>
      </c>
      <c r="F5" s="13">
        <v>17.95</v>
      </c>
      <c r="G5" s="9">
        <v>1988.0</v>
      </c>
    </row>
    <row r="6">
      <c r="A6" s="9" t="s">
        <v>3457</v>
      </c>
      <c r="B6" s="33">
        <v>1994.0</v>
      </c>
      <c r="C6" s="9"/>
      <c r="D6" s="9"/>
      <c r="E6" s="9" t="s">
        <v>3457</v>
      </c>
      <c r="F6" s="13">
        <v>14.95</v>
      </c>
      <c r="G6" s="9">
        <v>1946.0</v>
      </c>
    </row>
    <row r="7">
      <c r="A7" s="9"/>
      <c r="B7" s="9"/>
      <c r="C7" s="9"/>
      <c r="D7" s="9"/>
      <c r="E7" s="9" t="s">
        <v>3457</v>
      </c>
      <c r="F7" s="13">
        <v>14.95</v>
      </c>
      <c r="G7" s="9">
        <v>1966.0</v>
      </c>
    </row>
    <row r="8">
      <c r="A8" s="9"/>
      <c r="B8" s="9"/>
      <c r="C8" s="9"/>
      <c r="D8" s="9"/>
      <c r="E8" s="9" t="s">
        <v>3457</v>
      </c>
      <c r="F8" s="13">
        <v>12.95</v>
      </c>
      <c r="G8" s="9">
        <v>1994.0</v>
      </c>
    </row>
    <row r="9">
      <c r="A9" s="9"/>
      <c r="B9" s="9"/>
      <c r="C9" s="9"/>
      <c r="D9" s="9"/>
      <c r="E9" s="9" t="s">
        <v>3459</v>
      </c>
      <c r="F9" s="13">
        <v>10.95</v>
      </c>
      <c r="G9" s="9">
        <v>1954.0</v>
      </c>
    </row>
    <row r="10">
      <c r="A10" s="9"/>
      <c r="B10" s="9"/>
      <c r="C10" s="9"/>
      <c r="D10" s="9"/>
      <c r="E10" s="9" t="s">
        <v>3459</v>
      </c>
      <c r="F10" s="13">
        <v>13.95</v>
      </c>
      <c r="G10" s="9">
        <v>1968.0</v>
      </c>
    </row>
    <row r="11">
      <c r="A11" s="9"/>
      <c r="B11" s="9"/>
      <c r="C11" s="9"/>
      <c r="D11" s="9"/>
      <c r="E11" s="9" t="s">
        <v>3459</v>
      </c>
      <c r="F11" s="13">
        <v>15.95</v>
      </c>
      <c r="G11" s="9">
        <v>1985.0</v>
      </c>
    </row>
    <row r="12">
      <c r="A12" s="9"/>
      <c r="B12" s="9"/>
      <c r="C12" s="9"/>
      <c r="D12" s="9"/>
      <c r="E12" s="9"/>
      <c r="F12" s="13"/>
      <c r="G12" s="9"/>
    </row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75"/>
  <cols>
    <col customWidth="1" min="1" max="1" width="15.43"/>
    <col customWidth="1" min="2" max="2" width="12.71"/>
    <col customWidth="1" min="3" max="3" width="11.71"/>
    <col customWidth="1" min="4" max="6" width="5.29"/>
    <col customWidth="1" min="7" max="8" width="5.0"/>
    <col customWidth="1" min="9" max="9" width="3.0"/>
    <col customWidth="1" min="10" max="10" width="2.71"/>
    <col customWidth="1" min="11" max="11" width="12.71"/>
    <col customWidth="1" min="12" max="12" width="5.29"/>
    <col customWidth="1" min="13" max="13" width="8.29"/>
    <col customWidth="1" min="14" max="14" width="30.71"/>
    <col customWidth="1" min="15" max="26" width="9.29"/>
  </cols>
  <sheetData>
    <row r="1">
      <c r="A1" s="124" t="s">
        <v>903</v>
      </c>
      <c r="B1" s="124" t="s">
        <v>1901</v>
      </c>
      <c r="C1" s="124" t="s">
        <v>3460</v>
      </c>
      <c r="D1" s="41">
        <v>2016.0</v>
      </c>
      <c r="E1" s="41">
        <v>2017.0</v>
      </c>
      <c r="F1" s="41">
        <v>2018.0</v>
      </c>
      <c r="G1" s="41">
        <v>2019.0</v>
      </c>
      <c r="H1" s="41">
        <v>2020.0</v>
      </c>
      <c r="I1" s="9"/>
      <c r="J1" s="9"/>
      <c r="K1" s="9"/>
      <c r="L1" s="9"/>
      <c r="M1" s="9" t="s">
        <v>3461</v>
      </c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63" t="s">
        <v>1474</v>
      </c>
      <c r="B2" s="9" t="s">
        <v>3462</v>
      </c>
      <c r="C2" s="22">
        <v>7.25660913E8</v>
      </c>
      <c r="D2" s="9">
        <v>14.0</v>
      </c>
      <c r="E2" s="9">
        <v>11.0</v>
      </c>
      <c r="F2" s="9">
        <v>10.0</v>
      </c>
      <c r="G2" s="9">
        <v>13.0</v>
      </c>
      <c r="H2" s="9">
        <v>13.0</v>
      </c>
      <c r="I2" s="9"/>
      <c r="J2" s="9"/>
      <c r="K2" s="22">
        <v>4.47116117E8</v>
      </c>
      <c r="L2" s="9">
        <v>2010.0</v>
      </c>
      <c r="M2" s="9">
        <f t="array" ref="M2">MAX(VLOOKUP(K2,C:H,{2,3,4,5,6},0))</f>
        <v>17</v>
      </c>
      <c r="N2" s="9" t="s">
        <v>3463</v>
      </c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63" t="s">
        <v>1453</v>
      </c>
      <c r="B3" s="9" t="s">
        <v>3462</v>
      </c>
      <c r="C3" s="22">
        <v>7.446252E8</v>
      </c>
      <c r="D3" s="9">
        <v>6.0</v>
      </c>
      <c r="E3" s="9">
        <v>19.0</v>
      </c>
      <c r="F3" s="9">
        <v>3.0</v>
      </c>
      <c r="G3" s="9">
        <v>1.0</v>
      </c>
      <c r="H3" s="9">
        <v>19.0</v>
      </c>
      <c r="I3" s="9"/>
      <c r="J3" s="9"/>
      <c r="K3" s="22">
        <v>1.56351792E8</v>
      </c>
      <c r="L3" s="9">
        <v>2013.0</v>
      </c>
      <c r="M3" s="9">
        <f t="array" ref="M3">MAX(VLOOKUP(K3,C:H,{2,3,4,5,6},0))</f>
        <v>20</v>
      </c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63" t="s">
        <v>1498</v>
      </c>
      <c r="B4" s="9" t="s">
        <v>3462</v>
      </c>
      <c r="C4" s="22">
        <v>8.8216164E8</v>
      </c>
      <c r="D4" s="9">
        <v>20.0</v>
      </c>
      <c r="E4" s="9">
        <v>1.0</v>
      </c>
      <c r="F4" s="9">
        <v>5.0</v>
      </c>
      <c r="G4" s="9">
        <v>14.0</v>
      </c>
      <c r="H4" s="9">
        <v>6.0</v>
      </c>
      <c r="I4" s="9"/>
      <c r="J4" s="9"/>
      <c r="K4" s="22">
        <v>1.45696388E8</v>
      </c>
      <c r="L4" s="9">
        <v>2009.0</v>
      </c>
      <c r="M4" s="9">
        <f t="array" ref="M4">MAX(VLOOKUP(K4,C:H,{2,3,4,5,6},0))</f>
        <v>16</v>
      </c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63" t="s">
        <v>1547</v>
      </c>
      <c r="B5" s="9" t="s">
        <v>3462</v>
      </c>
      <c r="C5" s="22">
        <v>8.74427394E8</v>
      </c>
      <c r="D5" s="9">
        <v>15.0</v>
      </c>
      <c r="E5" s="9">
        <v>13.0</v>
      </c>
      <c r="F5" s="9">
        <v>12.0</v>
      </c>
      <c r="G5" s="9">
        <v>30.0</v>
      </c>
      <c r="H5" s="9">
        <v>16.0</v>
      </c>
      <c r="I5" s="9"/>
      <c r="J5" s="9"/>
      <c r="K5" s="22">
        <v>7.446252E8</v>
      </c>
      <c r="L5" s="9">
        <v>2011.0</v>
      </c>
      <c r="M5" s="9">
        <f t="array" ref="M5">MAX(VLOOKUP(K5,C:H,{2,3,4,5,6},0))</f>
        <v>19</v>
      </c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63" t="s">
        <v>1540</v>
      </c>
      <c r="B6" s="9" t="s">
        <v>3464</v>
      </c>
      <c r="C6" s="22">
        <v>5.54288817E8</v>
      </c>
      <c r="D6" s="9">
        <v>4.0</v>
      </c>
      <c r="E6" s="9">
        <v>4.0</v>
      </c>
      <c r="F6" s="9">
        <v>10.0</v>
      </c>
      <c r="G6" s="9">
        <v>20.0</v>
      </c>
      <c r="H6" s="9">
        <v>13.0</v>
      </c>
      <c r="I6" s="9"/>
      <c r="J6" s="9"/>
      <c r="K6" s="22">
        <v>5.54288817E8</v>
      </c>
      <c r="L6" s="9">
        <v>2011.0</v>
      </c>
      <c r="M6" s="9">
        <f t="array" ref="M6">MAX(VLOOKUP(K6,C:H,{2,3,4,5,6},0))</f>
        <v>20</v>
      </c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59" t="s">
        <v>3465</v>
      </c>
      <c r="B7" s="9" t="s">
        <v>3464</v>
      </c>
      <c r="C7" s="22">
        <v>4.47116117E8</v>
      </c>
      <c r="D7" s="9">
        <v>1.0</v>
      </c>
      <c r="E7" s="9">
        <v>17.0</v>
      </c>
      <c r="F7" s="9">
        <v>7.0</v>
      </c>
      <c r="G7" s="9">
        <v>15.0</v>
      </c>
      <c r="H7" s="9">
        <v>2.0</v>
      </c>
      <c r="I7" s="9"/>
      <c r="J7" s="9"/>
      <c r="K7" s="22">
        <v>8.8216164E8</v>
      </c>
      <c r="L7" s="9">
        <v>2009.0</v>
      </c>
      <c r="M7" s="9">
        <f t="array" ref="M7">MAX(VLOOKUP(K7,C:H,{2,3,4,5,6},0))</f>
        <v>20</v>
      </c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63" t="s">
        <v>1410</v>
      </c>
      <c r="B8" s="9" t="s">
        <v>3464</v>
      </c>
      <c r="C8" s="22">
        <v>8.71119771E8</v>
      </c>
      <c r="D8" s="9">
        <v>9.0</v>
      </c>
      <c r="E8" s="9">
        <v>7.0</v>
      </c>
      <c r="F8" s="9">
        <v>6.0</v>
      </c>
      <c r="G8" s="9">
        <v>6.0</v>
      </c>
      <c r="H8" s="9">
        <v>6.0</v>
      </c>
      <c r="I8" s="9"/>
      <c r="J8" s="9"/>
      <c r="K8" s="22">
        <v>8.74427394E8</v>
      </c>
      <c r="L8" s="9">
        <v>2012.0</v>
      </c>
      <c r="M8" s="9">
        <f t="array" ref="M8">MAX(VLOOKUP(K8,C:H,{2,3,4,5,6},0))</f>
        <v>30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63" t="s">
        <v>1545</v>
      </c>
      <c r="B9" s="9" t="s">
        <v>1942</v>
      </c>
      <c r="C9" s="22">
        <v>1.56351792E8</v>
      </c>
      <c r="D9" s="9">
        <v>14.0</v>
      </c>
      <c r="E9" s="9">
        <v>19.0</v>
      </c>
      <c r="F9" s="9">
        <v>3.0</v>
      </c>
      <c r="G9" s="9">
        <v>2.0</v>
      </c>
      <c r="H9" s="9">
        <v>20.0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63" t="s">
        <v>1416</v>
      </c>
      <c r="B10" s="9" t="s">
        <v>1942</v>
      </c>
      <c r="C10" s="22">
        <v>2.81876554E8</v>
      </c>
      <c r="D10" s="9">
        <v>13.0</v>
      </c>
      <c r="E10" s="9">
        <v>7.0</v>
      </c>
      <c r="F10" s="9">
        <v>19.0</v>
      </c>
      <c r="G10" s="9">
        <v>8.0</v>
      </c>
      <c r="H10" s="9">
        <v>6.0</v>
      </c>
      <c r="I10" s="9"/>
      <c r="J10" s="9"/>
      <c r="K10" s="9"/>
      <c r="L10" s="9"/>
      <c r="M10" s="9" t="s">
        <v>3466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63" t="s">
        <v>1400</v>
      </c>
      <c r="B11" s="9" t="s">
        <v>1942</v>
      </c>
      <c r="C11" s="22">
        <v>4.60055559E8</v>
      </c>
      <c r="D11" s="9">
        <v>13.0</v>
      </c>
      <c r="E11" s="9">
        <v>13.0</v>
      </c>
      <c r="F11" s="9">
        <v>4.0</v>
      </c>
      <c r="G11" s="9">
        <v>1.0</v>
      </c>
      <c r="H11" s="9">
        <v>7.0</v>
      </c>
      <c r="I11" s="9"/>
      <c r="J11" s="9"/>
      <c r="K11" s="22">
        <v>4.47116117E8</v>
      </c>
      <c r="L11" s="9">
        <v>2010.0</v>
      </c>
      <c r="M11" s="9">
        <f t="array" ref="M11">SUM(VLOOKUP(K11,C:H,{2,3,4,5,6},0))</f>
        <v>42</v>
      </c>
      <c r="N11" s="9" t="str">
        <f t="shared" ref="N11:N12" si="1">FORMULATEXT(M11)</f>
        <v>=ARRAY_CONSTRAIN(ARRAYFORMULA(SUM(VLOOKUP(K11,C:H,{2,3,4,5,6},0))), 1, 1)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63" t="s">
        <v>1482</v>
      </c>
      <c r="B12" s="9" t="s">
        <v>1942</v>
      </c>
      <c r="C12" s="22">
        <v>4.00504726E8</v>
      </c>
      <c r="D12" s="9">
        <v>1.0</v>
      </c>
      <c r="E12" s="9">
        <v>18.0</v>
      </c>
      <c r="F12" s="9">
        <v>6.0</v>
      </c>
      <c r="G12" s="9">
        <v>16.0</v>
      </c>
      <c r="H12" s="9">
        <v>1.0</v>
      </c>
      <c r="I12" s="9"/>
      <c r="J12" s="9"/>
      <c r="K12" s="22">
        <v>1.56351792E8</v>
      </c>
      <c r="L12" s="9">
        <v>2013.0</v>
      </c>
      <c r="M12" s="9">
        <f t="array" ref="M12">SUM(XLOOKUP(K12,C:C,D:H))</f>
        <v>58</v>
      </c>
      <c r="N12" s="9" t="str">
        <f t="shared" si="1"/>
        <v>=SUM(XLOOKUP(K12,C:C,D:H))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63" t="s">
        <v>1523</v>
      </c>
      <c r="B13" s="9" t="s">
        <v>1600</v>
      </c>
      <c r="C13" s="22">
        <v>8.99837108E8</v>
      </c>
      <c r="D13" s="9">
        <v>15.0</v>
      </c>
      <c r="E13" s="9">
        <v>7.0</v>
      </c>
      <c r="F13" s="9">
        <v>19.0</v>
      </c>
      <c r="G13" s="9">
        <v>20.0</v>
      </c>
      <c r="H13" s="9">
        <v>14.0</v>
      </c>
      <c r="I13" s="9"/>
      <c r="J13" s="9"/>
      <c r="K13" s="22">
        <v>1.45696388E8</v>
      </c>
      <c r="L13" s="9">
        <v>2009.0</v>
      </c>
      <c r="M13" s="9">
        <f t="array" ref="M13">SUM(VLOOKUP(K13,C:H,{2,3,4,5,6},0))</f>
        <v>44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63" t="s">
        <v>1461</v>
      </c>
      <c r="B14" s="9" t="s">
        <v>1600</v>
      </c>
      <c r="C14" s="22">
        <v>5.89105031E8</v>
      </c>
      <c r="D14" s="9">
        <v>1.0</v>
      </c>
      <c r="E14" s="9">
        <v>3.0</v>
      </c>
      <c r="F14" s="9">
        <v>14.0</v>
      </c>
      <c r="G14" s="9">
        <v>7.0</v>
      </c>
      <c r="H14" s="9">
        <v>8.0</v>
      </c>
      <c r="I14" s="9"/>
      <c r="J14" s="9"/>
      <c r="K14" s="22">
        <v>7.446252E8</v>
      </c>
      <c r="L14" s="9">
        <v>2011.0</v>
      </c>
      <c r="M14" s="9">
        <f t="array" ref="M14">SUM(VLOOKUP(K14,C:H,{2,3,4,5,6},0))</f>
        <v>48</v>
      </c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63" t="s">
        <v>1491</v>
      </c>
      <c r="B15" s="9" t="s">
        <v>1600</v>
      </c>
      <c r="C15" s="22">
        <v>2.98814217E8</v>
      </c>
      <c r="D15" s="9">
        <v>3.0</v>
      </c>
      <c r="E15" s="9">
        <v>3.0</v>
      </c>
      <c r="F15" s="9">
        <v>2.0</v>
      </c>
      <c r="G15" s="9">
        <v>16.0</v>
      </c>
      <c r="H15" s="9">
        <v>2.0</v>
      </c>
      <c r="I15" s="9"/>
      <c r="J15" s="9"/>
      <c r="K15" s="22">
        <v>5.54288817E8</v>
      </c>
      <c r="L15" s="9">
        <v>2011.0</v>
      </c>
      <c r="M15" s="9">
        <f t="array" ref="M15">SUM(VLOOKUP(K15,C:H,{2,3,4,5,6},0))</f>
        <v>51</v>
      </c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63" t="s">
        <v>1489</v>
      </c>
      <c r="B16" s="9" t="s">
        <v>1600</v>
      </c>
      <c r="C16" s="22">
        <v>1.17584232E8</v>
      </c>
      <c r="D16" s="9">
        <v>7.0</v>
      </c>
      <c r="E16" s="9">
        <v>11.0</v>
      </c>
      <c r="F16" s="9">
        <v>20.0</v>
      </c>
      <c r="G16" s="9">
        <v>12.0</v>
      </c>
      <c r="H16" s="9">
        <v>2.0</v>
      </c>
      <c r="I16" s="9"/>
      <c r="J16" s="9"/>
      <c r="K16" s="22">
        <v>8.8216164E8</v>
      </c>
      <c r="L16" s="9">
        <v>2009.0</v>
      </c>
      <c r="M16" s="9">
        <f t="array" ref="M16">SUM(VLOOKUP(K16,C:H,{2,3,4,5,6},0))</f>
        <v>46</v>
      </c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63" t="s">
        <v>1472</v>
      </c>
      <c r="B17" s="9" t="s">
        <v>1600</v>
      </c>
      <c r="C17" s="22">
        <v>1.45696388E8</v>
      </c>
      <c r="D17" s="9">
        <v>9.0</v>
      </c>
      <c r="E17" s="9">
        <v>16.0</v>
      </c>
      <c r="F17" s="9">
        <v>6.0</v>
      </c>
      <c r="G17" s="9">
        <v>3.0</v>
      </c>
      <c r="H17" s="9">
        <v>10.0</v>
      </c>
      <c r="I17" s="9"/>
      <c r="J17" s="9"/>
      <c r="K17" s="22">
        <v>8.74427394E8</v>
      </c>
      <c r="L17" s="9">
        <v>2012.0</v>
      </c>
      <c r="M17" s="9">
        <f t="array" ref="M17">SUM(VLOOKUP(K17,C:H,{2,3,4,5,6},0))</f>
        <v>86</v>
      </c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63" t="s">
        <v>1411</v>
      </c>
      <c r="B18" s="9" t="s">
        <v>1600</v>
      </c>
      <c r="C18" s="22">
        <v>2.90436381E8</v>
      </c>
      <c r="D18" s="9">
        <v>12.0</v>
      </c>
      <c r="E18" s="9">
        <v>5.0</v>
      </c>
      <c r="F18" s="9">
        <v>8.0</v>
      </c>
      <c r="G18" s="9">
        <v>18.0</v>
      </c>
      <c r="H18" s="9">
        <v>14.0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63" t="s">
        <v>1515</v>
      </c>
      <c r="B19" s="9" t="s">
        <v>1600</v>
      </c>
      <c r="C19" s="22">
        <v>3.99660824E8</v>
      </c>
      <c r="D19" s="9">
        <v>15.0</v>
      </c>
      <c r="E19" s="9">
        <v>5.0</v>
      </c>
      <c r="F19" s="9">
        <v>5.0</v>
      </c>
      <c r="G19" s="9">
        <v>19.0</v>
      </c>
      <c r="H19" s="9">
        <v>8.0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9" t="s">
        <v>1486</v>
      </c>
      <c r="B20" s="9" t="s">
        <v>1774</v>
      </c>
      <c r="C20" s="22">
        <v>2.95846686E8</v>
      </c>
      <c r="D20" s="9">
        <v>3.0</v>
      </c>
      <c r="E20" s="9">
        <v>7.0</v>
      </c>
      <c r="F20" s="9">
        <v>11.0</v>
      </c>
      <c r="G20" s="9">
        <v>4.0</v>
      </c>
      <c r="H20" s="9">
        <v>13.0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9" t="s">
        <v>1471</v>
      </c>
      <c r="B21" s="9" t="s">
        <v>1774</v>
      </c>
      <c r="C21" s="22">
        <v>8.57473556E8</v>
      </c>
      <c r="D21" s="9">
        <v>9.0</v>
      </c>
      <c r="E21" s="9">
        <v>16.0</v>
      </c>
      <c r="F21" s="9">
        <v>3.0</v>
      </c>
      <c r="G21" s="9">
        <v>17.0</v>
      </c>
      <c r="H21" s="9">
        <v>16.0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63" t="s">
        <v>1447</v>
      </c>
      <c r="B22" s="9" t="s">
        <v>1774</v>
      </c>
      <c r="C22" s="22">
        <v>2.5914682E8</v>
      </c>
      <c r="D22" s="9">
        <v>10.0</v>
      </c>
      <c r="E22" s="9">
        <v>11.0</v>
      </c>
      <c r="F22" s="9">
        <v>15.0</v>
      </c>
      <c r="G22" s="9">
        <v>5.0</v>
      </c>
      <c r="H22" s="9">
        <v>5.0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9" t="s">
        <v>1526</v>
      </c>
      <c r="B23" s="9" t="s">
        <v>1774</v>
      </c>
      <c r="C23" s="22">
        <v>6.06024453E8</v>
      </c>
      <c r="D23" s="9">
        <v>12.0</v>
      </c>
      <c r="E23" s="9">
        <v>8.0</v>
      </c>
      <c r="F23" s="9">
        <v>18.0</v>
      </c>
      <c r="G23" s="9">
        <v>13.0</v>
      </c>
      <c r="H23" s="9">
        <v>14.0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9" t="s">
        <v>1470</v>
      </c>
      <c r="B24" s="9" t="s">
        <v>1774</v>
      </c>
      <c r="C24" s="22">
        <v>2.21149436E8</v>
      </c>
      <c r="D24" s="9">
        <v>16.0</v>
      </c>
      <c r="E24" s="9">
        <v>4.0</v>
      </c>
      <c r="F24" s="9">
        <v>1.0</v>
      </c>
      <c r="G24" s="9">
        <v>8.0</v>
      </c>
      <c r="H24" s="9">
        <v>4.0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9" t="s">
        <v>1450</v>
      </c>
      <c r="B25" s="9" t="s">
        <v>1774</v>
      </c>
      <c r="C25" s="22">
        <v>1.84942397E8</v>
      </c>
      <c r="D25" s="9">
        <v>18.0</v>
      </c>
      <c r="E25" s="9">
        <v>6.0</v>
      </c>
      <c r="F25" s="9">
        <v>20.0</v>
      </c>
      <c r="G25" s="9">
        <v>5.0</v>
      </c>
      <c r="H25" s="9">
        <v>12.0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9" t="s">
        <v>1427</v>
      </c>
      <c r="B26" s="9" t="s">
        <v>1774</v>
      </c>
      <c r="C26" s="22">
        <v>7.70609459E8</v>
      </c>
      <c r="D26" s="9">
        <v>2.0</v>
      </c>
      <c r="E26" s="9">
        <v>13.0</v>
      </c>
      <c r="F26" s="9">
        <v>19.0</v>
      </c>
      <c r="G26" s="9">
        <v>20.0</v>
      </c>
      <c r="H26" s="9">
        <v>3.0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9" t="s">
        <v>1455</v>
      </c>
      <c r="B27" s="9" t="s">
        <v>177</v>
      </c>
      <c r="C27" s="22">
        <v>2.09478868E8</v>
      </c>
      <c r="D27" s="9">
        <v>15.0</v>
      </c>
      <c r="E27" s="9">
        <v>2.0</v>
      </c>
      <c r="F27" s="9">
        <v>6.0</v>
      </c>
      <c r="G27" s="9">
        <v>5.0</v>
      </c>
      <c r="H27" s="9">
        <v>20.0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 t="s">
        <v>1514</v>
      </c>
      <c r="B28" s="9" t="s">
        <v>177</v>
      </c>
      <c r="C28" s="22">
        <v>5.60675255E8</v>
      </c>
      <c r="D28" s="9">
        <v>18.0</v>
      </c>
      <c r="E28" s="9">
        <v>9.0</v>
      </c>
      <c r="F28" s="9">
        <v>9.0</v>
      </c>
      <c r="G28" s="9">
        <v>6.0</v>
      </c>
      <c r="H28" s="9">
        <v>7.0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 t="s">
        <v>1469</v>
      </c>
      <c r="B29" s="9" t="s">
        <v>177</v>
      </c>
      <c r="C29" s="22">
        <v>9.3798991E8</v>
      </c>
      <c r="D29" s="9">
        <v>12.0</v>
      </c>
      <c r="E29" s="9">
        <v>5.0</v>
      </c>
      <c r="F29" s="9">
        <v>5.0</v>
      </c>
      <c r="G29" s="9">
        <v>11.0</v>
      </c>
      <c r="H29" s="9">
        <v>4.0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 t="s">
        <v>1452</v>
      </c>
      <c r="B30" s="9" t="s">
        <v>177</v>
      </c>
      <c r="C30" s="22">
        <v>9.41637602E8</v>
      </c>
      <c r="D30" s="9">
        <v>13.0</v>
      </c>
      <c r="E30" s="9">
        <v>17.0</v>
      </c>
      <c r="F30" s="9">
        <v>6.0</v>
      </c>
      <c r="G30" s="9">
        <v>14.0</v>
      </c>
      <c r="H30" s="9">
        <v>12.0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 t="s">
        <v>1495</v>
      </c>
      <c r="B31" s="9" t="s">
        <v>177</v>
      </c>
      <c r="C31" s="22">
        <v>4.90711782E8</v>
      </c>
      <c r="D31" s="9">
        <v>8.0</v>
      </c>
      <c r="E31" s="9">
        <v>1.0</v>
      </c>
      <c r="F31" s="9">
        <v>13.0</v>
      </c>
      <c r="G31" s="9">
        <v>4.0</v>
      </c>
      <c r="H31" s="9">
        <v>7.0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1.0" footer="0.0" header="0.0" left="0.75" right="0.75" top="1.0"/>
  <pageSetup orientation="landscape"/>
  <drawing r:id="rId1"/>
</worksheet>
</file>