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cuments\GitHub\Business\"/>
    </mc:Choice>
  </mc:AlternateContent>
  <bookViews>
    <workbookView xWindow="0" yWindow="0" windowWidth="20490" windowHeight="7755"/>
  </bookViews>
  <sheets>
    <sheet name="Rompicharl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N15" i="1" s="1"/>
  <c r="I15" i="1"/>
  <c r="H15" i="1"/>
  <c r="G15" i="1"/>
  <c r="D15" i="1"/>
  <c r="N14" i="1"/>
  <c r="M14" i="1"/>
  <c r="L14" i="1"/>
  <c r="J14" i="1"/>
  <c r="K14" i="1"/>
  <c r="H14" i="1"/>
  <c r="I14" i="1"/>
  <c r="G14" i="1"/>
  <c r="D14" i="1"/>
  <c r="J13" i="1"/>
  <c r="I13" i="1"/>
  <c r="M13" i="1"/>
  <c r="L13" i="1"/>
  <c r="N13" i="1" s="1"/>
  <c r="H13" i="1"/>
  <c r="G13" i="1"/>
  <c r="D13" i="1"/>
  <c r="N12" i="1"/>
  <c r="M12" i="1"/>
  <c r="L12" i="1"/>
  <c r="I12" i="1"/>
  <c r="H12" i="1"/>
  <c r="G12" i="1"/>
  <c r="D12" i="1"/>
  <c r="J11" i="1"/>
  <c r="L11" i="1"/>
  <c r="J10" i="1"/>
  <c r="H10" i="1"/>
  <c r="D10" i="1"/>
  <c r="G10" i="1"/>
  <c r="M10" i="1"/>
  <c r="L9" i="1"/>
  <c r="M9" i="1"/>
  <c r="H9" i="1"/>
  <c r="H11" i="1"/>
  <c r="I11" i="1"/>
  <c r="G11" i="1"/>
  <c r="D11" i="1"/>
  <c r="N9" i="1"/>
  <c r="G9" i="1"/>
  <c r="D9" i="1"/>
  <c r="L10" i="1" l="1"/>
  <c r="N10" i="1" s="1"/>
  <c r="M11" i="1" s="1"/>
  <c r="N11" i="1" s="1"/>
  <c r="K32" i="1"/>
  <c r="K34" i="1" s="1"/>
  <c r="N32" i="1" l="1"/>
  <c r="M32" i="1"/>
  <c r="L32" i="1"/>
  <c r="J32" i="1"/>
  <c r="I32" i="1"/>
  <c r="H32" i="1"/>
  <c r="H34" i="1" s="1"/>
  <c r="F32" i="1"/>
  <c r="E32" i="1"/>
  <c r="E34" i="1" s="1"/>
  <c r="B32" i="1"/>
  <c r="B34" i="1" s="1"/>
  <c r="I8" i="1"/>
  <c r="J8" i="1"/>
  <c r="G32" i="1" l="1"/>
  <c r="N34" i="1"/>
  <c r="D32" i="1"/>
  <c r="M8" i="1"/>
  <c r="L8" i="1"/>
  <c r="N8" i="1" s="1"/>
  <c r="H8" i="1"/>
  <c r="G8" i="1"/>
  <c r="D8" i="1"/>
  <c r="N7" i="1"/>
  <c r="M7" i="1"/>
  <c r="L7" i="1"/>
  <c r="H7" i="1"/>
  <c r="G7" i="1"/>
  <c r="D7" i="1"/>
  <c r="M4" i="1"/>
  <c r="H4" i="1"/>
  <c r="L4" i="1"/>
  <c r="N4" i="1" s="1"/>
  <c r="G4" i="1"/>
  <c r="N3" i="1"/>
  <c r="L3" i="1"/>
  <c r="H3" i="1"/>
  <c r="G3" i="1"/>
  <c r="D3" i="1"/>
  <c r="D4" i="1"/>
  <c r="N2" i="1"/>
  <c r="L2" i="1"/>
  <c r="H2" i="1"/>
  <c r="G2" i="1"/>
  <c r="D2" i="1"/>
  <c r="G6" i="1" l="1"/>
  <c r="D6" i="1"/>
  <c r="L6" i="1" l="1"/>
  <c r="G5" i="1"/>
  <c r="D5" i="1"/>
  <c r="L5" i="1" l="1"/>
  <c r="N5" i="1" s="1"/>
  <c r="M6" i="1" s="1"/>
  <c r="N6" i="1" s="1"/>
</calcChain>
</file>

<file path=xl/sharedStrings.xml><?xml version="1.0" encoding="utf-8"?>
<sst xmlns="http://schemas.openxmlformats.org/spreadsheetml/2006/main" count="17" uniqueCount="15">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</sst>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ySplit="1" topLeftCell="A20" activePane="bottomLeft" state="frozen"/>
      <selection pane="bottomLeft" activeCell="D31" sqref="D31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42887</v>
      </c>
      <c r="B2" s="5">
        <v>680.2</v>
      </c>
      <c r="C2" s="5">
        <v>73.040000000000006</v>
      </c>
      <c r="D2" s="5">
        <f>B2*C2</f>
        <v>49681.808000000005</v>
      </c>
      <c r="E2" s="5">
        <v>2537.1</v>
      </c>
      <c r="F2" s="5">
        <v>62.84</v>
      </c>
      <c r="G2" s="5">
        <f t="shared" ref="G2:G15" si="0">E2*F2</f>
        <v>159431.364</v>
      </c>
      <c r="H2" s="5">
        <f>5634-754</f>
        <v>4880</v>
      </c>
      <c r="I2" s="5">
        <v>2170</v>
      </c>
      <c r="J2" s="5">
        <v>90787.16</v>
      </c>
      <c r="K2" s="5">
        <v>4140</v>
      </c>
      <c r="L2" s="5">
        <f t="shared" ref="L2:L9" si="1">(D2+G2+H2+I2)-J2</f>
        <v>125376.01200000002</v>
      </c>
      <c r="M2" s="5">
        <v>260714</v>
      </c>
      <c r="N2" s="5">
        <f t="shared" ref="N2:N15" si="2">L2+M2</f>
        <v>386090.01199999999</v>
      </c>
    </row>
    <row r="3" spans="1:15" ht="21" x14ac:dyDescent="0.35">
      <c r="A3" s="4">
        <v>42888</v>
      </c>
      <c r="B3" s="5">
        <v>620.6</v>
      </c>
      <c r="C3" s="5">
        <v>73.040000000000006</v>
      </c>
      <c r="D3" s="5">
        <f t="shared" ref="D3:D4" si="3">B3*C3</f>
        <v>45328.624000000003</v>
      </c>
      <c r="E3" s="5">
        <v>1436.5</v>
      </c>
      <c r="F3" s="5">
        <v>62.84</v>
      </c>
      <c r="G3" s="5">
        <f t="shared" si="0"/>
        <v>90269.66</v>
      </c>
      <c r="H3" s="5">
        <f>3448-645</f>
        <v>2803</v>
      </c>
      <c r="I3" s="5">
        <v>20550</v>
      </c>
      <c r="J3" s="5">
        <v>48242</v>
      </c>
      <c r="K3" s="5">
        <v>10150</v>
      </c>
      <c r="L3" s="5">
        <f t="shared" si="1"/>
        <v>110709.28400000001</v>
      </c>
      <c r="M3" s="5">
        <v>386090</v>
      </c>
      <c r="N3" s="5">
        <f t="shared" si="2"/>
        <v>496799.28399999999</v>
      </c>
    </row>
    <row r="4" spans="1:15" ht="15.75" customHeight="1" x14ac:dyDescent="0.35">
      <c r="A4" s="4">
        <v>42889</v>
      </c>
      <c r="B4" s="5">
        <v>652.4</v>
      </c>
      <c r="C4" s="5">
        <v>73.040000000000006</v>
      </c>
      <c r="D4" s="5">
        <f t="shared" si="3"/>
        <v>47651.296000000002</v>
      </c>
      <c r="E4" s="5">
        <v>1284.1300000000001</v>
      </c>
      <c r="F4" s="5">
        <v>62.84</v>
      </c>
      <c r="G4" s="5">
        <f t="shared" si="0"/>
        <v>80694.729200000016</v>
      </c>
      <c r="H4" s="5">
        <f>4270-1486</f>
        <v>2784</v>
      </c>
      <c r="I4" s="5">
        <v>208700</v>
      </c>
      <c r="J4" s="5">
        <v>713540</v>
      </c>
      <c r="K4" s="5">
        <v>5140</v>
      </c>
      <c r="L4" s="5">
        <f t="shared" si="1"/>
        <v>-373709.97479999997</v>
      </c>
      <c r="M4" s="5">
        <f>N3</f>
        <v>496799.28399999999</v>
      </c>
      <c r="N4" s="5">
        <f t="shared" si="2"/>
        <v>123089.30920000002</v>
      </c>
    </row>
    <row r="5" spans="1:15" ht="21" x14ac:dyDescent="0.35">
      <c r="A5" s="4">
        <v>42890</v>
      </c>
      <c r="B5" s="5">
        <v>856.8</v>
      </c>
      <c r="C5" s="5">
        <v>73.040000000000006</v>
      </c>
      <c r="D5" s="5">
        <f>B5*C5</f>
        <v>62580.671999999999</v>
      </c>
      <c r="E5" s="5">
        <v>2055</v>
      </c>
      <c r="F5" s="5">
        <v>62.84</v>
      </c>
      <c r="G5" s="5">
        <f t="shared" si="0"/>
        <v>129136.20000000001</v>
      </c>
      <c r="H5" s="5">
        <v>3370</v>
      </c>
      <c r="I5" s="5">
        <v>3000</v>
      </c>
      <c r="J5" s="5">
        <v>63600</v>
      </c>
      <c r="K5" s="5">
        <v>320</v>
      </c>
      <c r="L5" s="5">
        <f t="shared" si="1"/>
        <v>134486.872</v>
      </c>
      <c r="M5" s="5">
        <v>123088.97</v>
      </c>
      <c r="N5" s="5">
        <f t="shared" si="2"/>
        <v>257575.842</v>
      </c>
    </row>
    <row r="6" spans="1:15" ht="21" x14ac:dyDescent="0.35">
      <c r="A6" s="4">
        <v>42891</v>
      </c>
      <c r="B6" s="5">
        <v>611.1</v>
      </c>
      <c r="C6" s="5">
        <v>73.040000000000006</v>
      </c>
      <c r="D6" s="5">
        <f>B6*C6</f>
        <v>44634.744000000006</v>
      </c>
      <c r="E6" s="5">
        <v>944.58</v>
      </c>
      <c r="F6" s="5">
        <v>62.84</v>
      </c>
      <c r="G6" s="5">
        <f t="shared" si="0"/>
        <v>59357.407200000009</v>
      </c>
      <c r="H6" s="5">
        <v>1955</v>
      </c>
      <c r="I6" s="5">
        <v>190</v>
      </c>
      <c r="J6" s="5">
        <v>42211</v>
      </c>
      <c r="K6" s="5">
        <v>5444</v>
      </c>
      <c r="L6" s="5">
        <f t="shared" si="1"/>
        <v>63926.151200000022</v>
      </c>
      <c r="M6" s="5">
        <f>N5</f>
        <v>257575.842</v>
      </c>
      <c r="N6" s="5">
        <f t="shared" si="2"/>
        <v>321501.99320000003</v>
      </c>
    </row>
    <row r="7" spans="1:15" ht="21" x14ac:dyDescent="0.35">
      <c r="A7" s="4">
        <v>42892</v>
      </c>
      <c r="B7" s="5">
        <v>509.1</v>
      </c>
      <c r="C7" s="5">
        <v>73.040000000000006</v>
      </c>
      <c r="D7" s="5">
        <f>B7*C7</f>
        <v>37184.664000000004</v>
      </c>
      <c r="E7" s="5">
        <v>1600.5</v>
      </c>
      <c r="F7" s="5">
        <v>62.84</v>
      </c>
      <c r="G7" s="5">
        <f t="shared" si="0"/>
        <v>100575.42</v>
      </c>
      <c r="H7" s="5">
        <f>3223-695</f>
        <v>2528</v>
      </c>
      <c r="I7" s="5">
        <v>49350</v>
      </c>
      <c r="J7" s="5">
        <v>382141.95</v>
      </c>
      <c r="K7" s="5">
        <v>12150</v>
      </c>
      <c r="L7" s="5">
        <f t="shared" si="1"/>
        <v>-192503.86600000001</v>
      </c>
      <c r="M7" s="5">
        <f>N6</f>
        <v>321501.99320000003</v>
      </c>
      <c r="N7" s="5">
        <f t="shared" si="2"/>
        <v>128998.12720000002</v>
      </c>
    </row>
    <row r="8" spans="1:15" ht="21" x14ac:dyDescent="0.35">
      <c r="A8" s="4">
        <v>42893</v>
      </c>
      <c r="B8" s="5">
        <v>677.1</v>
      </c>
      <c r="C8" s="5">
        <v>73.040000000000006</v>
      </c>
      <c r="D8" s="5">
        <f>B8*C8</f>
        <v>49455.384000000005</v>
      </c>
      <c r="E8" s="5">
        <v>1713.34</v>
      </c>
      <c r="F8" s="5">
        <v>62.84</v>
      </c>
      <c r="G8" s="5">
        <f t="shared" si="0"/>
        <v>107666.2856</v>
      </c>
      <c r="H8" s="5">
        <f>4201-1433</f>
        <v>2768</v>
      </c>
      <c r="I8" s="5">
        <f>450000+3550</f>
        <v>453550</v>
      </c>
      <c r="J8" s="5">
        <f>450000+94668</f>
        <v>544668</v>
      </c>
      <c r="K8" s="5">
        <v>830</v>
      </c>
      <c r="L8" s="5">
        <f t="shared" si="1"/>
        <v>68771.669600000023</v>
      </c>
      <c r="M8" s="5">
        <f>N7</f>
        <v>128998.12720000002</v>
      </c>
      <c r="N8" s="5">
        <f t="shared" si="2"/>
        <v>197769.79680000004</v>
      </c>
    </row>
    <row r="9" spans="1:15" ht="21" x14ac:dyDescent="0.35">
      <c r="A9" s="4">
        <v>42894</v>
      </c>
      <c r="B9" s="5">
        <v>414</v>
      </c>
      <c r="C9" s="5">
        <v>73.040000000000006</v>
      </c>
      <c r="D9" s="5">
        <f t="shared" ref="D9:D15" si="4">B9*C9</f>
        <v>30238.560000000001</v>
      </c>
      <c r="E9" s="5">
        <v>902.34</v>
      </c>
      <c r="F9" s="5">
        <v>62.84</v>
      </c>
      <c r="G9" s="5">
        <f t="shared" si="0"/>
        <v>56703.045600000005</v>
      </c>
      <c r="H9" s="5">
        <f>2716-469</f>
        <v>2247</v>
      </c>
      <c r="I9" s="5">
        <v>1100</v>
      </c>
      <c r="J9" s="5">
        <v>226935</v>
      </c>
      <c r="K9" s="5">
        <v>215</v>
      </c>
      <c r="L9" s="5">
        <f t="shared" si="1"/>
        <v>-136646.39439999999</v>
      </c>
      <c r="M9" s="5">
        <f>N8</f>
        <v>197769.79680000004</v>
      </c>
      <c r="N9" s="5">
        <f t="shared" si="2"/>
        <v>61123.40240000005</v>
      </c>
    </row>
    <row r="10" spans="1:15" ht="21" x14ac:dyDescent="0.35">
      <c r="A10" s="4">
        <v>42895</v>
      </c>
      <c r="B10" s="5">
        <v>28.8</v>
      </c>
      <c r="C10" s="5">
        <v>73.040000000000006</v>
      </c>
      <c r="D10" s="5">
        <f t="shared" ref="D10" si="5">B10*C10</f>
        <v>2103.5520000000001</v>
      </c>
      <c r="E10" s="5">
        <v>1746.8</v>
      </c>
      <c r="F10" s="5">
        <v>62.84</v>
      </c>
      <c r="G10" s="5">
        <f t="shared" ref="G10" si="6">E10*F10</f>
        <v>109768.912</v>
      </c>
      <c r="H10" s="5">
        <f>1366</f>
        <v>1366</v>
      </c>
      <c r="I10" s="5">
        <v>19355</v>
      </c>
      <c r="J10" s="5">
        <f>53446+51000</f>
        <v>104446</v>
      </c>
      <c r="K10" s="5">
        <v>150</v>
      </c>
      <c r="L10" s="5">
        <f t="shared" ref="L10:L15" si="7">(D10+G10+H10+I10)-J10</f>
        <v>28147.463999999978</v>
      </c>
      <c r="M10" s="5">
        <f>N9</f>
        <v>61123.40240000005</v>
      </c>
      <c r="N10" s="5">
        <f t="shared" ref="N10" si="8">L10+M10</f>
        <v>89270.866400000028</v>
      </c>
      <c r="O10">
        <v>1</v>
      </c>
    </row>
    <row r="11" spans="1:15" ht="21" x14ac:dyDescent="0.35">
      <c r="A11" s="4">
        <v>42896</v>
      </c>
      <c r="B11" s="5">
        <v>486.8</v>
      </c>
      <c r="C11" s="5">
        <v>73.040000000000006</v>
      </c>
      <c r="D11" s="5">
        <f t="shared" si="4"/>
        <v>35555.872000000003</v>
      </c>
      <c r="E11" s="5">
        <v>2368.7199999999998</v>
      </c>
      <c r="F11" s="5">
        <v>62.84</v>
      </c>
      <c r="G11" s="5">
        <f t="shared" si="0"/>
        <v>148850.36479999998</v>
      </c>
      <c r="H11" s="5">
        <f>4765-1326</f>
        <v>3439</v>
      </c>
      <c r="I11" s="5">
        <f>550+260+10030</f>
        <v>10840</v>
      </c>
      <c r="J11" s="5">
        <f>56865+1650+1650+500</f>
        <v>60665</v>
      </c>
      <c r="K11" s="5">
        <v>145</v>
      </c>
      <c r="L11" s="5">
        <f t="shared" si="7"/>
        <v>138020.23679999998</v>
      </c>
      <c r="M11" s="5">
        <f t="shared" ref="M11:M15" si="9">N10</f>
        <v>89270.866400000028</v>
      </c>
      <c r="N11" s="5">
        <f t="shared" si="2"/>
        <v>227291.10320000001</v>
      </c>
    </row>
    <row r="12" spans="1:15" ht="21" x14ac:dyDescent="0.35">
      <c r="A12" s="4">
        <v>42897</v>
      </c>
      <c r="B12" s="5">
        <v>663.3</v>
      </c>
      <c r="C12" s="5">
        <v>73.040000000000006</v>
      </c>
      <c r="D12" s="5">
        <f t="shared" si="4"/>
        <v>48447.432000000001</v>
      </c>
      <c r="E12" s="5">
        <v>2075.7199999999998</v>
      </c>
      <c r="F12" s="5">
        <v>62.84</v>
      </c>
      <c r="G12" s="5">
        <f t="shared" si="0"/>
        <v>130438.2448</v>
      </c>
      <c r="H12" s="5">
        <f>4102-332</f>
        <v>3770</v>
      </c>
      <c r="I12" s="5">
        <f>900+190</f>
        <v>1090</v>
      </c>
      <c r="J12" s="5">
        <v>26608</v>
      </c>
      <c r="K12" s="5">
        <v>290</v>
      </c>
      <c r="L12" s="5">
        <f t="shared" si="7"/>
        <v>157137.67680000002</v>
      </c>
      <c r="M12" s="5">
        <f t="shared" si="9"/>
        <v>227291.10320000001</v>
      </c>
      <c r="N12" s="5">
        <f t="shared" si="2"/>
        <v>384428.78</v>
      </c>
    </row>
    <row r="13" spans="1:15" ht="21" x14ac:dyDescent="0.35">
      <c r="A13" s="4">
        <v>42898</v>
      </c>
      <c r="B13" s="5">
        <v>883.2</v>
      </c>
      <c r="C13" s="5">
        <v>73.040000000000006</v>
      </c>
      <c r="D13" s="5">
        <f t="shared" si="4"/>
        <v>64508.928000000007</v>
      </c>
      <c r="E13" s="5">
        <v>3834.57</v>
      </c>
      <c r="F13" s="5">
        <v>62.84</v>
      </c>
      <c r="G13" s="5">
        <f t="shared" si="0"/>
        <v>240964.37880000003</v>
      </c>
      <c r="H13" s="5">
        <f>6739-1624</f>
        <v>5115</v>
      </c>
      <c r="I13" s="5">
        <f>2000+4000+250+550</f>
        <v>6800</v>
      </c>
      <c r="J13" s="5">
        <f>568429</f>
        <v>568429</v>
      </c>
      <c r="K13" s="5">
        <v>1380</v>
      </c>
      <c r="L13" s="5">
        <f t="shared" si="7"/>
        <v>-251040.69319999998</v>
      </c>
      <c r="M13" s="5">
        <f t="shared" si="9"/>
        <v>384428.78</v>
      </c>
      <c r="N13" s="5">
        <f t="shared" si="2"/>
        <v>133388.08680000005</v>
      </c>
    </row>
    <row r="14" spans="1:15" ht="21" x14ac:dyDescent="0.35">
      <c r="A14" s="4">
        <v>42899</v>
      </c>
      <c r="B14" s="5">
        <v>631</v>
      </c>
      <c r="C14" s="5">
        <v>73.040000000000006</v>
      </c>
      <c r="D14" s="5">
        <f t="shared" si="4"/>
        <v>46088.240000000005</v>
      </c>
      <c r="E14" s="5">
        <v>1642.1</v>
      </c>
      <c r="F14" s="5">
        <v>62.84</v>
      </c>
      <c r="G14" s="5">
        <f t="shared" si="0"/>
        <v>103189.564</v>
      </c>
      <c r="H14" s="5">
        <f>6934-3646</f>
        <v>3288</v>
      </c>
      <c r="I14" s="5">
        <f>550+190+30000</f>
        <v>30740</v>
      </c>
      <c r="J14" s="5">
        <f>46965+140000</f>
        <v>186965</v>
      </c>
      <c r="K14" s="5">
        <f>150+400</f>
        <v>550</v>
      </c>
      <c r="L14" s="5">
        <f t="shared" si="7"/>
        <v>-3659.1959999999963</v>
      </c>
      <c r="M14" s="5">
        <f t="shared" si="9"/>
        <v>133388.08680000005</v>
      </c>
      <c r="N14" s="5">
        <f t="shared" si="2"/>
        <v>129728.89080000005</v>
      </c>
    </row>
    <row r="15" spans="1:15" ht="21" x14ac:dyDescent="0.35">
      <c r="A15" s="4">
        <v>42900</v>
      </c>
      <c r="B15" s="5">
        <v>714.5</v>
      </c>
      <c r="C15" s="5">
        <v>73.040000000000006</v>
      </c>
      <c r="D15" s="5">
        <f t="shared" si="4"/>
        <v>52187.08</v>
      </c>
      <c r="E15" s="5">
        <v>2976.3</v>
      </c>
      <c r="F15" s="5">
        <v>62.84</v>
      </c>
      <c r="G15" s="5">
        <f t="shared" si="0"/>
        <v>187030.69200000001</v>
      </c>
      <c r="H15" s="5">
        <f>5403-1983</f>
        <v>3420</v>
      </c>
      <c r="I15" s="5">
        <f>550+50000+20000</f>
        <v>70550</v>
      </c>
      <c r="J15" s="5">
        <v>64401</v>
      </c>
      <c r="K15" s="5">
        <v>140</v>
      </c>
      <c r="L15" s="5">
        <f t="shared" si="7"/>
        <v>248786.772</v>
      </c>
      <c r="M15" s="5">
        <f t="shared" si="9"/>
        <v>129728.89080000005</v>
      </c>
      <c r="N15" s="5">
        <f t="shared" si="2"/>
        <v>378515.66280000005</v>
      </c>
    </row>
    <row r="16" spans="1:15" ht="21" x14ac:dyDescent="0.35">
      <c r="A16" s="4">
        <v>42901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21" x14ac:dyDescent="0.35">
      <c r="A17" s="4">
        <v>42902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21" x14ac:dyDescent="0.35">
      <c r="A18" s="4">
        <v>42903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21" x14ac:dyDescent="0.35">
      <c r="A19" s="4">
        <v>42904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21" x14ac:dyDescent="0.35">
      <c r="A20" s="4">
        <v>42905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21" x14ac:dyDescent="0.35">
      <c r="A21" s="4">
        <v>42906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21" x14ac:dyDescent="0.35">
      <c r="A22" s="4">
        <v>42907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21" x14ac:dyDescent="0.35">
      <c r="A23" s="4">
        <v>42908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21" x14ac:dyDescent="0.35">
      <c r="A24" s="4">
        <v>42909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21" x14ac:dyDescent="0.35">
      <c r="A25" s="4">
        <v>42910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21" x14ac:dyDescent="0.35">
      <c r="A26" s="4">
        <v>42911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21" x14ac:dyDescent="0.35">
      <c r="A27" s="4">
        <v>42912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21" x14ac:dyDescent="0.35">
      <c r="A28" s="4">
        <v>42913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21" x14ac:dyDescent="0.35">
      <c r="A29" s="4">
        <v>42914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21" x14ac:dyDescent="0.35">
      <c r="A30" s="4">
        <v>42915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21" x14ac:dyDescent="0.35">
      <c r="A31" s="4">
        <v>42916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21" x14ac:dyDescent="0.35">
      <c r="A32" s="4" t="s">
        <v>11</v>
      </c>
      <c r="B32" s="5">
        <f>SUM(B2:B31)</f>
        <v>8428.9000000000015</v>
      </c>
      <c r="C32" s="5">
        <v>73.400000000000006</v>
      </c>
      <c r="D32" s="5">
        <f>(B32*C32)</f>
        <v>618681.26000000013</v>
      </c>
      <c r="E32" s="5">
        <f>SUM(E2:E31)</f>
        <v>27117.699999999997</v>
      </c>
      <c r="F32" s="5">
        <f>F2</f>
        <v>62.84</v>
      </c>
      <c r="G32" s="5">
        <f>E32*F32</f>
        <v>1704076.2679999999</v>
      </c>
      <c r="H32" s="5">
        <f t="shared" ref="H32:N32" si="10">SUM(H2:H31)</f>
        <v>43733</v>
      </c>
      <c r="I32" s="5">
        <f t="shared" si="10"/>
        <v>877985</v>
      </c>
      <c r="J32" s="5">
        <f t="shared" si="10"/>
        <v>3123639.1100000003</v>
      </c>
      <c r="K32" s="5">
        <f>SUM(K2:K31)</f>
        <v>41044</v>
      </c>
      <c r="L32" s="5">
        <f t="shared" si="10"/>
        <v>117802.01400000011</v>
      </c>
      <c r="M32" s="5">
        <f t="shared" si="10"/>
        <v>3197769.142800001</v>
      </c>
      <c r="N32" s="5">
        <f t="shared" si="10"/>
        <v>3315571.1568000005</v>
      </c>
    </row>
    <row r="33" spans="1:14" ht="21" x14ac:dyDescent="0.35">
      <c r="A33" s="4"/>
      <c r="B33" s="5">
        <v>2.6</v>
      </c>
      <c r="C33" s="5"/>
      <c r="D33" s="5"/>
      <c r="E33" s="5">
        <v>1.6</v>
      </c>
      <c r="F33" s="5"/>
      <c r="G33" s="5"/>
      <c r="H33" s="5"/>
      <c r="I33" s="5"/>
      <c r="J33" s="5"/>
      <c r="K33" s="5"/>
      <c r="L33" s="5"/>
      <c r="M33" s="5"/>
      <c r="N33" s="5" t="s">
        <v>14</v>
      </c>
    </row>
    <row r="34" spans="1:14" ht="21" x14ac:dyDescent="0.35">
      <c r="A34" s="4" t="s">
        <v>13</v>
      </c>
      <c r="B34" s="5">
        <f>B32*B33</f>
        <v>21915.140000000003</v>
      </c>
      <c r="C34" s="5"/>
      <c r="D34" s="5"/>
      <c r="E34" s="5">
        <f>E32*E33</f>
        <v>43388.32</v>
      </c>
      <c r="F34" s="5"/>
      <c r="G34" s="5"/>
      <c r="H34" s="5">
        <f>H32</f>
        <v>43733</v>
      </c>
      <c r="I34" s="5"/>
      <c r="J34" s="5"/>
      <c r="K34" s="5">
        <f>K32</f>
        <v>41044</v>
      </c>
      <c r="L34" s="5"/>
      <c r="M34" s="5"/>
      <c r="N34" s="5">
        <f>(B34+E34+H34)-K34</f>
        <v>67992.460000000006</v>
      </c>
    </row>
    <row r="35" spans="1:14" x14ac:dyDescent="0.25">
      <c r="A35" s="1">
        <v>42917</v>
      </c>
    </row>
    <row r="36" spans="1:14" x14ac:dyDescent="0.25">
      <c r="A36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Rompicharla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2017-06-19T17:10:37Z</dcterms:modified>
</cp:coreProperties>
</file>