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E1DC7BA9-FEB0-490B-84E1-D998646E6B85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Data in lbs" sheetId="1" r:id="rId1"/>
    <sheet name="Data in kg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I15" i="4"/>
  <c r="I14" i="4"/>
  <c r="M22" i="1"/>
  <c r="K22" i="1"/>
  <c r="M19" i="1"/>
  <c r="K19" i="1"/>
  <c r="M16" i="1"/>
  <c r="K16" i="1"/>
  <c r="H16" i="1"/>
  <c r="N22" i="4" l="1"/>
  <c r="L19" i="4"/>
  <c r="N19" i="4"/>
  <c r="L16" i="4"/>
  <c r="L22" i="4"/>
  <c r="N16" i="4"/>
  <c r="H15" i="1" l="1"/>
  <c r="H14" i="1"/>
  <c r="E24" i="4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<sst xmlns="http://schemas.openxmlformats.org/spreadsheetml/2006/main" count="62" uniqueCount="31">
  <si>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</si>
  <si>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</si>
  <si>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</si>
  <si>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</si>
  <si>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</si>
  <si>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</si>
  <si>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</si>
  <si>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</si>
  <si>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</si>
  <si>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</si>
  <si>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</si>
  <si>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</si>
  <si>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</si>
  <si>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</si>
  <si>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</si>
  <si>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</si>
  <si>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</si>
  <si>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</si>
  <si>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</si>
  <si>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</si>
  <si>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</si>
  <si>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</si>
  <si>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</si>
  <si>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</si>
  <si>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SD</t>
  </si>
  <si>
    <t>t-score</t>
  </si>
  <si>
    <t>90% Confidence</t>
  </si>
  <si>
    <t>99% Confidence</t>
  </si>
  <si>
    <t>CI</t>
  </si>
  <si>
    <t>95% Confidence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</si>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</sst>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0" fontId="1" fillId="2" borderId="5" xfId="0" applyFont="1" applyFill="1" applyBorder="1"/>
    <xf numFmtId="0" fontId="4" fillId="2" borderId="5" xfId="0" applyFont="1" applyFill="1" applyBorder="1"/>
    <xf numFmtId="2" fontId="4" fillId="2" borderId="5" xfId="0" applyNumberFormat="1" applyFont="1" applyFill="1" applyBorder="1"/>
    <xf numFmtId="0" fontId="5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/>
    <xf numFmtId="0" fontId="4" fillId="2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zoomScale="102" zoomScaleNormal="102" workbookViewId="0">
      <selection activeCell="G14" sqref="G14:M25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14" style="1" bestFit="1" customWidth="1"/>
    <col min="8" max="8" width="11.140625" style="1" bestFit="1" customWidth="1"/>
    <col min="9" max="9" width="5.28515625" style="1" bestFit="1" customWidth="1"/>
    <col min="10" max="10" width="10.14062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13" ht="15.75" x14ac:dyDescent="0.25">
      <c r="B1" s="2" t="s">
        <v>0</v>
      </c>
      <c r="C1" s="2"/>
    </row>
    <row r="2" spans="2:13" x14ac:dyDescent="0.2">
      <c r="B2" s="3" t="s">
        <v>16</v>
      </c>
    </row>
    <row r="4" spans="2:13" x14ac:dyDescent="0.2">
      <c r="B4" s="3" t="s">
        <v>2</v>
      </c>
      <c r="C4" s="1" t="s">
        <v>3</v>
      </c>
    </row>
    <row r="5" spans="2:13" x14ac:dyDescent="0.2">
      <c r="B5" s="3"/>
      <c r="C5" s="1" t="s">
        <v>18</v>
      </c>
    </row>
    <row r="6" spans="2:13" x14ac:dyDescent="0.2">
      <c r="B6" s="3" t="s">
        <v>6</v>
      </c>
      <c r="C6" s="1" t="s">
        <v>7</v>
      </c>
    </row>
    <row r="7" spans="2:13" x14ac:dyDescent="0.2">
      <c r="B7" s="3" t="s">
        <v>8</v>
      </c>
      <c r="C7" s="1" t="s">
        <v>9</v>
      </c>
    </row>
    <row r="8" spans="2:13" x14ac:dyDescent="0.2">
      <c r="B8" s="3" t="s">
        <v>10</v>
      </c>
      <c r="C8" s="1" t="s">
        <v>11</v>
      </c>
    </row>
    <row r="9" spans="2:13" x14ac:dyDescent="0.2">
      <c r="B9" s="3" t="s">
        <v>12</v>
      </c>
      <c r="C9" s="1" t="s">
        <v>13</v>
      </c>
    </row>
    <row r="10" spans="2:13" x14ac:dyDescent="0.2">
      <c r="B10" s="3" t="s">
        <v>19</v>
      </c>
      <c r="C10" s="1" t="s">
        <v>20</v>
      </c>
    </row>
    <row r="11" spans="2:13" x14ac:dyDescent="0.2">
      <c r="B11" s="3"/>
    </row>
    <row r="12" spans="2:13" x14ac:dyDescent="0.2">
      <c r="B12" s="3"/>
    </row>
    <row r="14" spans="2:13" ht="12.75" thickBot="1" x14ac:dyDescent="0.25">
      <c r="B14" s="7" t="s">
        <v>5</v>
      </c>
      <c r="C14" s="7" t="s">
        <v>14</v>
      </c>
      <c r="D14" s="7" t="s">
        <v>15</v>
      </c>
      <c r="E14" s="7" t="s">
        <v>1</v>
      </c>
      <c r="F14" s="12"/>
      <c r="G14" s="17" t="s">
        <v>23</v>
      </c>
      <c r="H14" s="16">
        <f>AVERAGE(E15:E24)</f>
        <v>-20.024587257460006</v>
      </c>
    </row>
    <row r="15" spans="2:13" x14ac:dyDescent="0.2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17" t="s">
        <v>24</v>
      </c>
      <c r="H15" s="15">
        <f>_xlfn.STDEV.S(E15:E24)</f>
        <v>6.8588928108641074</v>
      </c>
      <c r="I15" s="5"/>
      <c r="K15" s="3"/>
    </row>
    <row r="16" spans="2:13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G16" s="18" t="s">
        <v>30</v>
      </c>
      <c r="H16" s="14">
        <f>H15/SQRT(COUNT(E15:E24))</f>
        <v>2.1689723509285068</v>
      </c>
      <c r="I16" s="5"/>
      <c r="J16" s="18" t="s">
        <v>28</v>
      </c>
      <c r="K16" s="14">
        <f>H14-H18*H16</f>
        <v>-24.930802715260288</v>
      </c>
      <c r="L16" s="14"/>
      <c r="M16" s="14">
        <f>H14+H18*H16</f>
        <v>-15.118371799659723</v>
      </c>
    </row>
    <row r="17" spans="2:15" x14ac:dyDescent="0.2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G17" s="18" t="s">
        <v>29</v>
      </c>
      <c r="H17" s="14"/>
      <c r="J17" s="19"/>
    </row>
    <row r="18" spans="2:15" x14ac:dyDescent="0.2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18" t="s">
        <v>25</v>
      </c>
      <c r="H18" s="14">
        <v>2.262</v>
      </c>
      <c r="J18" s="19"/>
    </row>
    <row r="19" spans="2:15" x14ac:dyDescent="0.2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G19" s="14"/>
      <c r="H19" s="14"/>
      <c r="I19" s="10"/>
      <c r="J19" s="17" t="s">
        <v>28</v>
      </c>
      <c r="K19" s="15">
        <f>H14-H21*H16</f>
        <v>-24.00031357671196</v>
      </c>
      <c r="L19" s="15"/>
      <c r="M19" s="15">
        <f>H14+H21*H16</f>
        <v>-16.048860938208051</v>
      </c>
      <c r="N19" s="10"/>
    </row>
    <row r="20" spans="2:15" x14ac:dyDescent="0.2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G20" s="17" t="s">
        <v>26</v>
      </c>
      <c r="H20" s="17"/>
      <c r="J20" s="19"/>
      <c r="K20" s="3"/>
      <c r="L20" s="5"/>
      <c r="N20" s="10"/>
      <c r="O20" s="10"/>
    </row>
    <row r="21" spans="2:15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G21" s="17" t="s">
        <v>25</v>
      </c>
      <c r="H21" s="15">
        <v>1.833</v>
      </c>
      <c r="J21" s="19"/>
      <c r="N21" s="10"/>
      <c r="O21" s="10"/>
    </row>
    <row r="22" spans="2:15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G22" s="17"/>
      <c r="H22" s="15"/>
      <c r="J22" s="17" t="s">
        <v>28</v>
      </c>
      <c r="K22" s="20">
        <f>H14-H24*H16</f>
        <v>-27.073747397977652</v>
      </c>
      <c r="L22" s="20"/>
      <c r="M22" s="20">
        <f>H14+H24*H16</f>
        <v>-12.97542711694236</v>
      </c>
      <c r="N22" s="10"/>
      <c r="O22" s="10"/>
    </row>
    <row r="23" spans="2:15" x14ac:dyDescent="0.2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G23" s="17" t="s">
        <v>27</v>
      </c>
      <c r="H23" s="15"/>
      <c r="K23" s="3"/>
      <c r="L23" s="10"/>
      <c r="M23" s="10"/>
      <c r="N23" s="10"/>
      <c r="O23" s="10"/>
    </row>
    <row r="24" spans="2:15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G24" s="17" t="s">
        <v>25</v>
      </c>
      <c r="H24" s="15">
        <v>3.25</v>
      </c>
      <c r="L24" s="10"/>
      <c r="M24" s="10"/>
      <c r="N24" s="10"/>
      <c r="O24" s="10"/>
    </row>
    <row r="25" spans="2:15" x14ac:dyDescent="0.2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tabSelected="1" zoomScale="102" zoomScaleNormal="102" workbookViewId="0">
      <selection activeCell="I18" sqref="I18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6.5703125" style="1" bestFit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8" ht="15.75" x14ac:dyDescent="0.25">
      <c r="B1" s="2" t="s">
        <v>0</v>
      </c>
      <c r="C1" s="2"/>
    </row>
    <row r="2" spans="2:18" x14ac:dyDescent="0.2">
      <c r="B2" s="3" t="s">
        <v>17</v>
      </c>
    </row>
    <row r="4" spans="2:18" x14ac:dyDescent="0.2">
      <c r="B4" s="3" t="s">
        <v>2</v>
      </c>
      <c r="C4" s="1" t="s">
        <v>3</v>
      </c>
    </row>
    <row r="5" spans="2:18" x14ac:dyDescent="0.2">
      <c r="B5" s="3"/>
      <c r="C5" s="1" t="s">
        <v>4</v>
      </c>
    </row>
    <row r="6" spans="2:18" x14ac:dyDescent="0.2">
      <c r="B6" s="3" t="s">
        <v>6</v>
      </c>
      <c r="C6" s="1" t="s">
        <v>7</v>
      </c>
    </row>
    <row r="7" spans="2:18" x14ac:dyDescent="0.2">
      <c r="B7" s="3" t="s">
        <v>8</v>
      </c>
      <c r="C7" s="1" t="s">
        <v>9</v>
      </c>
    </row>
    <row r="8" spans="2:18" x14ac:dyDescent="0.2">
      <c r="B8" s="3" t="s">
        <v>10</v>
      </c>
      <c r="C8" s="1" t="s">
        <v>11</v>
      </c>
    </row>
    <row r="9" spans="2:18" x14ac:dyDescent="0.2">
      <c r="B9" s="3" t="s">
        <v>12</v>
      </c>
      <c r="C9" s="1" t="s">
        <v>13</v>
      </c>
    </row>
    <row r="10" spans="2:18" x14ac:dyDescent="0.2">
      <c r="B10" s="3" t="s">
        <v>19</v>
      </c>
      <c r="C10" s="1" t="s">
        <v>20</v>
      </c>
    </row>
    <row r="11" spans="2:18" x14ac:dyDescent="0.2">
      <c r="B11" s="3"/>
    </row>
    <row r="12" spans="2:18" x14ac:dyDescent="0.2">
      <c r="B12" s="3"/>
    </row>
    <row r="14" spans="2:18" ht="12.75" thickBot="1" x14ac:dyDescent="0.25">
      <c r="B14" s="7" t="s">
        <v>5</v>
      </c>
      <c r="C14" s="7" t="s">
        <v>21</v>
      </c>
      <c r="D14" s="7" t="s">
        <v>22</v>
      </c>
      <c r="E14" s="7" t="s">
        <v>1</v>
      </c>
      <c r="F14" s="12"/>
      <c r="H14" s="17" t="s">
        <v>23</v>
      </c>
      <c r="I14" s="16">
        <f>AVERAGE(E15:E24)</f>
        <v>-9.0829999923830833</v>
      </c>
    </row>
    <row r="15" spans="2:18" x14ac:dyDescent="0.2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3"/>
      <c r="H15" s="17" t="s">
        <v>24</v>
      </c>
      <c r="I15" s="15">
        <f>_xlfn.STDEV.S(E15:E24)</f>
        <v>3.1111414456558117</v>
      </c>
      <c r="J15" s="5"/>
      <c r="L15" s="3"/>
      <c r="O15" s="10"/>
      <c r="P15" s="10"/>
      <c r="Q15" s="10"/>
      <c r="R15" s="10"/>
    </row>
    <row r="16" spans="2:18" x14ac:dyDescent="0.2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8" t="s">
        <v>30</v>
      </c>
      <c r="I16" s="14">
        <f>I15/SQRT(COUNT(E15:E24))</f>
        <v>0.98382930912213284</v>
      </c>
      <c r="J16" s="5"/>
      <c r="K16" s="18" t="s">
        <v>28</v>
      </c>
      <c r="L16" s="14">
        <f>I14-I18*I16</f>
        <v>-11.308421889617348</v>
      </c>
      <c r="M16" s="14"/>
      <c r="N16" s="14">
        <f>I14+I18*I16</f>
        <v>-6.8575780951488188</v>
      </c>
      <c r="O16" s="10"/>
      <c r="P16" s="10"/>
      <c r="Q16" s="10"/>
      <c r="R16" s="10"/>
    </row>
    <row r="17" spans="2:18" x14ac:dyDescent="0.2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8" t="s">
        <v>29</v>
      </c>
      <c r="I17" s="14"/>
      <c r="K17" s="19"/>
      <c r="O17" s="10"/>
      <c r="P17" s="10"/>
      <c r="Q17" s="10"/>
      <c r="R17" s="10"/>
    </row>
    <row r="18" spans="2:18" x14ac:dyDescent="0.2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3"/>
      <c r="H18" s="18" t="s">
        <v>25</v>
      </c>
      <c r="I18" s="14">
        <v>2.262</v>
      </c>
      <c r="K18" s="19"/>
      <c r="O18" s="10"/>
      <c r="P18" s="10"/>
      <c r="Q18" s="10"/>
      <c r="R18" s="10"/>
    </row>
    <row r="19" spans="2:18" x14ac:dyDescent="0.2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4"/>
      <c r="I19" s="14"/>
      <c r="J19" s="10"/>
      <c r="K19" s="17" t="s">
        <v>28</v>
      </c>
      <c r="L19" s="15">
        <f>I14-I21*I16</f>
        <v>-10.886359116003952</v>
      </c>
      <c r="M19" s="15"/>
      <c r="N19" s="15">
        <f>I14+I21*I16</f>
        <v>-7.2796408687622138</v>
      </c>
      <c r="O19" s="10"/>
      <c r="P19" s="10"/>
      <c r="Q19" s="10"/>
      <c r="R19" s="10"/>
    </row>
    <row r="20" spans="2:18" x14ac:dyDescent="0.2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7" t="s">
        <v>26</v>
      </c>
      <c r="I20" s="17"/>
      <c r="K20" s="19"/>
      <c r="L20" s="3"/>
      <c r="M20" s="5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7" t="s">
        <v>25</v>
      </c>
      <c r="I21" s="15">
        <v>1.833</v>
      </c>
      <c r="K21" s="19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7"/>
      <c r="I22" s="15"/>
      <c r="K22" s="17" t="s">
        <v>28</v>
      </c>
      <c r="L22" s="20">
        <f>I14-I24*I16</f>
        <v>-12.280445247030014</v>
      </c>
      <c r="M22" s="20"/>
      <c r="N22" s="20">
        <f>I14+I24*I16</f>
        <v>-5.8855547377361521</v>
      </c>
      <c r="O22" s="10"/>
      <c r="P22" s="10"/>
      <c r="Q22" s="10"/>
      <c r="R22" s="10"/>
    </row>
    <row r="23" spans="2:18" x14ac:dyDescent="0.2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7" t="s">
        <v>27</v>
      </c>
      <c r="I23" s="15"/>
      <c r="L23" s="3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7" t="s">
        <v>25</v>
      </c>
      <c r="I24" s="15">
        <v>3.25</v>
      </c>
      <c r="M24" s="10"/>
      <c r="N24" s="10"/>
      <c r="O24" s="10"/>
      <c r="P24" s="10"/>
      <c r="Q24" s="10"/>
      <c r="R24" s="10"/>
    </row>
    <row r="25" spans="2:18" x14ac:dyDescent="0.2">
      <c r="G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2021-01-10T15:00:09Z</dcterms:modified>
</cp:coreProperties>
</file>