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HP\Desktop\"/>
    </mc:Choice>
  </mc:AlternateContent>
  <xr:revisionPtr revIDLastSave="0" documentId="13_ncr:1_{C1FB1A81-D086-4FC5-B345-47933B2CF3A8}" xr6:coauthVersionLast="47" xr6:coauthVersionMax="47" xr10:uidLastSave="{00000000-0000-0000-0000-000000000000}"/>
  <bookViews>
    <workbookView xWindow="-108" yWindow="-108" windowWidth="23256" windowHeight="12456" activeTab="3" xr2:uid="{26D4546B-D2A1-4444-8EAF-A6228F96F0C1}"/>
  </bookViews>
  <sheets>
    <sheet name="Data" sheetId="2" r:id="rId1"/>
    <sheet name="Assets" sheetId="4" r:id="rId2"/>
    <sheet name="pivots" sheetId="6" r:id="rId3"/>
    <sheet name="customer review" sheetId="5" r:id="rId4"/>
  </sheets>
  <definedNames>
    <definedName name="_xlnm._FilterDatabase" localSheetId="0" hidden="1">Data!$B$3:$H$1003</definedName>
    <definedName name="_xlcn.WorksheetConnection_07.sampledataexcelportfolioproject.xlsxcalls1" hidden="1">calls[]</definedName>
    <definedName name="_xlcn.WorksheetConnection_07.sampledataexcelportfolioproject.xlsxcustomers1" hidden="1">customers[]</definedName>
    <definedName name="Slicer_Representative">#N/A</definedName>
  </definedNames>
  <calcPr calcId="181029"/>
  <pivotCaches>
    <pivotCache cacheId="0" r:id="rId5"/>
    <pivotCache cacheId="1" r:id="rId6"/>
    <pivotCache cacheId="2" r:id="rId7"/>
    <pivotCache cacheId="3" r:id="rId8"/>
    <pivotCache cacheId="222" r:id="rId9"/>
    <pivotCache cacheId="225" r:id="rId10"/>
    <pivotCache cacheId="228" r:id="rId11"/>
    <pivotCache cacheId="231" r:id="rId12"/>
    <pivotCache cacheId="234"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Lst>
</workbook>
</file>

<file path=xl/calcChain.xml><?xml version="1.0" encoding="utf-8"?>
<calcChain xmlns="http://schemas.openxmlformats.org/spreadsheetml/2006/main">
  <c r="J12" i="6" l="1"/>
  <c r="M75" i="6"/>
  <c r="M30" i="5" s="1"/>
  <c r="J5" i="4"/>
  <c r="H82" i="6"/>
  <c r="E83" i="6" s="1"/>
  <c r="E90" i="6" s="1"/>
  <c r="M33" i="5" s="1"/>
  <c r="H81" i="6"/>
  <c r="E82" i="6" s="1"/>
  <c r="E89" i="6" s="1"/>
  <c r="M32" i="5" s="1"/>
  <c r="E81" i="6"/>
  <c r="P18" i="5" a="1"/>
  <c r="P18" i="5" s="1"/>
  <c r="J49" i="6"/>
  <c r="J53" i="6"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E88" i="6" l="1"/>
  <c r="M31" i="5" s="1"/>
  <c r="I54" i="6"/>
  <c r="J52" i="6"/>
  <c r="J56" i="6"/>
  <c r="I52" i="6"/>
  <c r="I56" i="6"/>
  <c r="I55" i="6"/>
  <c r="I53" i="6"/>
  <c r="J55" i="6"/>
  <c r="J54" i="6"/>
  <c r="U18" i="5"/>
  <c r="T18" i="5"/>
  <c r="S18" i="5"/>
  <c r="R18" i="5"/>
  <c r="Q18"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899E48D-156A-4A6F-AADF-87CDC55FE0D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5D795AB-BEB9-45B9-B59E-E5052AC1AFB7}" name="WorksheetConnection_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xlsxcalls1"/>
        </x15:connection>
      </ext>
    </extLst>
  </connection>
  <connection id="3" xr16:uid="{A9A17475-49F0-4593-8806-CF3B2F059F8A}"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1"/>
        </x15:connection>
      </ext>
    </extLst>
  </connection>
</connection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<sst xmlns="http://schemas.openxmlformats.org/spreadsheetml/2006/main" count="3196" uniqueCount="1083">
  <si>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</si>
  <si>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</si>
  <si>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</si>
  <si>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</si>
  <si>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</si>
  <si>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</si>
  <si>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</si>
  <si>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</si>
  <si>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</si>
  <si>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</si>
  <si>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</si>
  <si>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</si>
  <si>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</si>
  <si>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</si>
  <si>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</si>
  <si>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</si>
  <si>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</si>
  <si>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</si>
  <si>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</si>
  <si>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</si>
  <si>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</si>
  <si>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</si>
  <si>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</si>
  <si>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</si>
  <si>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</si>
  <si>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</si>
  <si>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</si>
  <si>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</si>
  <si>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</si>
  <si>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</si>
  <si>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</si>
  <si>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</si>
  <si>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</si>
  <si>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</si>
  <si>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</si>
  <si>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</si>
  <si>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</si>
  <si>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</si>
  <si>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</si>
  <si>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</si>
  <si>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</si>
  <si>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</si>
  <si>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</si>
  <si>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</si>
  <si>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</si>
  <si>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</si>
  <si>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</si>
  <si>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</si>
  <si>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</si>
  <si>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</si>
  <si>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</si>
  <si>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</si>
  <si>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</si>
  <si>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</si>
  <si>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</si>
  <si>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</si>
  <si>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</si>
  <si>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</si>
  <si>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</si>
  <si>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</si>
  <si>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</si>
  <si>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</si>
  <si>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</si>
  <si>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</si>
  <si>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</si>
  <si>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</si>
  <si>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</si>
  <si>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</si>
  <si>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</si>
  <si>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</si>
  <si>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</si>
  <si>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</si>
  <si>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</si>
  <si>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</si>
  <si>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</si>
  <si>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</si>
  <si>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</si>
  <si>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</si>
  <si>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</si>
  <si>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</si>
  <si>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</si>
  <si>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</si>
  <si>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</si>
  <si>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</si>
  <si>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</si>
  <si>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</si>
  <si>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</si>
  <si>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</si>
  <si>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</si>
  <si>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</si>
  <si>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</si>
  <si>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</si>
  <si>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</si>
  <si>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</si>
  <si>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</si>
  <si>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</si>
  <si>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</si>
  <si>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</si>
  <si>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</si>
  <si>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</si>
  <si>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</si>
  <si>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</si>
  <si>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</si>
  <si>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</si>
  <si>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</si>
  <si>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</si>
  <si>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</si>
  <si>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</si>
  <si>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</si>
  <si>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</si>
  <si>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</si>
  <si>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</si>
  <si>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</si>
  <si>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</si>
  <si>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</si>
  <si>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</si>
  <si>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</si>
  <si>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</si>
  <si>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</si>
  <si>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</si>
  <si>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</si>
  <si>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</si>
  <si>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</si>
  <si>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</si>
  <si>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</si>
  <si>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</si>
  <si>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</si>
  <si>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</si>
  <si>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</si>
  <si>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</si>
  <si>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</si>
  <si>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</si>
  <si>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</si>
  <si>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</si>
  <si>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</si>
  <si>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</si>
  <si>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</si>
  <si>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</si>
  <si>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</si>
  <si>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</si>
  <si>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</si>
  <si>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</si>
  <si>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</si>
  <si>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</si>
  <si>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</si>
  <si>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</si>
  <si>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</si>
  <si>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</si>
  <si>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</si>
  <si>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</si>
  <si>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</si>
  <si>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</si>
  <si>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</si>
  <si>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</si>
  <si>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</si>
  <si>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</si>
  <si>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</si>
  <si>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</si>
  <si>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</si>
  <si>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</si>
  <si>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</si>
  <si>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</si>
  <si>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</si>
  <si>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</si>
  <si>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</si>
  <si>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</si>
  <si>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</si>
  <si>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</si>
  <si>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</si>
  <si>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</si>
  <si>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</si>
  <si>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</si>
  <si>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</si>
  <si>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</si>
  <si>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</si>
  <si>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</si>
  <si>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</si>
  <si>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</si>
  <si>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</si>
  <si>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</si>
  <si>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</si>
  <si>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</si>
  <si>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</si>
  <si>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</si>
  <si>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</si>
  <si>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</si>
  <si>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</si>
  <si>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</si>
  <si>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</si>
  <si>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</si>
  <si>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</si>
  <si>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</si>
  <si>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</si>
  <si>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</si>
  <si>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</si>
  <si>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</si>
  <si>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</si>
  <si>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</si>
  <si>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</si>
  <si>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</si>
  <si>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</si>
  <si>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</si>
  <si>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</si>
  <si>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</si>
  <si>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</si>
  <si>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</si>
  <si>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</si>
  <si>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</si>
  <si>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</si>
  <si>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</si>
  <si>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</si>
  <si>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</si>
  <si>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</si>
  <si>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</si>
  <si>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</si>
  <si>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</si>
  <si>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</si>
  <si>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</si>
  <si>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</si>
  <si>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</si>
  <si>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</si>
  <si>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</si>
  <si>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</si>
  <si>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</si>
  <si>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</si>
  <si>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</si>
  <si>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</si>
  <si>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</si>
  <si>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</si>
  <si>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</si>
  <si>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</si>
  <si>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</si>
  <si>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</si>
  <si>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</si>
  <si>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</si>
  <si>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</si>
  <si>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</si>
  <si>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</si>
  <si>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</si>
  <si>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</si>
  <si>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</si>
  <si>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</si>
  <si>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</si>
  <si>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</si>
  <si>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</si>
  <si>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</si>
  <si>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</si>
  <si>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</si>
  <si>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</si>
  <si>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</si>
  <si>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</si>
  <si>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</si>
  <si>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</si>
  <si>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</si>
  <si>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</si>
  <si>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</si>
  <si>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</si>
  <si>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</si>
  <si>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</si>
  <si>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</si>
  <si>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</si>
  <si>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</si>
  <si>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</si>
  <si>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</si>
  <si>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</si>
  <si>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</si>
  <si>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</si>
  <si>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</si>
  <si>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</si>
  <si>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</si>
  <si>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</si>
  <si>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</si>
  <si>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</si>
  <si>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</si>
  <si>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</si>
  <si>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</si>
  <si>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</si>
  <si>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</si>
  <si>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</si>
  <si>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</si>
  <si>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</si>
  <si>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</si>
  <si>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</si>
  <si>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</si>
  <si>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</si>
  <si>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</si>
  <si>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</si>
  <si>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</si>
  <si>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</si>
  <si>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</si>
  <si>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</si>
  <si>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</si>
  <si>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</si>
  <si>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</si>
  <si>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</si>
  <si>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</si>
  <si>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</si>
  <si>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</si>
  <si>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</si>
  <si>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</si>
  <si>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</si>
  <si>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</si>
  <si>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</si>
  <si>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</si>
  <si>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</si>
  <si>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</si>
  <si>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</si>
  <si>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</si>
  <si>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</si>
  <si>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</si>
  <si>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</si>
  <si>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</si>
  <si>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</si>
  <si>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</si>
  <si>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</si>
  <si>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</si>
  <si>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</si>
  <si>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</si>
  <si>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</si>
  <si>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</si>
  <si>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</si>
  <si>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</si>
  <si>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</si>
  <si>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</si>
  <si>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</si>
  <si>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</si>
  <si>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</si>
  <si>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</si>
  <si>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</si>
  <si>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</si>
  <si>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</si>
  <si>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</si>
  <si>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</si>
  <si>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</si>
  <si>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</si>
  <si>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</si>
  <si>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</si>
  <si>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</si>
  <si>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</si>
  <si>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</si>
  <si>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</si>
  <si>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</si>
  <si>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</si>
  <si>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</si>
  <si>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</si>
  <si>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</si>
  <si>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</si>
  <si>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</si>
  <si>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</si>
  <si>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</si>
  <si>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</si>
  <si>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</si>
  <si>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</si>
  <si>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</si>
  <si>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</si>
  <si>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</si>
  <si>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</si>
  <si>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</si>
  <si>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</si>
  <si>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</si>
  <si>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</si>
  <si>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</si>
  <si>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</si>
  <si>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</si>
  <si>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</si>
  <si>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</si>
  <si>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</si>
  <si>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</si>
  <si>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</si>
  <si>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</si>
  <si>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</si>
  <si>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</si>
  <si>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</si>
  <si>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</si>
  <si>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</si>
  <si>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</si>
  <si>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</si>
  <si>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</si>
  <si>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</si>
  <si>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</si>
  <si>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</si>
  <si>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</si>
  <si>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</si>
  <si>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</si>
  <si>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</si>
  <si>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</si>
  <si>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</si>
  <si>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</si>
  <si>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</si>
  <si>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</si>
  <si>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</si>
  <si>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</si>
  <si>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</si>
  <si>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</si>
  <si>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</si>
  <si>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</si>
  <si>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</si>
  <si>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</si>
  <si>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</si>
  <si>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</si>
  <si>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</si>
  <si>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</si>
  <si>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</si>
  <si>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</si>
  <si>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</si>
  <si>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</si>
  <si>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</si>
  <si>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</si>
  <si>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</si>
  <si>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</si>
  <si>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</si>
  <si>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</si>
  <si>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</si>
  <si>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</si>
  <si>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</si>
  <si>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</si>
  <si>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</si>
  <si>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</si>
  <si>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</si>
  <si>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</si>
  <si>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</si>
  <si>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</si>
  <si>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</si>
  <si>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</si>
  <si>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</si>
  <si>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</si>
  <si>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</si>
  <si>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</si>
  <si>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</si>
  <si>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</si>
  <si>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</si>
  <si>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</si>
  <si>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</si>
  <si>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</si>
  <si>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</si>
  <si>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</si>
  <si>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</si>
  <si>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</si>
  <si>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</si>
  <si>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</si>
  <si>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</si>
  <si>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</si>
  <si>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</si>
  <si>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</si>
  <si>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</si>
  <si>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</si>
  <si>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</si>
  <si>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</si>
  <si>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</si>
  <si>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</si>
  <si>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</si>
  <si>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</si>
  <si>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</si>
  <si>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</si>
  <si>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</si>
  <si>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</si>
  <si>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</si>
  <si>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</si>
  <si>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</si>
  <si>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</si>
  <si>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</si>
  <si>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</si>
  <si>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</si>
  <si>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</si>
  <si>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</si>
  <si>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</si>
  <si>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</si>
  <si>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</si>
  <si>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</si>
  <si>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</si>
  <si>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</si>
  <si>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</si>
  <si>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</si>
  <si>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</si>
  <si>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</si>
  <si>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</si>
  <si>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</si>
  <si>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</si>
  <si>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</si>
  <si>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</si>
  <si>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</si>
  <si>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</si>
  <si>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</si>
  <si>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</si>
  <si>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</si>
  <si>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</si>
  <si>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</si>
  <si>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</si>
  <si>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</si>
  <si>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</si>
  <si>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</si>
  <si>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</si>
  <si>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</si>
  <si>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</si>
  <si>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</si>
  <si>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</si>
  <si>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</si>
  <si>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</si>
  <si>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</si>
  <si>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</si>
  <si>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</si>
  <si>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</si>
  <si>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</si>
  <si>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</si>
  <si>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</si>
  <si>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</si>
  <si>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</si>
  <si>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</si>
  <si>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</si>
  <si>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</si>
  <si>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</si>
  <si>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</si>
  <si>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</si>
  <si>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</si>
  <si>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</si>
  <si>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</si>
  <si>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</si>
  <si>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</si>
  <si>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</si>
  <si>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</si>
  <si>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</si>
  <si>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</si>
  <si>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</si>
  <si>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</si>
  <si>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</si>
  <si>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</si>
  <si>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</si>
  <si>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</si>
  <si>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</si>
  <si>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</si>
  <si>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</si>
  <si>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</si>
  <si>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</si>
  <si>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</si>
  <si>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</si>
  <si>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</si>
  <si>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</si>
  <si>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</si>
  <si>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</si>
  <si>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</si>
  <si>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</si>
  <si>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</si>
  <si>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</si>
  <si>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</si>
  <si>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</si>
  <si>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</si>
  <si>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</si>
  <si>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</si>
  <si>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</si>
  <si>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</si>
  <si>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</si>
  <si>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</si>
  <si>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</si>
  <si>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</si>
  <si>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</si>
  <si>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</si>
  <si>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</si>
  <si>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</si>
  <si>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</si>
  <si>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</si>
  <si>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</si>
  <si>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</si>
  <si>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</si>
  <si>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</si>
  <si>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</si>
  <si>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</si>
  <si>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</si>
  <si>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</si>
  <si>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</si>
  <si>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</si>
  <si>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</si>
  <si>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</si>
  <si>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</si>
  <si>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</si>
  <si>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</si>
  <si>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</si>
  <si>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</si>
  <si>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</si>
  <si>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</si>
  <si>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</si>
  <si>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</si>
  <si>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</si>
  <si>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</si>
  <si>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</si>
  <si>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</si>
  <si>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</si>
  <si>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</si>
  <si>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</si>
  <si>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</si>
  <si>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</si>
  <si>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</si>
  <si>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</si>
  <si>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</si>
  <si>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</si>
  <si>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</si>
  <si>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</si>
  <si>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</si>
  <si>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</si>
  <si>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</si>
  <si>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</si>
  <si>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</si>
  <si>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</si>
  <si>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</si>
  <si>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</si>
  <si>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</si>
  <si>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</si>
  <si>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</si>
  <si>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</si>
  <si>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</si>
  <si>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</si>
  <si>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</si>
  <si>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</si>
  <si>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</si>
  <si>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</si>
  <si>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</si>
  <si>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</si>
  <si>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</si>
  <si>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</si>
  <si>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</si>
  <si>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</si>
  <si>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</si>
  <si>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</si>
  <si>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</si>
  <si>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</si>
  <si>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</si>
  <si>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</si>
  <si>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</si>
  <si>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</si>
  <si>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</si>
  <si>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</si>
  <si>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</si>
  <si>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</si>
  <si>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</si>
  <si>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</si>
  <si>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</si>
  <si>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</si>
  <si>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</si>
  <si>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</si>
  <si>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</si>
  <si>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</si>
  <si>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</si>
  <si>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</si>
  <si>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</si>
  <si>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</si>
  <si>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</si>
  <si>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</si>
  <si>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</si>
  <si>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</si>
  <si>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</si>
  <si>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</si>
  <si>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</si>
  <si>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</si>
  <si>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</si>
  <si>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</si>
  <si>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</si>
  <si>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</si>
  <si>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</si>
  <si>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</si>
  <si>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</si>
  <si>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</si>
  <si>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</si>
  <si>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</si>
  <si>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</si>
  <si>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</si>
  <si>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</si>
  <si>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</si>
  <si>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</si>
  <si>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</si>
  <si>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</si>
  <si>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</si>
  <si>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</si>
  <si>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</si>
  <si>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</si>
  <si>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</si>
  <si>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</si>
  <si>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</si>
  <si>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</si>
  <si>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</si>
  <si>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</si>
  <si>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</si>
  <si>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</si>
  <si>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</si>
  <si>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</si>
  <si>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</si>
  <si>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</si>
  <si>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</si>
  <si>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</si>
  <si>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</si>
  <si>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</si>
  <si>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</si>
  <si>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</si>
  <si>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</si>
  <si>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</si>
  <si>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</si>
  <si>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</si>
  <si>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</si>
  <si>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</si>
  <si>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</si>
  <si>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</si>
  <si>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</si>
  <si>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</si>
  <si>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</si>
  <si>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</si>
  <si>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</si>
  <si>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</si>
  <si>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</si>
  <si>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</si>
  <si>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</si>
  <si>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</si>
  <si>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</si>
  <si>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</si>
  <si>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</si>
  <si>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</si>
  <si>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</si>
  <si>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</si>
  <si>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</si>
  <si>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</si>
  <si>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</si>
  <si>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</si>
  <si>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</si>
  <si>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</si>
  <si>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</si>
  <si>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</si>
  <si>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</si>
  <si>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</si>
  <si>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</si>
  <si>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</si>
  <si>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</si>
  <si>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</si>
  <si>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</si>
  <si>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</si>
  <si>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</si>
  <si>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</si>
  <si>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</si>
  <si>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</si>
  <si>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</si>
  <si>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</si>
  <si>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</si>
  <si>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</si>
  <si>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</si>
  <si>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</si>
  <si>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</si>
  <si>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</si>
  <si>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</si>
  <si>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</si>
  <si>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</si>
  <si>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</si>
  <si>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</si>
  <si>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</si>
  <si>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</si>
  <si>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</si>
  <si>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</si>
  <si>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</si>
  <si>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</si>
  <si>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</si>
  <si>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</si>
  <si>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</si>
  <si>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</si>
  <si>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</si>
  <si>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</si>
  <si>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</si>
  <si>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</si>
  <si>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</si>
  <si>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</si>
  <si>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</si>
  <si>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</si>
  <si>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</si>
  <si>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</si>
  <si>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</si>
  <si>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</si>
  <si>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</si>
  <si>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</si>
  <si>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</si>
  <si>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</si>
  <si>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</si>
  <si>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</si>
  <si>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</si>
  <si>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</si>
  <si>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</si>
  <si>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</si>
  <si>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</si>
  <si>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</si>
  <si>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</si>
  <si>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</si>
  <si>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</si>
  <si>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</si>
  <si>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</si>
  <si>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</si>
  <si>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</si>
  <si>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</si>
  <si>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</si>
  <si>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</si>
  <si>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</si>
  <si>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</si>
  <si>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</si>
  <si>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</si>
  <si>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</si>
  <si>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</si>
  <si>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</si>
  <si>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</si>
  <si>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</si>
  <si>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</si>
  <si>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</si>
  <si>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</si>
  <si>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</si>
  <si>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</si>
  <si>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</si>
  <si>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</si>
  <si>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</si>
  <si>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</si>
  <si>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</si>
  <si>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</si>
  <si>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</si>
  <si>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</si>
  <si>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</si>
  <si>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</si>
  <si>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</si>
  <si>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</si>
  <si>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</si>
  <si>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</si>
  <si>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</si>
  <si>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</si>
  <si>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</si>
  <si>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</si>
  <si>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</si>
  <si>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</si>
  <si>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</si>
  <si>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</si>
  <si>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</si>
  <si>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</si>
  <si>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</si>
  <si>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</si>
  <si>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</si>
  <si>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</si>
  <si>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</si>
  <si>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</si>
  <si>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</si>
  <si>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</si>
  <si>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</si>
  <si>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</si>
  <si>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</si>
  <si>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</si>
  <si>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</si>
  <si>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</si>
  <si>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</si>
  <si>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</si>
  <si>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</si>
  <si>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</si>
  <si>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</si>
  <si>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</si>
  <si>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</si>
  <si>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</si>
  <si>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</si>
  <si>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</si>
  <si>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</si>
  <si>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</si>
  <si>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</si>
  <si>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</si>
  <si>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</si>
  <si>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</si>
  <si>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</si>
  <si>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</si>
  <si>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</si>
  <si>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</si>
  <si>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</si>
  <si>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</si>
  <si>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</si>
  <si>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</si>
  <si>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</si>
  <si>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</si>
  <si>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</si>
  <si>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</si>
  <si>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</si>
  <si>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</si>
  <si>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</si>
  <si>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</si>
  <si>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</si>
  <si>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</si>
  <si>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</si>
  <si>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</si>
  <si>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</si>
  <si>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</si>
  <si>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</si>
  <si>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</si>
  <si>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</si>
  <si>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</si>
  <si>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</si>
  <si>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</si>
  <si>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</si>
  <si>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</si>
  <si>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</si>
  <si>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</si>
  <si>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</si>
  <si>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</si>
  <si>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</si>
  <si>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</si>
  <si>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</si>
  <si>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</si>
  <si>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</si>
  <si>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</si>
  <si>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</si>
  <si>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</si>
  <si>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</si>
  <si>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</si>
  <si>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</si>
  <si>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</si>
  <si>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</si>
  <si>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</si>
  <si>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</si>
  <si>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</si>
  <si>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</si>
  <si>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</si>
  <si>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</si>
  <si>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</si>
  <si>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</si>
  <si>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</si>
  <si>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</si>
  <si>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</si>
  <si>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</si>
  <si>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</si>
  <si>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</si>
  <si>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</si>
  <si>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</si>
  <si>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</si>
  <si>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</si>
  <si>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</si>
  <si>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</si>
  <si>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</si>
  <si>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</si>
  <si>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</si>
  <si>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</si>
  <si>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</si>
  <si>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</si>
  <si>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</si>
  <si>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</si>
  <si>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</si>
  <si>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</si>
  <si>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</si>
  <si>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</si>
  <si>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</si>
  <si>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</si>
  <si>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</si>
  <si>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</si>
  <si>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</si>
  <si>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</si>
  <si>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</si>
  <si>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</si>
  <si>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</si>
  <si>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</si>
  <si>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</si>
  <si>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</si>
  <si>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</si>
  <si>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</si>
  <si>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</si>
  <si>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</si>
  <si>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</si>
  <si>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</si>
  <si>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</si>
  <si>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</si>
  <si>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</si>
  <si>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</si>
  <si>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</si>
  <si>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</si>
  <si>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</si>
  <si>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</si>
  <si>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</si>
  <si>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</si>
  <si>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</si>
  <si>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</si>
  <si>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</si>
  <si>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</si>
  <si>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</si>
  <si>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</si>
  <si>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</si>
  <si>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</si>
  <si>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</si>
  <si>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</si>
  <si>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</si>
  <si>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</si>
  <si>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</si>
  <si>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</si>
  <si>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</si>
  <si>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</si>
  <si>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</si>
  <si>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</si>
  <si>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</si>
  <si>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</si>
  <si>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</si>
  <si>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</si>
  <si>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</si>
  <si>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</si>
  <si>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</si>
  <si>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</si>
  <si>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</si>
  <si>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</si>
  <si>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</si>
  <si>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</si>
  <si>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</si>
  <si>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</si>
  <si>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</si>
  <si>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</si>
  <si>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</si>
  <si>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</si>
  <si>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</si>
  <si>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</si>
  <si>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</si>
  <si>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</si>
  <si>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</si>
  <si>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</si>
  <si>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</si>
  <si>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</si>
  <si>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</si>
  <si>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</si>
  <si>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</si>
  <si>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</si>
  <si>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</si>
  <si>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</si>
  <si>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</si>
  <si>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</si>
  <si>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</si>
  <si>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</si>
  <si>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</si>
  <si>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</si>
  <si>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</si>
  <si>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</si>
  <si>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</si>
  <si>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</si>
  <si>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</si>
  <si>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</si>
  <si>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</si>
  <si>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</si>
  <si>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</si>
  <si>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</si>
  <si>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</si>
  <si>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</si>
  <si>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</si>
  <si>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</si>
  <si>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</si>
  <si>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</si>
  <si>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</si>
  <si>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</si>
  <si>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</si>
  <si>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</si>
  <si>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total amount</t>
  </si>
  <si>
    <t>total duration</t>
  </si>
  <si>
    <t>avg.rating</t>
  </si>
  <si>
    <t xml:space="preserve">5* calls </t>
  </si>
  <si>
    <t>Row Labels</t>
  </si>
  <si>
    <t>Grand Total</t>
  </si>
  <si>
    <t>Jan</t>
  </si>
  <si>
    <t>Feb</t>
  </si>
  <si>
    <t>Mar</t>
  </si>
  <si>
    <t>Apr</t>
  </si>
  <si>
    <t>May</t>
  </si>
  <si>
    <t>Jun</t>
  </si>
  <si>
    <t>Jul</t>
  </si>
  <si>
    <t>Aug</t>
  </si>
  <si>
    <t>Sep</t>
  </si>
  <si>
    <t>Oct</t>
  </si>
  <si>
    <t>Nov</t>
  </si>
  <si>
    <t>Dec</t>
  </si>
  <si>
    <t>call count2</t>
  </si>
  <si>
    <t>Friday</t>
  </si>
  <si>
    <t>Monday</t>
  </si>
  <si>
    <t>Saturday</t>
  </si>
  <si>
    <t>Sunday</t>
  </si>
  <si>
    <t>Thursday</t>
  </si>
  <si>
    <t>Tuesday</t>
  </si>
  <si>
    <t>Wednesday</t>
  </si>
  <si>
    <t>Total Amount</t>
  </si>
  <si>
    <t>for graph</t>
  </si>
  <si>
    <t>rep</t>
  </si>
  <si>
    <t>calls</t>
  </si>
  <si>
    <t>amount</t>
  </si>
  <si>
    <t>sel calls</t>
  </si>
  <si>
    <t>sel amount</t>
  </si>
  <si>
    <t>selected rep</t>
  </si>
  <si>
    <t>Column Labels</t>
  </si>
  <si>
    <t>rep summary</t>
  </si>
  <si>
    <t>% of calls</t>
  </si>
  <si>
    <t>call rank</t>
  </si>
  <si>
    <t>amount rank</t>
  </si>
  <si>
    <t>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</si>
</sst>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409]d\-mmm\-yy;@"/>
    <numFmt numFmtId="165" formatCode="\$#,##0;\(\$#,##0\);\$#,##0"/>
    <numFmt numFmtId="166" formatCode="#,##0.0"/>
  </numFmts>
  <fonts count="10" x14ac:knownFonts="1">
    <font>
      <sz val="11"/>
      <color theme="1"/>
      <name val="Arial"/>
      <family val="2"/>
      <scheme val="minor"/>
    </font>
    <font>
      <b/>
      <sz val="11"/>
      <color theme="1"/>
      <name val="Arial"/>
      <family val="2"/>
      <scheme val="minor"/>
    </font>
    <font>
      <sz val="8"/>
      <name val="Arial"/>
      <family val="2"/>
      <scheme val="minor"/>
    </font>
    <font>
      <sz val="18"/>
      <color theme="1"/>
      <name val="Aptos ExtraBold"/>
      <family val="2"/>
    </font>
    <font>
      <sz val="11"/>
      <color theme="0"/>
      <name val="Arial"/>
      <family val="2"/>
      <scheme val="minor"/>
    </font>
    <font>
      <sz val="11"/>
      <color theme="0" tint="-0.14999847407452621"/>
      <name val="Arial"/>
      <family val="2"/>
      <scheme val="minor"/>
    </font>
    <font>
      <sz val="11"/>
      <color theme="1"/>
      <name val="Arial"/>
      <family val="2"/>
      <scheme val="minor"/>
    </font>
    <font>
      <b/>
      <sz val="10"/>
      <color theme="1"/>
      <name val="Arial"/>
      <family val="2"/>
      <scheme val="minor"/>
    </font>
    <font>
      <sz val="10"/>
      <color theme="1"/>
      <name val="Arial"/>
      <family val="2"/>
      <scheme val="minor"/>
    </font>
    <font>
      <b/>
      <sz val="11"/>
      <color theme="1"/>
      <name val="Arial Black"/>
      <family val="2"/>
      <scheme val="major"/>
    </font>
  </fonts>
  <fills count="7">
    <fill>
      <patternFill patternType="none"/>
    </fill>
    <fill>
      <patternFill patternType="gray125"/>
    </fill>
    <fill>
      <patternFill patternType="solid">
        <fgColor theme="7"/>
        <bgColor indexed="64"/>
      </patternFill>
    </fill>
    <fill>
      <patternFill patternType="solid">
        <fgColor theme="0" tint="-0.14999847407452621"/>
        <bgColor indexed="64"/>
      </patternFill>
    </fill>
    <fill>
      <patternFill patternType="solid">
        <fgColor theme="8"/>
        <bgColor indexed="64"/>
      </patternFill>
    </fill>
    <fill>
      <patternFill patternType="solid">
        <fgColor theme="0"/>
        <bgColor indexed="64"/>
      </patternFill>
    </fill>
    <fill>
      <patternFill patternType="solid">
        <fgColor theme="0" tint="-4.9989318521683403E-2"/>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theme="4" tint="0.39997558519241921"/>
      </bottom>
      <diagonal/>
    </border>
    <border>
      <left style="thin">
        <color theme="0" tint="-0.24994659260841701"/>
      </left>
      <right/>
      <top style="thin">
        <color theme="0" tint="-0.24994659260841701"/>
      </top>
      <bottom style="thin">
        <color theme="4" tint="0.39997558519241921"/>
      </bottom>
      <diagonal/>
    </border>
    <border>
      <left/>
      <right/>
      <top style="thin">
        <color theme="0" tint="-0.24994659260841701"/>
      </top>
      <bottom style="thin">
        <color theme="4" tint="0.39997558519241921"/>
      </bottom>
      <diagonal/>
    </border>
    <border>
      <left/>
      <right style="thin">
        <color theme="0" tint="-0.24994659260841701"/>
      </right>
      <top style="thin">
        <color theme="0" tint="-0.24994659260841701"/>
      </top>
      <bottom style="thin">
        <color theme="4" tint="0.39997558519241921"/>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thin">
        <color theme="4" tint="0.39997558519241921"/>
      </bottom>
      <diagonal/>
    </border>
    <border>
      <left/>
      <right style="thin">
        <color theme="0" tint="-0.24994659260841701"/>
      </right>
      <top/>
      <bottom style="thin">
        <color theme="4" tint="0.39997558519241921"/>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s>
  <cellStyleXfs count="3">
    <xf numFmtId="0" fontId="0" fillId="0" borderId="0"/>
    <xf numFmtId="44" fontId="6" fillId="0" borderId="0" applyFont="0" applyFill="0" applyBorder="0" applyAlignment="0" applyProtection="0"/>
    <xf numFmtId="9" fontId="6" fillId="0" borderId="0" applyFont="0" applyFill="0" applyBorder="0" applyAlignment="0" applyProtection="0"/>
  </cellStyleXfs>
  <cellXfs count="53">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5" fillId="3" borderId="0" xfId="0" applyFont="1" applyFill="1"/>
    <xf numFmtId="0" fontId="0" fillId="3" borderId="0" xfId="0" applyFill="1"/>
    <xf numFmtId="3" fontId="0" fillId="0" borderId="0" xfId="0" applyNumberFormat="1"/>
    <xf numFmtId="165" fontId="0" fillId="0" borderId="0" xfId="0" applyNumberFormat="1"/>
    <xf numFmtId="166"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4" borderId="0" xfId="0" applyFill="1" applyAlignment="1">
      <alignment horizontal="left"/>
    </xf>
    <xf numFmtId="44" fontId="0" fillId="0" borderId="0" xfId="1" applyFont="1"/>
    <xf numFmtId="0" fontId="0" fillId="0" borderId="0" xfId="0" applyAlignment="1">
      <alignment horizontal="left" indent="1"/>
    </xf>
    <xf numFmtId="0" fontId="8" fillId="5" borderId="18" xfId="0" applyFont="1" applyFill="1" applyBorder="1" applyAlignment="1">
      <alignment horizontal="left" indent="1"/>
    </xf>
    <xf numFmtId="165" fontId="8" fillId="5" borderId="19" xfId="0" applyNumberFormat="1" applyFont="1" applyFill="1" applyBorder="1"/>
    <xf numFmtId="165" fontId="8" fillId="5" borderId="20" xfId="0" applyNumberFormat="1" applyFont="1" applyFill="1" applyBorder="1"/>
    <xf numFmtId="9" fontId="0" fillId="0" borderId="0" xfId="2" applyFont="1"/>
    <xf numFmtId="0" fontId="5" fillId="6" borderId="0" xfId="0" applyFont="1" applyFill="1"/>
    <xf numFmtId="0" fontId="4" fillId="6" borderId="0" xfId="0" applyFont="1" applyFill="1"/>
    <xf numFmtId="0" fontId="7" fillId="6" borderId="11" xfId="0" applyFont="1" applyFill="1" applyBorder="1" applyAlignment="1">
      <alignment horizontal="left"/>
    </xf>
    <xf numFmtId="0" fontId="7" fillId="6" borderId="12" xfId="0" applyFont="1" applyFill="1" applyBorder="1" applyAlignment="1">
      <alignment horizontal="center"/>
    </xf>
    <xf numFmtId="0" fontId="7" fillId="6" borderId="13" xfId="0" applyFont="1" applyFill="1" applyBorder="1" applyAlignment="1">
      <alignment horizontal="center"/>
    </xf>
    <xf numFmtId="0" fontId="8" fillId="6" borderId="14" xfId="0" applyFont="1" applyFill="1" applyBorder="1" applyAlignment="1">
      <alignment horizontal="left" indent="1"/>
    </xf>
    <xf numFmtId="165" fontId="8" fillId="6" borderId="0" xfId="0" applyNumberFormat="1" applyFont="1" applyFill="1" applyAlignment="1">
      <alignment horizontal="right"/>
    </xf>
    <xf numFmtId="165" fontId="8" fillId="6" borderId="0" xfId="0" applyNumberFormat="1" applyFont="1" applyFill="1"/>
    <xf numFmtId="165" fontId="8" fillId="6" borderId="15" xfId="0" applyNumberFormat="1" applyFont="1" applyFill="1" applyBorder="1"/>
    <xf numFmtId="0" fontId="7" fillId="6" borderId="16" xfId="0" applyFont="1" applyFill="1" applyBorder="1" applyAlignment="1">
      <alignment horizontal="left"/>
    </xf>
    <xf numFmtId="0" fontId="7" fillId="6" borderId="10" xfId="0" applyFont="1" applyFill="1" applyBorder="1"/>
    <xf numFmtId="0" fontId="7" fillId="6" borderId="17" xfId="0" applyFont="1" applyFill="1" applyBorder="1"/>
    <xf numFmtId="0" fontId="0" fillId="6" borderId="0" xfId="0" applyFill="1"/>
    <xf numFmtId="0" fontId="9" fillId="6" borderId="0" xfId="0" applyFont="1" applyFill="1" applyAlignment="1">
      <alignment horizontal="center"/>
    </xf>
    <xf numFmtId="0" fontId="0" fillId="6" borderId="0" xfId="0" applyFill="1" applyAlignment="1">
      <alignment horizontal="center" vertical="center"/>
    </xf>
    <xf numFmtId="0" fontId="0" fillId="6" borderId="0" xfId="0" applyFill="1" applyAlignment="1">
      <alignment horizontal="center"/>
    </xf>
    <xf numFmtId="0" fontId="5" fillId="6" borderId="0" xfId="0" applyFont="1" applyFill="1" applyAlignment="1">
      <alignment horizontal="center"/>
    </xf>
    <xf numFmtId="0" fontId="5" fillId="6" borderId="15" xfId="0" applyFont="1" applyFill="1" applyBorder="1" applyAlignment="1">
      <alignment horizontal="center"/>
    </xf>
  </cellXfs>
  <cellStyles count="3">
    <cellStyle name="Currency" xfId="1" builtinId="4"/>
    <cellStyle name="Normal" xfId="0" builtinId="0"/>
    <cellStyle name="Percent" xfId="2" builtinId="5"/>
  </cellStyles>
  <dxfs count="20">
    <dxf>
      <fill>
        <patternFill>
          <bgColor theme="8" tint="0.39994506668294322"/>
        </patternFill>
      </fill>
      <border>
        <left style="thin">
          <color theme="1" tint="0.24994659260841701"/>
        </left>
        <right style="thin">
          <color theme="1" tint="0.24994659260841701"/>
        </right>
        <vertical/>
        <horizontal/>
      </border>
    </dxf>
    <dxf>
      <fill>
        <patternFill>
          <bgColor theme="8" tint="0.59996337778862885"/>
        </patternFill>
      </fill>
      <border>
        <left style="thin">
          <color theme="1" tint="0.24994659260841701"/>
        </left>
        <right style="thin">
          <color theme="1" tint="0.24994659260841701"/>
        </right>
        <vertical/>
        <horizontal/>
      </border>
    </dxf>
    <dxf>
      <fill>
        <patternFill patternType="solid">
          <bgColor theme="8"/>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rial"/>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ont>
        <b/>
        <color theme="1"/>
      </font>
      <border>
        <bottom style="thin">
          <color theme="8"/>
        </bottom>
        <vertical/>
        <horizontal/>
      </border>
    </dxf>
    <dxf>
      <font>
        <color theme="1"/>
      </font>
      <border>
        <left style="thin">
          <color theme="8"/>
        </left>
        <right style="thin">
          <color theme="8"/>
        </right>
        <top style="thin">
          <color theme="8"/>
        </top>
        <bottom style="thin">
          <color theme="8"/>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19"/>
    </tableStyle>
    <tableStyle name="SlicerStyleDark5 2" pivot="0" table="0" count="10" xr9:uid="{E81072B5-57B1-4E7A-A374-174D2B1B34E5}">
      <tableStyleElement type="wholeTable" dxfId="18"/>
      <tableStyleElement type="headerRow" dxfId="17"/>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val="0"/>
            <sz val="14"/>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22/10/relationships/richValueRel" Target="richData/richValueRel.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CALL CENTRE PROJEECT.xlsx]pivots!monthly trend</c:name>
    <c:fmtId val="3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Call</a:t>
            </a:r>
            <a:r>
              <a:rPr lang="en-IN" baseline="0"/>
              <a:t>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15000">
                <a:schemeClr val="accent6">
                  <a:lumMod val="60000"/>
                  <a:lumOff val="40000"/>
                </a:schemeClr>
              </a:gs>
              <a:gs pos="100000">
                <a:schemeClr val="accent6">
                  <a:lumMod val="75000"/>
                </a:schemeClr>
              </a:gs>
            </a:gsLst>
            <a:lin ang="16200000" scaled="1"/>
            <a:tileRect/>
          </a:gradFill>
          <a:ln>
            <a:noFill/>
          </a:ln>
          <a:effectLst>
            <a:outerShdw blurRad="50800" dist="50800" dir="5400000" algn="ctr" rotWithShape="0">
              <a:srgbClr val="000000">
                <a:alpha val="5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7"/>
          <c:spPr>
            <a:solidFill>
              <a:schemeClr val="bg1"/>
            </a:solidFill>
            <a:ln w="25400">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204265728919817E-2"/>
          <c:y val="9.8765432098765427E-2"/>
          <c:w val="0.869724536860077"/>
          <c:h val="0.79641975308641977"/>
        </c:manualLayout>
      </c:layout>
      <c:areaChart>
        <c:grouping val="standard"/>
        <c:varyColors val="0"/>
        <c:ser>
          <c:idx val="1"/>
          <c:order val="1"/>
          <c:tx>
            <c:strRef>
              <c:f>pivots!$C$26</c:f>
              <c:strCache>
                <c:ptCount val="1"/>
                <c:pt idx="0">
                  <c:v>call count2</c:v>
                </c:pt>
              </c:strCache>
            </c:strRef>
          </c:tx>
          <c:spPr>
            <a:gradFill flip="none" rotWithShape="1">
              <a:gsLst>
                <a:gs pos="15000">
                  <a:schemeClr val="accent6">
                    <a:lumMod val="60000"/>
                    <a:lumOff val="40000"/>
                  </a:schemeClr>
                </a:gs>
                <a:gs pos="100000">
                  <a:schemeClr val="accent6">
                    <a:lumMod val="75000"/>
                  </a:schemeClr>
                </a:gs>
              </a:gsLst>
              <a:lin ang="16200000" scaled="1"/>
              <a:tileRect/>
            </a:gradFill>
            <a:ln>
              <a:noFill/>
            </a:ln>
            <a:effectLst>
              <a:outerShdw blurRad="50800" dist="50800" dir="5400000" algn="ctr" rotWithShape="0">
                <a:srgbClr val="000000">
                  <a:alpha val="50000"/>
                </a:srgbClr>
              </a:outerShdw>
            </a:effectLst>
          </c:spPr>
          <c:cat>
            <c:strRef>
              <c:f>pivots!$A$27:$A$39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pivots!$C$27:$C$39</c:f>
              <c:numCache>
                <c:formatCode>#,##0</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extLst>
            <c:ext xmlns:c16="http://schemas.microsoft.com/office/drawing/2014/chart" uri="{C3380CC4-5D6E-409C-BE32-E72D297353CC}">
              <c16:uniqueId val="{00000000-7CE7-41D5-AF77-3AFBE8168EC8}"/>
            </c:ext>
          </c:extLst>
        </c:ser>
        <c:dLbls>
          <c:showLegendKey val="0"/>
          <c:showVal val="0"/>
          <c:showCatName val="0"/>
          <c:showSerName val="0"/>
          <c:showPercent val="0"/>
          <c:showBubbleSize val="0"/>
        </c:dLbls>
        <c:axId val="850490192"/>
        <c:axId val="850481552"/>
      </c:areaChart>
      <c:lineChart>
        <c:grouping val="standard"/>
        <c:varyColors val="0"/>
        <c:ser>
          <c:idx val="0"/>
          <c:order val="0"/>
          <c:tx>
            <c:strRef>
              <c:f>pivots!$B$26</c:f>
              <c:strCache>
                <c:ptCount val="1"/>
                <c:pt idx="0">
                  <c:v>call count</c:v>
                </c:pt>
              </c:strCache>
            </c:strRef>
          </c:tx>
          <c:spPr>
            <a:ln w="28575" cap="rnd">
              <a:solidFill>
                <a:schemeClr val="accent6"/>
              </a:solidFill>
              <a:round/>
            </a:ln>
            <a:effectLst/>
          </c:spPr>
          <c:marker>
            <c:symbol val="circle"/>
            <c:size val="7"/>
            <c:spPr>
              <a:solidFill>
                <a:schemeClr val="bg1"/>
              </a:solidFill>
              <a:ln w="25400">
                <a:solidFill>
                  <a:schemeClr val="tx1"/>
                </a:solidFill>
              </a:ln>
              <a:effectLst/>
            </c:spPr>
          </c:marker>
          <c:cat>
            <c:strRef>
              <c:f>pivots!$A$27:$A$39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pivots!$B$27:$B$39</c:f>
              <c:numCache>
                <c:formatCode>#,##0</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smooth val="0"/>
          <c:extLst>
            <c:ext xmlns:c16="http://schemas.microsoft.com/office/drawing/2014/chart" uri="{C3380CC4-5D6E-409C-BE32-E72D297353CC}">
              <c16:uniqueId val="{00000001-7CE7-41D5-AF77-3AFBE8168EC8}"/>
            </c:ext>
          </c:extLst>
        </c:ser>
        <c:dLbls>
          <c:showLegendKey val="0"/>
          <c:showVal val="0"/>
          <c:showCatName val="0"/>
          <c:showSerName val="0"/>
          <c:showPercent val="0"/>
          <c:showBubbleSize val="0"/>
        </c:dLbls>
        <c:marker val="1"/>
        <c:smooth val="0"/>
        <c:axId val="850490192"/>
        <c:axId val="850481552"/>
      </c:lineChart>
      <c:catAx>
        <c:axId val="850490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481552"/>
        <c:crosses val="autoZero"/>
        <c:auto val="1"/>
        <c:lblAlgn val="ctr"/>
        <c:lblOffset val="100"/>
        <c:noMultiLvlLbl val="0"/>
      </c:catAx>
      <c:valAx>
        <c:axId val="85048155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490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CALL CENTRE PROJEECT.xlsx]pivots!weekday trend\</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pivots!$J$26</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pivots!$I$27:$I$34</c:f>
              <c:strCache>
                <c:ptCount val="7"/>
                <c:pt idx="0">
                  <c:v>Sunday</c:v>
                </c:pt>
                <c:pt idx="1">
                  <c:v>Monday</c:v>
                </c:pt>
                <c:pt idx="2">
                  <c:v>Tuesday</c:v>
                </c:pt>
                <c:pt idx="3">
                  <c:v>Wednesday</c:v>
                </c:pt>
                <c:pt idx="4">
                  <c:v>Thursday</c:v>
                </c:pt>
                <c:pt idx="5">
                  <c:v>Friday</c:v>
                </c:pt>
                <c:pt idx="6">
                  <c:v>Saturday</c:v>
                </c:pt>
              </c:strCache>
            </c:strRef>
          </c:cat>
          <c:val>
            <c:numRef>
              <c:f>pivots!$J$27:$J$34</c:f>
              <c:numCache>
                <c:formatCode>#,##0</c:formatCode>
                <c:ptCount val="7"/>
                <c:pt idx="0">
                  <c:v>146</c:v>
                </c:pt>
                <c:pt idx="1">
                  <c:v>133</c:v>
                </c:pt>
                <c:pt idx="2">
                  <c:v>138</c:v>
                </c:pt>
                <c:pt idx="3">
                  <c:v>153</c:v>
                </c:pt>
                <c:pt idx="4">
                  <c:v>128</c:v>
                </c:pt>
                <c:pt idx="5">
                  <c:v>141</c:v>
                </c:pt>
                <c:pt idx="6">
                  <c:v>161</c:v>
                </c:pt>
              </c:numCache>
            </c:numRef>
          </c:val>
          <c:extLst>
            <c:ext xmlns:c16="http://schemas.microsoft.com/office/drawing/2014/chart" uri="{C3380CC4-5D6E-409C-BE32-E72D297353CC}">
              <c16:uniqueId val="{00000000-7201-4284-A91A-99CAD67C3C73}"/>
            </c:ext>
          </c:extLst>
        </c:ser>
        <c:dLbls>
          <c:dLblPos val="outEnd"/>
          <c:showLegendKey val="0"/>
          <c:showVal val="1"/>
          <c:showCatName val="0"/>
          <c:showSerName val="0"/>
          <c:showPercent val="0"/>
          <c:showBubbleSize val="0"/>
        </c:dLbls>
        <c:gapWidth val="25"/>
        <c:axId val="786202432"/>
        <c:axId val="786206272"/>
      </c:barChart>
      <c:catAx>
        <c:axId val="78620243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6206272"/>
        <c:crosses val="autoZero"/>
        <c:auto val="1"/>
        <c:lblAlgn val="ctr"/>
        <c:lblOffset val="100"/>
        <c:noMultiLvlLbl val="0"/>
      </c:catAx>
      <c:valAx>
        <c:axId val="786206272"/>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6202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6"/>
                </a:solidFill>
                <a:latin typeface="+mj-lt"/>
                <a:ea typeface="+mn-ea"/>
                <a:cs typeface="+mn-cs"/>
              </a:defRPr>
            </a:pPr>
            <a:r>
              <a:rPr lang="en-IN">
                <a:solidFill>
                  <a:schemeClr val="accent6"/>
                </a:solidFill>
                <a:latin typeface="+mj-lt"/>
              </a:rPr>
              <a:t>Amount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solidFill>
              <a:latin typeface="+mj-lt"/>
              <a:ea typeface="+mn-ea"/>
              <a:cs typeface="+mn-cs"/>
            </a:defRPr>
          </a:pPr>
          <a:endParaRPr lang="en-US"/>
        </a:p>
      </c:txPr>
    </c:title>
    <c:autoTitleDeleted val="0"/>
    <c:plotArea>
      <c:layout>
        <c:manualLayout>
          <c:layoutTarget val="inner"/>
          <c:xMode val="edge"/>
          <c:yMode val="edge"/>
          <c:x val="0.23046446117312255"/>
          <c:y val="0.16712962962962963"/>
          <c:w val="0.74511551440685297"/>
          <c:h val="0.78194444444444444"/>
        </c:manualLayout>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pivots!$F$52:$F$56</c:f>
              <c:strCache>
                <c:ptCount val="5"/>
                <c:pt idx="0">
                  <c:v>R01</c:v>
                </c:pt>
                <c:pt idx="1">
                  <c:v>R02</c:v>
                </c:pt>
                <c:pt idx="2">
                  <c:v>R03</c:v>
                </c:pt>
                <c:pt idx="3">
                  <c:v>R04</c:v>
                </c:pt>
                <c:pt idx="4">
                  <c:v>R05</c:v>
                </c:pt>
              </c:strCache>
            </c:strRef>
          </c:cat>
          <c:val>
            <c:numRef>
              <c:f>pivots!$G$52:$G$56</c:f>
              <c:numCache>
                <c:formatCode>#,##0</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6523-4768-93AA-B385333818B0}"/>
            </c:ext>
          </c:extLst>
        </c:ser>
        <c:ser>
          <c:idx val="1"/>
          <c:order val="1"/>
          <c:tx>
            <c:strRef>
              <c:f>pivots!$I$51</c:f>
              <c:strCache>
                <c:ptCount val="1"/>
                <c:pt idx="0">
                  <c:v>sel calls</c:v>
                </c:pt>
              </c:strCache>
            </c:strRef>
          </c:tx>
          <c:spPr>
            <a:gradFill>
              <a:gsLst>
                <a:gs pos="0">
                  <a:schemeClr val="accent5">
                    <a:lumMod val="40000"/>
                    <a:lumOff val="60000"/>
                  </a:schemeClr>
                </a:gs>
                <a:gs pos="100000">
                  <a:schemeClr val="accent5"/>
                </a:gs>
              </a:gsLst>
              <a:lin ang="5400000" scaled="1"/>
            </a:gradFill>
            <a:ln>
              <a:noFill/>
            </a:ln>
            <a:effectLst/>
          </c:spPr>
          <c:invertIfNegative val="0"/>
          <c:val>
            <c:numRef>
              <c:f>pivots!$I$52:$I$56</c:f>
              <c:numCache>
                <c:formatCode>General</c:formatCode>
                <c:ptCount val="5"/>
                <c:pt idx="0">
                  <c:v>189</c:v>
                </c:pt>
                <c:pt idx="1">
                  <c:v>#N/A</c:v>
                </c:pt>
                <c:pt idx="2">
                  <c:v>#N/A</c:v>
                </c:pt>
                <c:pt idx="3">
                  <c:v>#N/A</c:v>
                </c:pt>
                <c:pt idx="4">
                  <c:v>#N/A</c:v>
                </c:pt>
              </c:numCache>
            </c:numRef>
          </c:val>
          <c:extLst>
            <c:ext xmlns:c16="http://schemas.microsoft.com/office/drawing/2014/chart" uri="{C3380CC4-5D6E-409C-BE32-E72D297353CC}">
              <c16:uniqueId val="{00000001-6523-4768-93AA-B385333818B0}"/>
            </c:ext>
          </c:extLst>
        </c:ser>
        <c:dLbls>
          <c:showLegendKey val="0"/>
          <c:showVal val="0"/>
          <c:showCatName val="0"/>
          <c:showSerName val="0"/>
          <c:showPercent val="0"/>
          <c:showBubbleSize val="0"/>
        </c:dLbls>
        <c:gapWidth val="25"/>
        <c:overlap val="100"/>
        <c:axId val="1924188175"/>
        <c:axId val="1924187215"/>
      </c:barChart>
      <c:catAx>
        <c:axId val="192418817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4187215"/>
        <c:crosses val="autoZero"/>
        <c:auto val="1"/>
        <c:lblAlgn val="ctr"/>
        <c:lblOffset val="100"/>
        <c:noMultiLvlLbl val="0"/>
      </c:catAx>
      <c:valAx>
        <c:axId val="1924187215"/>
        <c:scaling>
          <c:orientation val="minMax"/>
          <c:min val="0"/>
        </c:scaling>
        <c:delete val="1"/>
        <c:axPos val="t"/>
        <c:numFmt formatCode="#,##0" sourceLinked="1"/>
        <c:majorTickMark val="none"/>
        <c:minorTickMark val="none"/>
        <c:tickLblPos val="nextTo"/>
        <c:crossAx val="1924188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5"/>
                </a:solidFill>
                <a:latin typeface="+mj-lt"/>
                <a:ea typeface="+mn-ea"/>
                <a:cs typeface="+mn-cs"/>
              </a:defRPr>
            </a:pPr>
            <a:r>
              <a:rPr lang="en-IN">
                <a:solidFill>
                  <a:schemeClr val="accent5"/>
                </a:solidFill>
                <a:latin typeface="+mj-lt"/>
              </a:rPr>
              <a:t>Calls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5"/>
              </a:solidFill>
              <a:latin typeface="+mj-lt"/>
              <a:ea typeface="+mn-ea"/>
              <a:cs typeface="+mn-cs"/>
            </a:defRPr>
          </a:pPr>
          <a:endParaRPr lang="en-US"/>
        </a:p>
      </c:txPr>
    </c:title>
    <c:autoTitleDeleted val="0"/>
    <c:plotArea>
      <c:layout>
        <c:manualLayout>
          <c:layoutTarget val="inner"/>
          <c:xMode val="edge"/>
          <c:yMode val="edge"/>
          <c:x val="6.7668992723214985E-2"/>
          <c:y val="0.1763888888888889"/>
          <c:w val="0.87726664448634062"/>
          <c:h val="0.78194444444444444"/>
        </c:manualLayout>
      </c:layout>
      <c:barChart>
        <c:barDir val="bar"/>
        <c:grouping val="clustered"/>
        <c:varyColors val="0"/>
        <c:ser>
          <c:idx val="0"/>
          <c:order val="0"/>
          <c:spPr>
            <a:solidFill>
              <a:schemeClr val="accent1"/>
            </a:solidFill>
            <a:ln>
              <a:noFill/>
            </a:ln>
            <a:effectLst/>
          </c:spPr>
          <c:invertIfNegative val="0"/>
          <c:dPt>
            <c:idx val="0"/>
            <c:invertIfNegative val="0"/>
            <c:bubble3D val="0"/>
            <c:spPr>
              <a:solidFill>
                <a:schemeClr val="bg1">
                  <a:lumMod val="85000"/>
                </a:schemeClr>
              </a:solidFill>
              <a:ln>
                <a:noFill/>
              </a:ln>
              <a:effectLst/>
            </c:spPr>
            <c:extLst>
              <c:ext xmlns:c16="http://schemas.microsoft.com/office/drawing/2014/chart" uri="{C3380CC4-5D6E-409C-BE32-E72D297353CC}">
                <c16:uniqueId val="{00000001-4985-48CA-968F-E09889B8C0A9}"/>
              </c:ext>
            </c:extLst>
          </c:dPt>
          <c:dPt>
            <c:idx val="1"/>
            <c:invertIfNegative val="0"/>
            <c:bubble3D val="0"/>
            <c:spPr>
              <a:solidFill>
                <a:schemeClr val="bg1">
                  <a:lumMod val="85000"/>
                </a:schemeClr>
              </a:solidFill>
              <a:ln>
                <a:noFill/>
              </a:ln>
              <a:effectLst/>
            </c:spPr>
            <c:extLst>
              <c:ext xmlns:c16="http://schemas.microsoft.com/office/drawing/2014/chart" uri="{C3380CC4-5D6E-409C-BE32-E72D297353CC}">
                <c16:uniqueId val="{00000003-4985-48CA-968F-E09889B8C0A9}"/>
              </c:ext>
            </c:extLst>
          </c:dPt>
          <c:dPt>
            <c:idx val="2"/>
            <c:invertIfNegative val="0"/>
            <c:bubble3D val="0"/>
            <c:spPr>
              <a:solidFill>
                <a:schemeClr val="bg1">
                  <a:lumMod val="85000"/>
                </a:schemeClr>
              </a:solidFill>
              <a:ln>
                <a:noFill/>
              </a:ln>
              <a:effectLst/>
            </c:spPr>
            <c:extLst>
              <c:ext xmlns:c16="http://schemas.microsoft.com/office/drawing/2014/chart" uri="{C3380CC4-5D6E-409C-BE32-E72D297353CC}">
                <c16:uniqueId val="{00000005-4985-48CA-968F-E09889B8C0A9}"/>
              </c:ext>
            </c:extLst>
          </c:dPt>
          <c:dPt>
            <c:idx val="3"/>
            <c:invertIfNegative val="0"/>
            <c:bubble3D val="0"/>
            <c:spPr>
              <a:solidFill>
                <a:schemeClr val="bg1">
                  <a:lumMod val="85000"/>
                </a:schemeClr>
              </a:solidFill>
              <a:ln>
                <a:noFill/>
              </a:ln>
              <a:effectLst/>
            </c:spPr>
            <c:extLst>
              <c:ext xmlns:c16="http://schemas.microsoft.com/office/drawing/2014/chart" uri="{C3380CC4-5D6E-409C-BE32-E72D297353CC}">
                <c16:uniqueId val="{00000007-4985-48CA-968F-E09889B8C0A9}"/>
              </c:ext>
            </c:extLst>
          </c:dPt>
          <c:dPt>
            <c:idx val="4"/>
            <c:invertIfNegative val="0"/>
            <c:bubble3D val="0"/>
            <c:spPr>
              <a:solidFill>
                <a:schemeClr val="bg1">
                  <a:lumMod val="85000"/>
                </a:schemeClr>
              </a:solidFill>
              <a:ln>
                <a:noFill/>
              </a:ln>
              <a:effectLst/>
            </c:spPr>
            <c:extLst>
              <c:ext xmlns:c16="http://schemas.microsoft.com/office/drawing/2014/chart" uri="{C3380CC4-5D6E-409C-BE32-E72D297353CC}">
                <c16:uniqueId val="{00000009-4985-48CA-968F-E09889B8C0A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pivots!$F$52:$F$56</c:f>
              <c:strCache>
                <c:ptCount val="5"/>
                <c:pt idx="0">
                  <c:v>R01</c:v>
                </c:pt>
                <c:pt idx="1">
                  <c:v>R02</c:v>
                </c:pt>
                <c:pt idx="2">
                  <c:v>R03</c:v>
                </c:pt>
                <c:pt idx="3">
                  <c:v>R04</c:v>
                </c:pt>
                <c:pt idx="4">
                  <c:v>R05</c:v>
                </c:pt>
              </c:strCache>
            </c:strRef>
          </c:cat>
          <c:val>
            <c:numRef>
              <c:f>pivots!$H$52:$H$56</c:f>
              <c:numCache>
                <c:formatCode>\$#,##0;\(\$#,##0\);\$#,##0</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A-4985-48CA-968F-E09889B8C0A9}"/>
            </c:ext>
          </c:extLst>
        </c:ser>
        <c:ser>
          <c:idx val="1"/>
          <c:order val="1"/>
          <c:tx>
            <c:strRef>
              <c:f>pivots!$J$51</c:f>
              <c:strCache>
                <c:ptCount val="1"/>
                <c:pt idx="0">
                  <c:v>sel amount</c:v>
                </c:pt>
              </c:strCache>
            </c:strRef>
          </c:tx>
          <c:spPr>
            <a:gradFill>
              <a:gsLst>
                <a:gs pos="0">
                  <a:schemeClr val="accent5">
                    <a:lumMod val="40000"/>
                    <a:lumOff val="60000"/>
                  </a:schemeClr>
                </a:gs>
                <a:gs pos="100000">
                  <a:schemeClr val="accent5"/>
                </a:gs>
              </a:gsLst>
              <a:lin ang="5400000" scaled="1"/>
            </a:gradFill>
            <a:ln>
              <a:noFill/>
            </a:ln>
            <a:effectLst/>
          </c:spPr>
          <c:invertIfNegative val="0"/>
          <c:dLbls>
            <c:delete val="1"/>
          </c:dLbls>
          <c:val>
            <c:numRef>
              <c:f>pivots!$J$52:$J$56</c:f>
              <c:numCache>
                <c:formatCode>General</c:formatCode>
                <c:ptCount val="5"/>
                <c:pt idx="0">
                  <c:v>18415</c:v>
                </c:pt>
                <c:pt idx="1">
                  <c:v>#N/A</c:v>
                </c:pt>
                <c:pt idx="2" formatCode="_(&quot;$&quot;* #,##0.00_);_(&quot;$&quot;* \(#,##0.00\);_(&quot;$&quot;* &quot;-&quot;??_);_(@_)">
                  <c:v>#N/A</c:v>
                </c:pt>
                <c:pt idx="3">
                  <c:v>#N/A</c:v>
                </c:pt>
                <c:pt idx="4">
                  <c:v>#N/A</c:v>
                </c:pt>
              </c:numCache>
            </c:numRef>
          </c:val>
          <c:extLst>
            <c:ext xmlns:c16="http://schemas.microsoft.com/office/drawing/2014/chart" uri="{C3380CC4-5D6E-409C-BE32-E72D297353CC}">
              <c16:uniqueId val="{0000000B-4985-48CA-968F-E09889B8C0A9}"/>
            </c:ext>
          </c:extLst>
        </c:ser>
        <c:dLbls>
          <c:dLblPos val="outEnd"/>
          <c:showLegendKey val="0"/>
          <c:showVal val="1"/>
          <c:showCatName val="0"/>
          <c:showSerName val="0"/>
          <c:showPercent val="0"/>
          <c:showBubbleSize val="0"/>
        </c:dLbls>
        <c:gapWidth val="25"/>
        <c:overlap val="100"/>
        <c:axId val="1612165759"/>
        <c:axId val="1612170559"/>
      </c:barChart>
      <c:catAx>
        <c:axId val="1612165759"/>
        <c:scaling>
          <c:orientation val="maxMin"/>
        </c:scaling>
        <c:delete val="1"/>
        <c:axPos val="l"/>
        <c:numFmt formatCode="General" sourceLinked="1"/>
        <c:majorTickMark val="out"/>
        <c:minorTickMark val="none"/>
        <c:tickLblPos val="nextTo"/>
        <c:crossAx val="1612170559"/>
        <c:crosses val="autoZero"/>
        <c:auto val="1"/>
        <c:lblAlgn val="ctr"/>
        <c:lblOffset val="100"/>
        <c:noMultiLvlLbl val="0"/>
      </c:catAx>
      <c:valAx>
        <c:axId val="1612170559"/>
        <c:scaling>
          <c:orientation val="minMax"/>
        </c:scaling>
        <c:delete val="1"/>
        <c:axPos val="t"/>
        <c:numFmt formatCode="\$#,##0;\(\$#,##0\);\$#,##0" sourceLinked="1"/>
        <c:majorTickMark val="out"/>
        <c:minorTickMark val="none"/>
        <c:tickLblPos val="nextTo"/>
        <c:crossAx val="1612165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CALL CENTRE PROJEECT.xlsx]pivots!PivotTable3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accent5"/>
                </a:solidFill>
                <a:latin typeface="+mj-lt"/>
              </a:rPr>
              <a:t>Female</a:t>
            </a:r>
            <a:r>
              <a:rPr lang="en-IN" baseline="0"/>
              <a:t> vs </a:t>
            </a:r>
            <a:r>
              <a:rPr lang="en-IN" baseline="0">
                <a:solidFill>
                  <a:schemeClr val="accent4"/>
                </a:solidFill>
                <a:latin typeface="+mj-lt"/>
              </a:rPr>
              <a:t>Male</a:t>
            </a:r>
            <a:r>
              <a:rPr lang="en-IN" baseline="0"/>
              <a:t> Callers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solidFill>
              <a:schemeClr val="bg1">
                <a:lumMod val="85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chemeClr val="accent4"/>
          </a:solidFill>
          <a:ln>
            <a:noFill/>
          </a:ln>
          <a:effectLst/>
        </c:spPr>
        <c:marker>
          <c:symbol val="none"/>
        </c:marker>
        <c:dLbl>
          <c:idx val="0"/>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percentStacked"/>
        <c:varyColors val="0"/>
        <c:ser>
          <c:idx val="0"/>
          <c:order val="0"/>
          <c:tx>
            <c:strRef>
              <c:f>pivots!$B$96:$B$97</c:f>
              <c:strCache>
                <c:ptCount val="1"/>
                <c:pt idx="0">
                  <c:v>Female</c:v>
                </c:pt>
              </c:strCache>
            </c:strRef>
          </c:tx>
          <c:spPr>
            <a:solidFill>
              <a:schemeClr val="accent5"/>
            </a:solidFill>
            <a:ln>
              <a:noFill/>
            </a:ln>
            <a:effectLst/>
          </c:spPr>
          <c:invertIfNegative val="0"/>
          <c:dLbls>
            <c:spPr>
              <a:solidFill>
                <a:schemeClr val="bg1">
                  <a:lumMod val="85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pivots!$A$98:$A$101</c:f>
              <c:strCache>
                <c:ptCount val="3"/>
                <c:pt idx="0">
                  <c:v>Cincinnati</c:v>
                </c:pt>
                <c:pt idx="1">
                  <c:v>Cleveland</c:v>
                </c:pt>
                <c:pt idx="2">
                  <c:v>Columbus</c:v>
                </c:pt>
              </c:strCache>
            </c:strRef>
          </c:cat>
          <c:val>
            <c:numRef>
              <c:f>pivots!$B$98:$B$101</c:f>
              <c:numCache>
                <c:formatCode>#,##0</c:formatCode>
                <c:ptCount val="3"/>
                <c:pt idx="0">
                  <c:v>144</c:v>
                </c:pt>
                <c:pt idx="1">
                  <c:v>326</c:v>
                </c:pt>
                <c:pt idx="2">
                  <c:v>129</c:v>
                </c:pt>
              </c:numCache>
            </c:numRef>
          </c:val>
          <c:extLst>
            <c:ext xmlns:c16="http://schemas.microsoft.com/office/drawing/2014/chart" uri="{C3380CC4-5D6E-409C-BE32-E72D297353CC}">
              <c16:uniqueId val="{00000000-7443-42E1-A6F2-0860BB05D60F}"/>
            </c:ext>
          </c:extLst>
        </c:ser>
        <c:ser>
          <c:idx val="1"/>
          <c:order val="1"/>
          <c:tx>
            <c:strRef>
              <c:f>pivots!$C$96:$C$97</c:f>
              <c:strCache>
                <c:ptCount val="1"/>
                <c:pt idx="0">
                  <c:v>Male</c:v>
                </c:pt>
              </c:strCache>
            </c:strRef>
          </c:tx>
          <c:spPr>
            <a:solidFill>
              <a:schemeClr val="accent4"/>
            </a:solidFill>
            <a:ln>
              <a:noFill/>
            </a:ln>
            <a:effectLst/>
          </c:spPr>
          <c:invertIfNegative val="0"/>
          <c:dLbls>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pivots!$A$98:$A$101</c:f>
              <c:strCache>
                <c:ptCount val="3"/>
                <c:pt idx="0">
                  <c:v>Cincinnati</c:v>
                </c:pt>
                <c:pt idx="1">
                  <c:v>Cleveland</c:v>
                </c:pt>
                <c:pt idx="2">
                  <c:v>Columbus</c:v>
                </c:pt>
              </c:strCache>
            </c:strRef>
          </c:cat>
          <c:val>
            <c:numRef>
              <c:f>pivots!$C$98:$C$101</c:f>
              <c:numCache>
                <c:formatCode>#,##0</c:formatCode>
                <c:ptCount val="3"/>
                <c:pt idx="0">
                  <c:v>132</c:v>
                </c:pt>
                <c:pt idx="1">
                  <c:v>63</c:v>
                </c:pt>
                <c:pt idx="2">
                  <c:v>206</c:v>
                </c:pt>
              </c:numCache>
            </c:numRef>
          </c:val>
          <c:extLst>
            <c:ext xmlns:c16="http://schemas.microsoft.com/office/drawing/2014/chart" uri="{C3380CC4-5D6E-409C-BE32-E72D297353CC}">
              <c16:uniqueId val="{00000001-7443-42E1-A6F2-0860BB05D60F}"/>
            </c:ext>
          </c:extLst>
        </c:ser>
        <c:dLbls>
          <c:showLegendKey val="0"/>
          <c:showVal val="0"/>
          <c:showCatName val="0"/>
          <c:showSerName val="0"/>
          <c:showPercent val="0"/>
          <c:showBubbleSize val="0"/>
        </c:dLbls>
        <c:gapWidth val="25"/>
        <c:overlap val="100"/>
        <c:axId val="519359071"/>
        <c:axId val="519367231"/>
      </c:barChart>
      <c:catAx>
        <c:axId val="5193590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367231"/>
        <c:crosses val="autoZero"/>
        <c:auto val="1"/>
        <c:lblAlgn val="ctr"/>
        <c:lblOffset val="100"/>
        <c:noMultiLvlLbl val="0"/>
      </c:catAx>
      <c:valAx>
        <c:axId val="519367231"/>
        <c:scaling>
          <c:orientation val="minMax"/>
        </c:scaling>
        <c:delete val="1"/>
        <c:axPos val="l"/>
        <c:numFmt formatCode="0%" sourceLinked="1"/>
        <c:majorTickMark val="out"/>
        <c:minorTickMark val="none"/>
        <c:tickLblPos val="nextTo"/>
        <c:crossAx val="519359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CALL CENTRE PROJEECT.xlsx]pivots!rep satisfaction</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2">
                    <a:lumMod val="50000"/>
                  </a:schemeClr>
                </a:solidFill>
                <a:latin typeface="+mj-lt"/>
              </a:rPr>
              <a:t>Rating</a:t>
            </a: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pivots!$B$108</c:f>
              <c:strCache>
                <c:ptCount val="1"/>
                <c:pt idx="0">
                  <c:v>Total</c:v>
                </c:pt>
              </c:strCache>
            </c:strRef>
          </c:tx>
          <c:spPr>
            <a:solidFill>
              <a:schemeClr val="bg2">
                <a:lumMod val="50000"/>
              </a:schemeClr>
            </a:solidFill>
            <a:ln>
              <a:noFill/>
            </a:ln>
            <a:effectLst/>
          </c:spPr>
          <c:invertIfNegative val="0"/>
          <c:cat>
            <c:strRef>
              <c:f>pivots!$A$109:$A$115</c:f>
              <c:strCache>
                <c:ptCount val="6"/>
                <c:pt idx="0">
                  <c:v>0</c:v>
                </c:pt>
                <c:pt idx="1">
                  <c:v>1</c:v>
                </c:pt>
                <c:pt idx="2">
                  <c:v>2</c:v>
                </c:pt>
                <c:pt idx="3">
                  <c:v>3</c:v>
                </c:pt>
                <c:pt idx="4">
                  <c:v>4</c:v>
                </c:pt>
                <c:pt idx="5">
                  <c:v>5</c:v>
                </c:pt>
              </c:strCache>
            </c:strRef>
          </c:cat>
          <c:val>
            <c:numRef>
              <c:f>pivots!$B$109:$B$115</c:f>
              <c:numCache>
                <c:formatCode>#,##0</c:formatCode>
                <c:ptCount val="6"/>
                <c:pt idx="0">
                  <c:v>1</c:v>
                </c:pt>
                <c:pt idx="1">
                  <c:v>8</c:v>
                </c:pt>
                <c:pt idx="2">
                  <c:v>59</c:v>
                </c:pt>
                <c:pt idx="3">
                  <c:v>197</c:v>
                </c:pt>
                <c:pt idx="4">
                  <c:v>428</c:v>
                </c:pt>
                <c:pt idx="5">
                  <c:v>307</c:v>
                </c:pt>
              </c:numCache>
            </c:numRef>
          </c:val>
          <c:extLst>
            <c:ext xmlns:c16="http://schemas.microsoft.com/office/drawing/2014/chart" uri="{C3380CC4-5D6E-409C-BE32-E72D297353CC}">
              <c16:uniqueId val="{00000000-E37A-498D-B285-DA1549379138}"/>
            </c:ext>
          </c:extLst>
        </c:ser>
        <c:dLbls>
          <c:showLegendKey val="0"/>
          <c:showVal val="0"/>
          <c:showCatName val="0"/>
          <c:showSerName val="0"/>
          <c:showPercent val="0"/>
          <c:showBubbleSize val="0"/>
        </c:dLbls>
        <c:gapWidth val="10"/>
        <c:overlap val="-27"/>
        <c:axId val="519387871"/>
        <c:axId val="519387391"/>
      </c:barChart>
      <c:catAx>
        <c:axId val="519387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387391"/>
        <c:crosses val="autoZero"/>
        <c:auto val="1"/>
        <c:lblAlgn val="ctr"/>
        <c:lblOffset val="100"/>
        <c:tickLblSkip val="1"/>
        <c:noMultiLvlLbl val="0"/>
      </c:catAx>
      <c:valAx>
        <c:axId val="51938739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387871"/>
        <c:crossesAt val="1"/>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image" Target="../media/image17.jpeg"/><Relationship Id="rId2" Type="http://schemas.openxmlformats.org/officeDocument/2006/relationships/image" Target="../media/image2.sv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8" Type="http://schemas.openxmlformats.org/officeDocument/2006/relationships/image" Target="../media/image25.svg"/><Relationship Id="rId13" Type="http://schemas.openxmlformats.org/officeDocument/2006/relationships/chart" Target="../charts/chart3.xml"/><Relationship Id="rId3" Type="http://schemas.openxmlformats.org/officeDocument/2006/relationships/image" Target="../media/image20.png"/><Relationship Id="rId7" Type="http://schemas.openxmlformats.org/officeDocument/2006/relationships/image" Target="../media/image24.png"/><Relationship Id="rId12" Type="http://schemas.openxmlformats.org/officeDocument/2006/relationships/chart" Target="../charts/chart2.xml"/><Relationship Id="rId2" Type="http://schemas.openxmlformats.org/officeDocument/2006/relationships/image" Target="../media/image19.svg"/><Relationship Id="rId16" Type="http://schemas.openxmlformats.org/officeDocument/2006/relationships/chart" Target="../charts/chart6.xml"/><Relationship Id="rId1" Type="http://schemas.openxmlformats.org/officeDocument/2006/relationships/image" Target="../media/image18.png"/><Relationship Id="rId6" Type="http://schemas.openxmlformats.org/officeDocument/2006/relationships/image" Target="../media/image23.svg"/><Relationship Id="rId11" Type="http://schemas.openxmlformats.org/officeDocument/2006/relationships/chart" Target="../charts/chart1.xml"/><Relationship Id="rId5" Type="http://schemas.openxmlformats.org/officeDocument/2006/relationships/image" Target="../media/image22.png"/><Relationship Id="rId15" Type="http://schemas.openxmlformats.org/officeDocument/2006/relationships/chart" Target="../charts/chart5.xml"/><Relationship Id="rId10" Type="http://schemas.openxmlformats.org/officeDocument/2006/relationships/image" Target="../media/image27.svg"/><Relationship Id="rId4" Type="http://schemas.openxmlformats.org/officeDocument/2006/relationships/image" Target="../media/image21.svg"/><Relationship Id="rId9" Type="http://schemas.openxmlformats.org/officeDocument/2006/relationships/image" Target="../media/image26.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10</xdr:row>
      <xdr:rowOff>3063</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310927</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39758</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4</xdr:row>
      <xdr:rowOff>502087</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13</xdr:row>
      <xdr:rowOff>23894</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19</xdr:row>
      <xdr:rowOff>10855</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twoCellAnchor>
    <xdr:from>
      <xdr:col>4</xdr:col>
      <xdr:colOff>757997</xdr:colOff>
      <xdr:row>1</xdr:row>
      <xdr:rowOff>80509</xdr:rowOff>
    </xdr:from>
    <xdr:to>
      <xdr:col>5</xdr:col>
      <xdr:colOff>628153</xdr:colOff>
      <xdr:row>2</xdr:row>
      <xdr:rowOff>507932</xdr:rowOff>
    </xdr:to>
    <xdr:pic>
      <xdr:nvPicPr>
        <xdr:cNvPr id="10" name="Picture 9" descr="Elderly woman with hands on waist">
          <a:extLst>
            <a:ext uri="{FF2B5EF4-FFF2-40B4-BE49-F238E27FC236}">
              <a16:creationId xmlns:a16="http://schemas.microsoft.com/office/drawing/2014/main" id="{7582CF87-DD75-C298-5725-12CA8EACECE7}"/>
            </a:ext>
          </a:extLst>
        </xdr:cNvPr>
        <xdr:cNvPicPr>
          <a:picLocks noChangeAspect="1"/>
        </xdr:cNvPicPr>
      </xdr:nvPicPr>
      <xdr:blipFill rotWithShape="1">
        <a:blip xmlns:r="http://schemas.openxmlformats.org/officeDocument/2006/relationships" r:embed="rId13" cstate="print">
          <a:extLst>
            <a:ext uri="{28A0092B-C50C-407E-A947-70E740481C1C}">
              <a14:useLocalDpi xmlns:a14="http://schemas.microsoft.com/office/drawing/2010/main" val="0"/>
            </a:ext>
          </a:extLst>
        </a:blip>
        <a:srcRect l="10702" t="-18450" r="9294" b="32383"/>
        <a:stretch>
          <a:fillRect/>
        </a:stretch>
      </xdr:blipFill>
      <xdr:spPr>
        <a:xfrm>
          <a:off x="3440237" y="255769"/>
          <a:ext cx="685496" cy="602683"/>
        </a:xfrm>
        <a:prstGeom prst="ellipse">
          <a:avLst/>
        </a:prstGeom>
      </xdr:spPr>
    </xdr:pic>
    <xdr:clientData/>
  </xdr:twoCellAnchor>
  <xdr:twoCellAnchor editAs="oneCell">
    <xdr:from>
      <xdr:col>5</xdr:col>
      <xdr:colOff>92765</xdr:colOff>
      <xdr:row>3</xdr:row>
      <xdr:rowOff>49554</xdr:rowOff>
    </xdr:from>
    <xdr:to>
      <xdr:col>5</xdr:col>
      <xdr:colOff>526916</xdr:colOff>
      <xdr:row>3</xdr:row>
      <xdr:rowOff>483705</xdr:rowOff>
    </xdr:to>
    <xdr:pic>
      <xdr:nvPicPr>
        <xdr:cNvPr id="14" name="Picture 13" descr="Businessman hands together">
          <a:extLst>
            <a:ext uri="{FF2B5EF4-FFF2-40B4-BE49-F238E27FC236}">
              <a16:creationId xmlns:a16="http://schemas.microsoft.com/office/drawing/2014/main" id="{94E1C1B7-F1B9-0952-6265-BC0EA7728112}"/>
            </a:ext>
          </a:extLst>
        </xdr:cNvPr>
        <xdr:cNvPicPr>
          <a:picLocks noChangeAspect="1"/>
        </xdr:cNvPicPr>
      </xdr:nvPicPr>
      <xdr:blipFill rotWithShape="1">
        <a:blip xmlns:r="http://schemas.openxmlformats.org/officeDocument/2006/relationships" r:embed="rId14" cstate="print">
          <a:extLst>
            <a:ext uri="{28A0092B-C50C-407E-A947-70E740481C1C}">
              <a14:useLocalDpi xmlns:a14="http://schemas.microsoft.com/office/drawing/2010/main" val="0"/>
            </a:ext>
          </a:extLst>
        </a:blip>
        <a:srcRect l="1900" t="-99" r="-1900" b="72363"/>
        <a:stretch>
          <a:fillRect/>
        </a:stretch>
      </xdr:blipFill>
      <xdr:spPr>
        <a:xfrm>
          <a:off x="3584713" y="917571"/>
          <a:ext cx="434151" cy="434151"/>
        </a:xfrm>
        <a:prstGeom prst="ellipse">
          <a:avLst/>
        </a:prstGeom>
      </xdr:spPr>
    </xdr:pic>
    <xdr:clientData/>
  </xdr:twoCellAnchor>
  <xdr:twoCellAnchor editAs="oneCell">
    <xdr:from>
      <xdr:col>5</xdr:col>
      <xdr:colOff>46383</xdr:colOff>
      <xdr:row>4</xdr:row>
      <xdr:rowOff>12562</xdr:rowOff>
    </xdr:from>
    <xdr:to>
      <xdr:col>5</xdr:col>
      <xdr:colOff>577161</xdr:colOff>
      <xdr:row>4</xdr:row>
      <xdr:rowOff>543340</xdr:rowOff>
    </xdr:to>
    <xdr:pic>
      <xdr:nvPicPr>
        <xdr:cNvPr id="18" name="Picture 17" descr="Businesswoman sitting with hands on lap">
          <a:extLst>
            <a:ext uri="{FF2B5EF4-FFF2-40B4-BE49-F238E27FC236}">
              <a16:creationId xmlns:a16="http://schemas.microsoft.com/office/drawing/2014/main" id="{499543CC-C67B-B23B-34EF-1EC2BC6357C8}"/>
            </a:ext>
          </a:extLst>
        </xdr:cNvPr>
        <xdr:cNvPicPr>
          <a:picLocks noChangeAspect="1"/>
        </xdr:cNvPicPr>
      </xdr:nvPicPr>
      <xdr:blipFill rotWithShape="1">
        <a:blip xmlns:r="http://schemas.openxmlformats.org/officeDocument/2006/relationships" r:embed="rId15" cstate="print">
          <a:extLst>
            <a:ext uri="{28A0092B-C50C-407E-A947-70E740481C1C}">
              <a14:useLocalDpi xmlns:a14="http://schemas.microsoft.com/office/drawing/2010/main" val="0"/>
            </a:ext>
          </a:extLst>
        </a:blip>
        <a:srcRect l="1" t="-269" r="-1" b="49531"/>
        <a:stretch>
          <a:fillRect/>
        </a:stretch>
      </xdr:blipFill>
      <xdr:spPr>
        <a:xfrm>
          <a:off x="3538331" y="1390788"/>
          <a:ext cx="530778" cy="530778"/>
        </a:xfrm>
        <a:prstGeom prst="ellipse">
          <a:avLst/>
        </a:prstGeom>
      </xdr:spPr>
    </xdr:pic>
    <xdr:clientData/>
  </xdr:twoCellAnchor>
  <xdr:twoCellAnchor editAs="oneCell">
    <xdr:from>
      <xdr:col>4</xdr:col>
      <xdr:colOff>689113</xdr:colOff>
      <xdr:row>5</xdr:row>
      <xdr:rowOff>23830</xdr:rowOff>
    </xdr:from>
    <xdr:to>
      <xdr:col>5</xdr:col>
      <xdr:colOff>549965</xdr:colOff>
      <xdr:row>5</xdr:row>
      <xdr:rowOff>699691</xdr:rowOff>
    </xdr:to>
    <xdr:pic>
      <xdr:nvPicPr>
        <xdr:cNvPr id="20" name="Picture 19" descr="Customer service man talking happily">
          <a:extLst>
            <a:ext uri="{FF2B5EF4-FFF2-40B4-BE49-F238E27FC236}">
              <a16:creationId xmlns:a16="http://schemas.microsoft.com/office/drawing/2014/main" id="{EABAA888-48E3-596D-2BBB-57740D320C76}"/>
            </a:ext>
          </a:extLst>
        </xdr:cNvPr>
        <xdr:cNvPicPr>
          <a:picLocks noChangeAspect="1"/>
        </xdr:cNvPicPr>
      </xdr:nvPicPr>
      <xdr:blipFill rotWithShape="1">
        <a:blip xmlns:r="http://schemas.openxmlformats.org/officeDocument/2006/relationships" r:embed="rId16" cstate="print">
          <a:extLst>
            <a:ext uri="{28A0092B-C50C-407E-A947-70E740481C1C}">
              <a14:useLocalDpi xmlns:a14="http://schemas.microsoft.com/office/drawing/2010/main" val="0"/>
            </a:ext>
          </a:extLst>
        </a:blip>
        <a:srcRect l="-255" t="-356" r="255" b="48524"/>
        <a:stretch>
          <a:fillRect/>
        </a:stretch>
      </xdr:blipFill>
      <xdr:spPr>
        <a:xfrm>
          <a:off x="3366052" y="1958647"/>
          <a:ext cx="675861" cy="675861"/>
        </a:xfrm>
        <a:prstGeom prst="ellipse">
          <a:avLst/>
        </a:prstGeom>
      </xdr:spPr>
    </xdr:pic>
    <xdr:clientData/>
  </xdr:twoCellAnchor>
  <xdr:twoCellAnchor editAs="oneCell">
    <xdr:from>
      <xdr:col>5</xdr:col>
      <xdr:colOff>38100</xdr:colOff>
      <xdr:row>6</xdr:row>
      <xdr:rowOff>30480</xdr:rowOff>
    </xdr:from>
    <xdr:to>
      <xdr:col>5</xdr:col>
      <xdr:colOff>757609</xdr:colOff>
      <xdr:row>7</xdr:row>
      <xdr:rowOff>0</xdr:rowOff>
    </xdr:to>
    <xdr:pic>
      <xdr:nvPicPr>
        <xdr:cNvPr id="22" name="Picture 21" descr="Woman wearing a face mask">
          <a:extLst>
            <a:ext uri="{FF2B5EF4-FFF2-40B4-BE49-F238E27FC236}">
              <a16:creationId xmlns:a16="http://schemas.microsoft.com/office/drawing/2014/main" id="{0EEC332F-8B6B-279B-64ED-7B922FC0FD29}"/>
            </a:ext>
          </a:extLst>
        </xdr:cNvPr>
        <xdr:cNvPicPr>
          <a:picLocks noChangeAspect="1"/>
        </xdr:cNvPicPr>
      </xdr:nvPicPr>
      <xdr:blipFill rotWithShape="1">
        <a:blip xmlns:r="http://schemas.openxmlformats.org/officeDocument/2006/relationships" r:embed="rId17" cstate="print">
          <a:extLst>
            <a:ext uri="{28A0092B-C50C-407E-A947-70E740481C1C}">
              <a14:useLocalDpi xmlns:a14="http://schemas.microsoft.com/office/drawing/2010/main" val="0"/>
            </a:ext>
          </a:extLst>
        </a:blip>
        <a:srcRect l="19480" t="-290" r="19957" b="23367"/>
        <a:stretch>
          <a:fillRect/>
        </a:stretch>
      </xdr:blipFill>
      <xdr:spPr>
        <a:xfrm>
          <a:off x="3535680" y="2674620"/>
          <a:ext cx="719509" cy="617220"/>
        </a:xfrm>
        <a:prstGeom prst="ellipse">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7620</xdr:colOff>
      <xdr:row>3</xdr:row>
      <xdr:rowOff>38100</xdr:rowOff>
    </xdr:from>
    <xdr:to>
      <xdr:col>4</xdr:col>
      <xdr:colOff>152400</xdr:colOff>
      <xdr:row>7</xdr:row>
      <xdr:rowOff>114300</xdr:rowOff>
    </xdr:to>
    <xdr:sp macro="" textlink="pivots!$A$4">
      <xdr:nvSpPr>
        <xdr:cNvPr id="2" name="Rectangle 1">
          <a:extLst>
            <a:ext uri="{FF2B5EF4-FFF2-40B4-BE49-F238E27FC236}">
              <a16:creationId xmlns:a16="http://schemas.microsoft.com/office/drawing/2014/main" id="{5B64EA2C-1768-302F-DC52-30E5A281405C}"/>
            </a:ext>
          </a:extLst>
        </xdr:cNvPr>
        <xdr:cNvSpPr/>
      </xdr:nvSpPr>
      <xdr:spPr>
        <a:xfrm>
          <a:off x="480060" y="876300"/>
          <a:ext cx="1485900" cy="77724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6A1C832-6869-4764-8505-D524A5139BFA}" type="TxLink">
            <a:rPr lang="en-US" sz="2400" b="0" i="0" u="none" strike="noStrike">
              <a:solidFill>
                <a:schemeClr val="bg1"/>
              </a:solidFill>
              <a:latin typeface="+mj-lt"/>
              <a:cs typeface="Arial"/>
            </a:rPr>
            <a:pPr algn="ctr"/>
            <a:t>1,000</a:t>
          </a:fld>
          <a:endParaRPr lang="en-IN" sz="2400">
            <a:solidFill>
              <a:schemeClr val="bg1"/>
            </a:solidFill>
            <a:latin typeface="+mj-lt"/>
          </a:endParaRPr>
        </a:p>
      </xdr:txBody>
    </xdr:sp>
    <xdr:clientData/>
  </xdr:twoCellAnchor>
  <xdr:twoCellAnchor>
    <xdr:from>
      <xdr:col>2</xdr:col>
      <xdr:colOff>213360</xdr:colOff>
      <xdr:row>3</xdr:row>
      <xdr:rowOff>83820</xdr:rowOff>
    </xdr:from>
    <xdr:to>
      <xdr:col>3</xdr:col>
      <xdr:colOff>609600</xdr:colOff>
      <xdr:row>4</xdr:row>
      <xdr:rowOff>68580</xdr:rowOff>
    </xdr:to>
    <xdr:sp macro="" textlink="">
      <xdr:nvSpPr>
        <xdr:cNvPr id="4" name="TextBox 3">
          <a:extLst>
            <a:ext uri="{FF2B5EF4-FFF2-40B4-BE49-F238E27FC236}">
              <a16:creationId xmlns:a16="http://schemas.microsoft.com/office/drawing/2014/main" id="{42987B02-257E-3E81-9BD3-8CC65C9CB23F}"/>
            </a:ext>
          </a:extLst>
        </xdr:cNvPr>
        <xdr:cNvSpPr txBox="1"/>
      </xdr:nvSpPr>
      <xdr:spPr>
        <a:xfrm>
          <a:off x="685800" y="609600"/>
          <a:ext cx="1066800" cy="160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lumMod val="95000"/>
                </a:schemeClr>
              </a:solidFill>
              <a:latin typeface="+mj-lt"/>
            </a:rPr>
            <a:t>calls</a:t>
          </a:r>
        </a:p>
      </xdr:txBody>
    </xdr:sp>
    <xdr:clientData/>
  </xdr:twoCellAnchor>
  <xdr:twoCellAnchor editAs="oneCell">
    <xdr:from>
      <xdr:col>2</xdr:col>
      <xdr:colOff>10096</xdr:colOff>
      <xdr:row>3</xdr:row>
      <xdr:rowOff>65863</xdr:rowOff>
    </xdr:from>
    <xdr:to>
      <xdr:col>2</xdr:col>
      <xdr:colOff>259512</xdr:colOff>
      <xdr:row>4</xdr:row>
      <xdr:rowOff>133967</xdr:rowOff>
    </xdr:to>
    <xdr:pic>
      <xdr:nvPicPr>
        <xdr:cNvPr id="5" name="Graphic 4" descr="Receiver with solid fill">
          <a:extLst>
            <a:ext uri="{FF2B5EF4-FFF2-40B4-BE49-F238E27FC236}">
              <a16:creationId xmlns:a16="http://schemas.microsoft.com/office/drawing/2014/main" id="{688B2F05-A98F-4F0C-94E3-3E38523D71A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1424214">
          <a:off x="482536" y="591643"/>
          <a:ext cx="249416" cy="243364"/>
        </a:xfrm>
        <a:prstGeom prst="rect">
          <a:avLst/>
        </a:prstGeom>
      </xdr:spPr>
    </xdr:pic>
    <xdr:clientData/>
  </xdr:twoCellAnchor>
  <xdr:twoCellAnchor>
    <xdr:from>
      <xdr:col>2</xdr:col>
      <xdr:colOff>381000</xdr:colOff>
      <xdr:row>6</xdr:row>
      <xdr:rowOff>99060</xdr:rowOff>
    </xdr:from>
    <xdr:to>
      <xdr:col>3</xdr:col>
      <xdr:colOff>541020</xdr:colOff>
      <xdr:row>7</xdr:row>
      <xdr:rowOff>22860</xdr:rowOff>
    </xdr:to>
    <xdr:sp macro="" textlink="pivots!$A$14">
      <xdr:nvSpPr>
        <xdr:cNvPr id="6" name="TextBox 5">
          <a:extLst>
            <a:ext uri="{FF2B5EF4-FFF2-40B4-BE49-F238E27FC236}">
              <a16:creationId xmlns:a16="http://schemas.microsoft.com/office/drawing/2014/main" id="{5DD176C3-A7FC-E151-D4CC-A5F7DF86595B}"/>
            </a:ext>
          </a:extLst>
        </xdr:cNvPr>
        <xdr:cNvSpPr txBox="1"/>
      </xdr:nvSpPr>
      <xdr:spPr>
        <a:xfrm>
          <a:off x="853440" y="1463040"/>
          <a:ext cx="830580" cy="99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468CA97-9736-4BD7-ACC3-48ECA49CBF67}" type="TxLink">
            <a:rPr lang="en-US" sz="1100" b="0" i="0" u="none" strike="noStrike">
              <a:solidFill>
                <a:schemeClr val="bg1"/>
              </a:solidFill>
              <a:latin typeface="Arial"/>
              <a:cs typeface="Arial"/>
            </a:rPr>
            <a:pPr algn="ctr"/>
            <a:t>1,000</a:t>
          </a:fld>
          <a:endParaRPr lang="en-IN" sz="1100">
            <a:solidFill>
              <a:schemeClr val="bg1"/>
            </a:solidFill>
          </a:endParaRPr>
        </a:p>
      </xdr:txBody>
    </xdr:sp>
    <xdr:clientData/>
  </xdr:twoCellAnchor>
  <xdr:twoCellAnchor>
    <xdr:from>
      <xdr:col>1</xdr:col>
      <xdr:colOff>198120</xdr:colOff>
      <xdr:row>8</xdr:row>
      <xdr:rowOff>167640</xdr:rowOff>
    </xdr:from>
    <xdr:to>
      <xdr:col>4</xdr:col>
      <xdr:colOff>144780</xdr:colOff>
      <xdr:row>13</xdr:row>
      <xdr:rowOff>68580</xdr:rowOff>
    </xdr:to>
    <xdr:sp macro="" textlink="pivots!$B$4">
      <xdr:nvSpPr>
        <xdr:cNvPr id="7" name="Rectangle 6">
          <a:extLst>
            <a:ext uri="{FF2B5EF4-FFF2-40B4-BE49-F238E27FC236}">
              <a16:creationId xmlns:a16="http://schemas.microsoft.com/office/drawing/2014/main" id="{96F5C735-B8A5-4A69-8000-BBEC22E29760}"/>
            </a:ext>
          </a:extLst>
        </xdr:cNvPr>
        <xdr:cNvSpPr/>
      </xdr:nvSpPr>
      <xdr:spPr>
        <a:xfrm>
          <a:off x="434340" y="1569720"/>
          <a:ext cx="1524000" cy="77724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EC7DE7B-1498-4217-8356-FF62C5D2E07A}" type="TxLink">
            <a:rPr lang="en-US" sz="2400" b="0" i="0" u="none" strike="noStrike">
              <a:solidFill>
                <a:schemeClr val="bg1"/>
              </a:solidFill>
              <a:latin typeface="+mj-lt"/>
              <a:ea typeface="+mn-ea"/>
              <a:cs typeface="Arial"/>
            </a:rPr>
            <a:pPr marL="0" indent="0" algn="ctr"/>
            <a:t>$96,623</a:t>
          </a:fld>
          <a:endParaRPr lang="en-IN" sz="2400" b="0" i="0" u="none" strike="noStrike">
            <a:solidFill>
              <a:schemeClr val="bg1"/>
            </a:solidFill>
            <a:latin typeface="+mj-lt"/>
            <a:ea typeface="+mn-ea"/>
            <a:cs typeface="Arial"/>
          </a:endParaRPr>
        </a:p>
      </xdr:txBody>
    </xdr:sp>
    <xdr:clientData/>
  </xdr:twoCellAnchor>
  <xdr:twoCellAnchor>
    <xdr:from>
      <xdr:col>2</xdr:col>
      <xdr:colOff>236220</xdr:colOff>
      <xdr:row>9</xdr:row>
      <xdr:rowOff>60960</xdr:rowOff>
    </xdr:from>
    <xdr:to>
      <xdr:col>3</xdr:col>
      <xdr:colOff>632460</xdr:colOff>
      <xdr:row>10</xdr:row>
      <xdr:rowOff>45720</xdr:rowOff>
    </xdr:to>
    <xdr:sp macro="" textlink="">
      <xdr:nvSpPr>
        <xdr:cNvPr id="8" name="TextBox 7">
          <a:extLst>
            <a:ext uri="{FF2B5EF4-FFF2-40B4-BE49-F238E27FC236}">
              <a16:creationId xmlns:a16="http://schemas.microsoft.com/office/drawing/2014/main" id="{6899E3D2-3178-4718-9542-83AF98B7B5BA}"/>
            </a:ext>
          </a:extLst>
        </xdr:cNvPr>
        <xdr:cNvSpPr txBox="1"/>
      </xdr:nvSpPr>
      <xdr:spPr>
        <a:xfrm>
          <a:off x="708660" y="1638300"/>
          <a:ext cx="1066800" cy="160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lumMod val="95000"/>
                </a:schemeClr>
              </a:solidFill>
              <a:latin typeface="+mj-lt"/>
              <a:ea typeface="+mn-ea"/>
              <a:cs typeface="+mn-cs"/>
            </a:rPr>
            <a:t>Amount</a:t>
          </a:r>
        </a:p>
      </xdr:txBody>
    </xdr:sp>
    <xdr:clientData/>
  </xdr:twoCellAnchor>
  <xdr:twoCellAnchor>
    <xdr:from>
      <xdr:col>2</xdr:col>
      <xdr:colOff>350520</xdr:colOff>
      <xdr:row>12</xdr:row>
      <xdr:rowOff>53340</xdr:rowOff>
    </xdr:from>
    <xdr:to>
      <xdr:col>3</xdr:col>
      <xdr:colOff>510540</xdr:colOff>
      <xdr:row>13</xdr:row>
      <xdr:rowOff>15240</xdr:rowOff>
    </xdr:to>
    <xdr:sp macro="" textlink="pivots!$B$14">
      <xdr:nvSpPr>
        <xdr:cNvPr id="10" name="TextBox 9">
          <a:extLst>
            <a:ext uri="{FF2B5EF4-FFF2-40B4-BE49-F238E27FC236}">
              <a16:creationId xmlns:a16="http://schemas.microsoft.com/office/drawing/2014/main" id="{3009C652-4B99-472D-9A66-3D7ECC912C31}"/>
            </a:ext>
          </a:extLst>
        </xdr:cNvPr>
        <xdr:cNvSpPr txBox="1"/>
      </xdr:nvSpPr>
      <xdr:spPr>
        <a:xfrm>
          <a:off x="822960" y="2156460"/>
          <a:ext cx="830580" cy="137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259D191-19FF-48AC-9B07-61E59947A098}" type="TxLink">
            <a:rPr lang="en-US" sz="1100" b="0" i="0" u="none" strike="noStrike">
              <a:solidFill>
                <a:schemeClr val="bg1"/>
              </a:solidFill>
              <a:latin typeface="Arial"/>
              <a:ea typeface="+mn-ea"/>
              <a:cs typeface="Arial"/>
            </a:rPr>
            <a:pPr marL="0" indent="0" algn="ctr"/>
            <a:t>$96,623</a:t>
          </a:fld>
          <a:endParaRPr lang="en-IN" sz="1100" b="0" i="0" u="none" strike="noStrike">
            <a:solidFill>
              <a:schemeClr val="bg1"/>
            </a:solidFill>
            <a:latin typeface="Arial"/>
            <a:ea typeface="+mn-ea"/>
            <a:cs typeface="Arial"/>
          </a:endParaRPr>
        </a:p>
      </xdr:txBody>
    </xdr:sp>
    <xdr:clientData/>
  </xdr:twoCellAnchor>
  <xdr:twoCellAnchor>
    <xdr:from>
      <xdr:col>2</xdr:col>
      <xdr:colOff>0</xdr:colOff>
      <xdr:row>15</xdr:row>
      <xdr:rowOff>0</xdr:rowOff>
    </xdr:from>
    <xdr:to>
      <xdr:col>4</xdr:col>
      <xdr:colOff>220980</xdr:colOff>
      <xdr:row>19</xdr:row>
      <xdr:rowOff>76200</xdr:rowOff>
    </xdr:to>
    <xdr:sp macro="" textlink="pivots!$E$4">
      <xdr:nvSpPr>
        <xdr:cNvPr id="11" name="Rectangle 10">
          <a:extLst>
            <a:ext uri="{FF2B5EF4-FFF2-40B4-BE49-F238E27FC236}">
              <a16:creationId xmlns:a16="http://schemas.microsoft.com/office/drawing/2014/main" id="{70833C72-D0BB-430B-B542-4D0BF5016600}"/>
            </a:ext>
          </a:extLst>
        </xdr:cNvPr>
        <xdr:cNvSpPr/>
      </xdr:nvSpPr>
      <xdr:spPr>
        <a:xfrm>
          <a:off x="472440" y="2628900"/>
          <a:ext cx="1562100" cy="77724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BE3DE02-6FE7-4477-97BD-71083F258F4B}" type="TxLink">
            <a:rPr lang="en-US" sz="2400" b="0" i="0" u="none" strike="noStrike">
              <a:solidFill>
                <a:schemeClr val="bg1"/>
              </a:solidFill>
              <a:latin typeface="+mj-lt"/>
              <a:ea typeface="+mn-ea"/>
              <a:cs typeface="Arial"/>
            </a:rPr>
            <a:pPr marL="0" indent="0" algn="ctr"/>
            <a:t>89,850</a:t>
          </a:fld>
          <a:endParaRPr lang="en-IN" sz="2400" b="0" i="0" u="none" strike="noStrike">
            <a:solidFill>
              <a:schemeClr val="bg1"/>
            </a:solidFill>
            <a:latin typeface="+mj-lt"/>
            <a:ea typeface="+mn-ea"/>
            <a:cs typeface="Arial"/>
          </a:endParaRPr>
        </a:p>
      </xdr:txBody>
    </xdr:sp>
    <xdr:clientData/>
  </xdr:twoCellAnchor>
  <xdr:twoCellAnchor>
    <xdr:from>
      <xdr:col>2</xdr:col>
      <xdr:colOff>281940</xdr:colOff>
      <xdr:row>15</xdr:row>
      <xdr:rowOff>60960</xdr:rowOff>
    </xdr:from>
    <xdr:to>
      <xdr:col>4</xdr:col>
      <xdr:colOff>7620</xdr:colOff>
      <xdr:row>16</xdr:row>
      <xdr:rowOff>45720</xdr:rowOff>
    </xdr:to>
    <xdr:sp macro="" textlink="">
      <xdr:nvSpPr>
        <xdr:cNvPr id="12" name="TextBox 11">
          <a:extLst>
            <a:ext uri="{FF2B5EF4-FFF2-40B4-BE49-F238E27FC236}">
              <a16:creationId xmlns:a16="http://schemas.microsoft.com/office/drawing/2014/main" id="{4EED2098-2943-41ED-88BE-C6FC80EE8DD7}"/>
            </a:ext>
          </a:extLst>
        </xdr:cNvPr>
        <xdr:cNvSpPr txBox="1"/>
      </xdr:nvSpPr>
      <xdr:spPr>
        <a:xfrm>
          <a:off x="754380" y="2689860"/>
          <a:ext cx="1066800" cy="160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lumMod val="95000"/>
                </a:schemeClr>
              </a:solidFill>
              <a:latin typeface="+mj-lt"/>
              <a:ea typeface="+mn-ea"/>
              <a:cs typeface="+mn-cs"/>
            </a:rPr>
            <a:t>Duration</a:t>
          </a:r>
        </a:p>
      </xdr:txBody>
    </xdr:sp>
    <xdr:clientData/>
  </xdr:twoCellAnchor>
  <xdr:twoCellAnchor>
    <xdr:from>
      <xdr:col>2</xdr:col>
      <xdr:colOff>388620</xdr:colOff>
      <xdr:row>18</xdr:row>
      <xdr:rowOff>68580</xdr:rowOff>
    </xdr:from>
    <xdr:to>
      <xdr:col>3</xdr:col>
      <xdr:colOff>548640</xdr:colOff>
      <xdr:row>19</xdr:row>
      <xdr:rowOff>30480</xdr:rowOff>
    </xdr:to>
    <xdr:sp macro="" textlink="pivots!$E$14">
      <xdr:nvSpPr>
        <xdr:cNvPr id="14" name="TextBox 13">
          <a:extLst>
            <a:ext uri="{FF2B5EF4-FFF2-40B4-BE49-F238E27FC236}">
              <a16:creationId xmlns:a16="http://schemas.microsoft.com/office/drawing/2014/main" id="{C51300A3-023C-45AA-9426-B875E222140C}"/>
            </a:ext>
          </a:extLst>
        </xdr:cNvPr>
        <xdr:cNvSpPr txBox="1"/>
      </xdr:nvSpPr>
      <xdr:spPr>
        <a:xfrm>
          <a:off x="861060" y="3223260"/>
          <a:ext cx="830580" cy="137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4780482-EC4F-4ACF-9FDF-CFB3DFC42229}" type="TxLink">
            <a:rPr lang="en-US" sz="1100" b="0" i="0" u="none" strike="noStrike">
              <a:solidFill>
                <a:schemeClr val="bg1"/>
              </a:solidFill>
              <a:latin typeface="Arial"/>
              <a:ea typeface="+mn-ea"/>
              <a:cs typeface="Arial"/>
            </a:rPr>
            <a:pPr marL="0" indent="0" algn="ctr"/>
            <a:t>89,850</a:t>
          </a:fld>
          <a:endParaRPr lang="en-IN" sz="1100" b="0" i="0" u="none" strike="noStrike">
            <a:solidFill>
              <a:schemeClr val="bg1"/>
            </a:solidFill>
            <a:latin typeface="Arial"/>
            <a:ea typeface="+mn-ea"/>
            <a:cs typeface="Arial"/>
          </a:endParaRPr>
        </a:p>
      </xdr:txBody>
    </xdr:sp>
    <xdr:clientData/>
  </xdr:twoCellAnchor>
  <xdr:twoCellAnchor>
    <xdr:from>
      <xdr:col>2</xdr:col>
      <xdr:colOff>0</xdr:colOff>
      <xdr:row>21</xdr:row>
      <xdr:rowOff>0</xdr:rowOff>
    </xdr:from>
    <xdr:to>
      <xdr:col>4</xdr:col>
      <xdr:colOff>205740</xdr:colOff>
      <xdr:row>25</xdr:row>
      <xdr:rowOff>76200</xdr:rowOff>
    </xdr:to>
    <xdr:sp macro="" textlink="pivots!$C$4">
      <xdr:nvSpPr>
        <xdr:cNvPr id="15" name="Rectangle 14">
          <a:extLst>
            <a:ext uri="{FF2B5EF4-FFF2-40B4-BE49-F238E27FC236}">
              <a16:creationId xmlns:a16="http://schemas.microsoft.com/office/drawing/2014/main" id="{F25D76B3-1BAA-4EAF-9CD3-FBD233A1B22C}"/>
            </a:ext>
          </a:extLst>
        </xdr:cNvPr>
        <xdr:cNvSpPr/>
      </xdr:nvSpPr>
      <xdr:spPr>
        <a:xfrm>
          <a:off x="472440" y="3680460"/>
          <a:ext cx="1546860" cy="77724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8E3CEC0-F751-4AE9-BCEC-3EF894F0D6CF}" type="TxLink">
            <a:rPr lang="en-US" sz="2400" b="0" i="0" u="none" strike="noStrike">
              <a:solidFill>
                <a:schemeClr val="bg1"/>
              </a:solidFill>
              <a:latin typeface="+mj-lt"/>
              <a:ea typeface="+mn-ea"/>
              <a:cs typeface="Arial"/>
            </a:rPr>
            <a:pPr marL="0" indent="0" algn="ctr"/>
            <a:t>3.9</a:t>
          </a:fld>
          <a:endParaRPr lang="en-IN" sz="2400" b="0" i="0" u="none" strike="noStrike">
            <a:solidFill>
              <a:schemeClr val="bg1"/>
            </a:solidFill>
            <a:latin typeface="+mj-lt"/>
            <a:ea typeface="+mn-ea"/>
            <a:cs typeface="Arial"/>
          </a:endParaRPr>
        </a:p>
      </xdr:txBody>
    </xdr:sp>
    <xdr:clientData/>
  </xdr:twoCellAnchor>
  <xdr:twoCellAnchor>
    <xdr:from>
      <xdr:col>2</xdr:col>
      <xdr:colOff>251460</xdr:colOff>
      <xdr:row>21</xdr:row>
      <xdr:rowOff>60960</xdr:rowOff>
    </xdr:from>
    <xdr:to>
      <xdr:col>3</xdr:col>
      <xdr:colOff>647700</xdr:colOff>
      <xdr:row>22</xdr:row>
      <xdr:rowOff>45720</xdr:rowOff>
    </xdr:to>
    <xdr:sp macro="" textlink="">
      <xdr:nvSpPr>
        <xdr:cNvPr id="16" name="TextBox 15">
          <a:extLst>
            <a:ext uri="{FF2B5EF4-FFF2-40B4-BE49-F238E27FC236}">
              <a16:creationId xmlns:a16="http://schemas.microsoft.com/office/drawing/2014/main" id="{09227281-7C64-47B9-8A58-F407905993E4}"/>
            </a:ext>
          </a:extLst>
        </xdr:cNvPr>
        <xdr:cNvSpPr txBox="1"/>
      </xdr:nvSpPr>
      <xdr:spPr>
        <a:xfrm>
          <a:off x="723900" y="3741420"/>
          <a:ext cx="1066800" cy="160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lumMod val="95000"/>
                </a:schemeClr>
              </a:solidFill>
              <a:latin typeface="+mj-lt"/>
            </a:rPr>
            <a:t>Avg</a:t>
          </a:r>
          <a:r>
            <a:rPr lang="en-IN" sz="1100" baseline="0"/>
            <a:t> </a:t>
          </a:r>
          <a:r>
            <a:rPr lang="en-IN" sz="1100">
              <a:solidFill>
                <a:schemeClr val="bg1">
                  <a:lumMod val="95000"/>
                </a:schemeClr>
              </a:solidFill>
              <a:latin typeface="+mj-lt"/>
              <a:ea typeface="+mn-ea"/>
              <a:cs typeface="+mn-cs"/>
            </a:rPr>
            <a:t>rating</a:t>
          </a:r>
        </a:p>
      </xdr:txBody>
    </xdr:sp>
    <xdr:clientData/>
  </xdr:twoCellAnchor>
  <xdr:twoCellAnchor>
    <xdr:from>
      <xdr:col>2</xdr:col>
      <xdr:colOff>365760</xdr:colOff>
      <xdr:row>24</xdr:row>
      <xdr:rowOff>60960</xdr:rowOff>
    </xdr:from>
    <xdr:to>
      <xdr:col>3</xdr:col>
      <xdr:colOff>525780</xdr:colOff>
      <xdr:row>25</xdr:row>
      <xdr:rowOff>22860</xdr:rowOff>
    </xdr:to>
    <xdr:sp macro="" textlink="pivots!C14">
      <xdr:nvSpPr>
        <xdr:cNvPr id="18" name="TextBox 17">
          <a:extLst>
            <a:ext uri="{FF2B5EF4-FFF2-40B4-BE49-F238E27FC236}">
              <a16:creationId xmlns:a16="http://schemas.microsoft.com/office/drawing/2014/main" id="{4E980143-7FB1-4D62-AD7F-6320D5B9C158}"/>
            </a:ext>
          </a:extLst>
        </xdr:cNvPr>
        <xdr:cNvSpPr txBox="1"/>
      </xdr:nvSpPr>
      <xdr:spPr>
        <a:xfrm>
          <a:off x="838200" y="4267200"/>
          <a:ext cx="830580" cy="137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F4FCC79-F830-4F0B-8978-A8D6ACC69E77}" type="TxLink">
            <a:rPr lang="en-US" sz="1100" b="0" i="0" u="none" strike="noStrike">
              <a:solidFill>
                <a:schemeClr val="bg1"/>
              </a:solidFill>
              <a:latin typeface="Arial"/>
              <a:ea typeface="+mn-ea"/>
              <a:cs typeface="Arial"/>
            </a:rPr>
            <a:pPr marL="0" indent="0" algn="ctr"/>
            <a:t>3.9</a:t>
          </a:fld>
          <a:endParaRPr lang="en-IN" sz="1100" b="0" i="0" u="none" strike="noStrike">
            <a:solidFill>
              <a:schemeClr val="bg1"/>
            </a:solidFill>
            <a:latin typeface="Arial"/>
            <a:ea typeface="+mn-ea"/>
            <a:cs typeface="Arial"/>
          </a:endParaRPr>
        </a:p>
      </xdr:txBody>
    </xdr:sp>
    <xdr:clientData/>
  </xdr:twoCellAnchor>
  <xdr:twoCellAnchor>
    <xdr:from>
      <xdr:col>1</xdr:col>
      <xdr:colOff>213360</xdr:colOff>
      <xdr:row>27</xdr:row>
      <xdr:rowOff>0</xdr:rowOff>
    </xdr:from>
    <xdr:to>
      <xdr:col>4</xdr:col>
      <xdr:colOff>198120</xdr:colOff>
      <xdr:row>31</xdr:row>
      <xdr:rowOff>76200</xdr:rowOff>
    </xdr:to>
    <xdr:sp macro="" textlink="pivots!$D$4">
      <xdr:nvSpPr>
        <xdr:cNvPr id="19" name="Rectangle 18">
          <a:extLst>
            <a:ext uri="{FF2B5EF4-FFF2-40B4-BE49-F238E27FC236}">
              <a16:creationId xmlns:a16="http://schemas.microsoft.com/office/drawing/2014/main" id="{769EC2BC-ECA2-4E84-A3B8-FBF95EF19CF3}"/>
            </a:ext>
          </a:extLst>
        </xdr:cNvPr>
        <xdr:cNvSpPr/>
      </xdr:nvSpPr>
      <xdr:spPr>
        <a:xfrm>
          <a:off x="449580" y="4732020"/>
          <a:ext cx="1562100" cy="77724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9C1E6A9-A4CA-4C0D-A06D-C4D2FA175FB0}" type="TxLink">
            <a:rPr lang="en-US" sz="2400" b="0" i="0" u="none" strike="noStrike">
              <a:solidFill>
                <a:schemeClr val="bg1"/>
              </a:solidFill>
              <a:latin typeface="+mj-lt"/>
              <a:ea typeface="+mn-ea"/>
              <a:cs typeface="Arial"/>
            </a:rPr>
            <a:pPr marL="0" indent="0" algn="ctr"/>
            <a:t>307</a:t>
          </a:fld>
          <a:endParaRPr lang="en-IN" sz="2400" b="0" i="0" u="none" strike="noStrike">
            <a:solidFill>
              <a:schemeClr val="bg1"/>
            </a:solidFill>
            <a:latin typeface="+mj-lt"/>
            <a:ea typeface="+mn-ea"/>
            <a:cs typeface="Arial"/>
          </a:endParaRPr>
        </a:p>
      </xdr:txBody>
    </xdr:sp>
    <xdr:clientData/>
  </xdr:twoCellAnchor>
  <xdr:twoCellAnchor>
    <xdr:from>
      <xdr:col>2</xdr:col>
      <xdr:colOff>137160</xdr:colOff>
      <xdr:row>27</xdr:row>
      <xdr:rowOff>38100</xdr:rowOff>
    </xdr:from>
    <xdr:to>
      <xdr:col>4</xdr:col>
      <xdr:colOff>121920</xdr:colOff>
      <xdr:row>28</xdr:row>
      <xdr:rowOff>45720</xdr:rowOff>
    </xdr:to>
    <xdr:sp macro="" textlink="">
      <xdr:nvSpPr>
        <xdr:cNvPr id="20" name="TextBox 19">
          <a:extLst>
            <a:ext uri="{FF2B5EF4-FFF2-40B4-BE49-F238E27FC236}">
              <a16:creationId xmlns:a16="http://schemas.microsoft.com/office/drawing/2014/main" id="{212A106E-FAAF-4C58-92A1-3E076860B113}"/>
            </a:ext>
          </a:extLst>
        </xdr:cNvPr>
        <xdr:cNvSpPr txBox="1"/>
      </xdr:nvSpPr>
      <xdr:spPr>
        <a:xfrm>
          <a:off x="609600" y="5082540"/>
          <a:ext cx="132588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lumMod val="95000"/>
                </a:schemeClr>
              </a:solidFill>
              <a:latin typeface="+mj-lt"/>
              <a:ea typeface="+mn-ea"/>
              <a:cs typeface="+mn-cs"/>
            </a:rPr>
            <a:t>Happy</a:t>
          </a:r>
          <a:r>
            <a:rPr lang="en-IN" sz="1100" baseline="0"/>
            <a:t> </a:t>
          </a:r>
          <a:r>
            <a:rPr lang="en-IN" sz="1100" baseline="0">
              <a:solidFill>
                <a:schemeClr val="bg1">
                  <a:lumMod val="95000"/>
                </a:schemeClr>
              </a:solidFill>
              <a:latin typeface="+mj-lt"/>
            </a:rPr>
            <a:t>callers</a:t>
          </a:r>
        </a:p>
      </xdr:txBody>
    </xdr:sp>
    <xdr:clientData/>
  </xdr:twoCellAnchor>
  <xdr:twoCellAnchor>
    <xdr:from>
      <xdr:col>2</xdr:col>
      <xdr:colOff>312420</xdr:colOff>
      <xdr:row>30</xdr:row>
      <xdr:rowOff>60960</xdr:rowOff>
    </xdr:from>
    <xdr:to>
      <xdr:col>3</xdr:col>
      <xdr:colOff>472440</xdr:colOff>
      <xdr:row>31</xdr:row>
      <xdr:rowOff>22860</xdr:rowOff>
    </xdr:to>
    <xdr:sp macro="" textlink="pivots!$D$14">
      <xdr:nvSpPr>
        <xdr:cNvPr id="22" name="TextBox 21">
          <a:extLst>
            <a:ext uri="{FF2B5EF4-FFF2-40B4-BE49-F238E27FC236}">
              <a16:creationId xmlns:a16="http://schemas.microsoft.com/office/drawing/2014/main" id="{432E8BF8-1999-4A01-B724-6CD56D883BA0}"/>
            </a:ext>
          </a:extLst>
        </xdr:cNvPr>
        <xdr:cNvSpPr txBox="1"/>
      </xdr:nvSpPr>
      <xdr:spPr>
        <a:xfrm>
          <a:off x="784860" y="5318760"/>
          <a:ext cx="830580" cy="137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613B01E-582C-4540-ABA0-3CF0E527367B}" type="TxLink">
            <a:rPr lang="en-US" sz="1100" b="0" i="0" u="none" strike="noStrike">
              <a:solidFill>
                <a:schemeClr val="bg1"/>
              </a:solidFill>
              <a:latin typeface="Arial"/>
              <a:ea typeface="+mn-ea"/>
              <a:cs typeface="Arial"/>
            </a:rPr>
            <a:pPr marL="0" indent="0" algn="ctr"/>
            <a:t>307</a:t>
          </a:fld>
          <a:endParaRPr lang="en-IN" sz="1100" b="0" i="0" u="none" strike="noStrike">
            <a:solidFill>
              <a:schemeClr val="bg1"/>
            </a:solidFill>
            <a:latin typeface="Arial"/>
            <a:ea typeface="+mn-ea"/>
            <a:cs typeface="Arial"/>
          </a:endParaRPr>
        </a:p>
      </xdr:txBody>
    </xdr:sp>
    <xdr:clientData/>
  </xdr:twoCellAnchor>
  <xdr:twoCellAnchor editAs="oneCell">
    <xdr:from>
      <xdr:col>1</xdr:col>
      <xdr:colOff>228600</xdr:colOff>
      <xdr:row>20</xdr:row>
      <xdr:rowOff>129540</xdr:rowOff>
    </xdr:from>
    <xdr:to>
      <xdr:col>2</xdr:col>
      <xdr:colOff>375002</xdr:colOff>
      <xdr:row>22</xdr:row>
      <xdr:rowOff>152400</xdr:rowOff>
    </xdr:to>
    <xdr:pic>
      <xdr:nvPicPr>
        <xdr:cNvPr id="23" name="Graphic 22" descr="Rating Star with solid fill">
          <a:extLst>
            <a:ext uri="{FF2B5EF4-FFF2-40B4-BE49-F238E27FC236}">
              <a16:creationId xmlns:a16="http://schemas.microsoft.com/office/drawing/2014/main" id="{85E9E2A9-FC30-4C9E-9DD1-29EB442985A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464820" y="3634740"/>
          <a:ext cx="382622" cy="373380"/>
        </a:xfrm>
        <a:prstGeom prst="rect">
          <a:avLst/>
        </a:prstGeom>
      </xdr:spPr>
    </xdr:pic>
    <xdr:clientData/>
  </xdr:twoCellAnchor>
  <xdr:twoCellAnchor editAs="oneCell">
    <xdr:from>
      <xdr:col>1</xdr:col>
      <xdr:colOff>213361</xdr:colOff>
      <xdr:row>9</xdr:row>
      <xdr:rowOff>0</xdr:rowOff>
    </xdr:from>
    <xdr:to>
      <xdr:col>2</xdr:col>
      <xdr:colOff>205740</xdr:colOff>
      <xdr:row>10</xdr:row>
      <xdr:rowOff>45020</xdr:rowOff>
    </xdr:to>
    <xdr:pic>
      <xdr:nvPicPr>
        <xdr:cNvPr id="24" name="Graphic 23" descr="Shopping cart with solid fill">
          <a:extLst>
            <a:ext uri="{FF2B5EF4-FFF2-40B4-BE49-F238E27FC236}">
              <a16:creationId xmlns:a16="http://schemas.microsoft.com/office/drawing/2014/main" id="{DB9D5220-A544-40DA-8887-3E69D98A84E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49581" y="1889760"/>
          <a:ext cx="228599" cy="220280"/>
        </a:xfrm>
        <a:prstGeom prst="rect">
          <a:avLst/>
        </a:prstGeom>
      </xdr:spPr>
    </xdr:pic>
    <xdr:clientData/>
  </xdr:twoCellAnchor>
  <xdr:twoCellAnchor editAs="oneCell">
    <xdr:from>
      <xdr:col>1</xdr:col>
      <xdr:colOff>205740</xdr:colOff>
      <xdr:row>27</xdr:row>
      <xdr:rowOff>30481</xdr:rowOff>
    </xdr:from>
    <xdr:to>
      <xdr:col>2</xdr:col>
      <xdr:colOff>266700</xdr:colOff>
      <xdr:row>28</xdr:row>
      <xdr:rowOff>145191</xdr:rowOff>
    </xdr:to>
    <xdr:pic>
      <xdr:nvPicPr>
        <xdr:cNvPr id="25" name="Graphic 24" descr="Star-struck face outline with solid fill">
          <a:extLst>
            <a:ext uri="{FF2B5EF4-FFF2-40B4-BE49-F238E27FC236}">
              <a16:creationId xmlns:a16="http://schemas.microsoft.com/office/drawing/2014/main" id="{A7EC57CB-0831-43F4-A348-8ECB4A016FB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41960" y="4762501"/>
          <a:ext cx="297180" cy="289970"/>
        </a:xfrm>
        <a:prstGeom prst="rect">
          <a:avLst/>
        </a:prstGeom>
      </xdr:spPr>
    </xdr:pic>
    <xdr:clientData/>
  </xdr:twoCellAnchor>
  <xdr:twoCellAnchor editAs="oneCell">
    <xdr:from>
      <xdr:col>2</xdr:col>
      <xdr:colOff>0</xdr:colOff>
      <xdr:row>15</xdr:row>
      <xdr:rowOff>22861</xdr:rowOff>
    </xdr:from>
    <xdr:to>
      <xdr:col>2</xdr:col>
      <xdr:colOff>262260</xdr:colOff>
      <xdr:row>16</xdr:row>
      <xdr:rowOff>106680</xdr:rowOff>
    </xdr:to>
    <xdr:pic>
      <xdr:nvPicPr>
        <xdr:cNvPr id="26" name="Graphic 25" descr="Hourglass Finished with solid fill">
          <a:extLst>
            <a:ext uri="{FF2B5EF4-FFF2-40B4-BE49-F238E27FC236}">
              <a16:creationId xmlns:a16="http://schemas.microsoft.com/office/drawing/2014/main" id="{D13DA759-EAD4-40C8-BD77-6244607B2EC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72440" y="2651761"/>
          <a:ext cx="262260" cy="259079"/>
        </a:xfrm>
        <a:prstGeom prst="rect">
          <a:avLst/>
        </a:prstGeom>
      </xdr:spPr>
    </xdr:pic>
    <xdr:clientData/>
  </xdr:twoCellAnchor>
  <xdr:twoCellAnchor editAs="oneCell">
    <xdr:from>
      <xdr:col>11</xdr:col>
      <xdr:colOff>251460</xdr:colOff>
      <xdr:row>16</xdr:row>
      <xdr:rowOff>76200</xdr:rowOff>
    </xdr:from>
    <xdr:to>
      <xdr:col>13</xdr:col>
      <xdr:colOff>335280</xdr:colOff>
      <xdr:row>26</xdr:row>
      <xdr:rowOff>15239</xdr:rowOff>
    </xdr:to>
    <mc:AlternateContent xmlns:mc="http://schemas.openxmlformats.org/markup-compatibility/2006" xmlns:a14="http://schemas.microsoft.com/office/drawing/2010/main">
      <mc:Choice Requires="a14">
        <xdr:graphicFrame macro="">
          <xdr:nvGraphicFramePr>
            <xdr:cNvPr id="27" name="Representative">
              <a:extLst>
                <a:ext uri="{FF2B5EF4-FFF2-40B4-BE49-F238E27FC236}">
                  <a16:creationId xmlns:a16="http://schemas.microsoft.com/office/drawing/2014/main" id="{DD896C56-8479-4139-AF9D-692CEB6436C7}"/>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6758940" y="3192780"/>
              <a:ext cx="1424940" cy="16916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487680</xdr:colOff>
      <xdr:row>2</xdr:row>
      <xdr:rowOff>167640</xdr:rowOff>
    </xdr:from>
    <xdr:to>
      <xdr:col>10</xdr:col>
      <xdr:colOff>388620</xdr:colOff>
      <xdr:row>14</xdr:row>
      <xdr:rowOff>121920</xdr:rowOff>
    </xdr:to>
    <xdr:graphicFrame macro="">
      <xdr:nvGraphicFramePr>
        <xdr:cNvPr id="29" name="Chart 28">
          <a:extLst>
            <a:ext uri="{FF2B5EF4-FFF2-40B4-BE49-F238E27FC236}">
              <a16:creationId xmlns:a16="http://schemas.microsoft.com/office/drawing/2014/main" id="{EB304811-8C24-4AE7-9AEB-7ADF4042B3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396240</xdr:colOff>
      <xdr:row>3</xdr:row>
      <xdr:rowOff>114300</xdr:rowOff>
    </xdr:from>
    <xdr:to>
      <xdr:col>12</xdr:col>
      <xdr:colOff>548640</xdr:colOff>
      <xdr:row>13</xdr:row>
      <xdr:rowOff>152400</xdr:rowOff>
    </xdr:to>
    <xdr:graphicFrame macro="">
      <xdr:nvGraphicFramePr>
        <xdr:cNvPr id="30" name="Chart 29">
          <a:extLst>
            <a:ext uri="{FF2B5EF4-FFF2-40B4-BE49-F238E27FC236}">
              <a16:creationId xmlns:a16="http://schemas.microsoft.com/office/drawing/2014/main" id="{7AD85A36-E660-4534-BF8D-2F01ACDEAD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396240</xdr:colOff>
      <xdr:row>16</xdr:row>
      <xdr:rowOff>76200</xdr:rowOff>
    </xdr:from>
    <xdr:to>
      <xdr:col>11</xdr:col>
      <xdr:colOff>251460</xdr:colOff>
      <xdr:row>32</xdr:row>
      <xdr:rowOff>22860</xdr:rowOff>
    </xdr:to>
    <xdr:sp macro="" textlink="">
      <xdr:nvSpPr>
        <xdr:cNvPr id="13" name="Rectangle 12">
          <a:extLst>
            <a:ext uri="{FF2B5EF4-FFF2-40B4-BE49-F238E27FC236}">
              <a16:creationId xmlns:a16="http://schemas.microsoft.com/office/drawing/2014/main" id="{0C72B8EF-A5BE-D619-C58E-27BC5E8B99BC}"/>
            </a:ext>
          </a:extLst>
        </xdr:cNvPr>
        <xdr:cNvSpPr/>
      </xdr:nvSpPr>
      <xdr:spPr>
        <a:xfrm>
          <a:off x="2209800" y="2880360"/>
          <a:ext cx="4549140" cy="2750820"/>
        </a:xfrm>
        <a:prstGeom prst="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327660</xdr:colOff>
      <xdr:row>16</xdr:row>
      <xdr:rowOff>152400</xdr:rowOff>
    </xdr:from>
    <xdr:to>
      <xdr:col>7</xdr:col>
      <xdr:colOff>396240</xdr:colOff>
      <xdr:row>32</xdr:row>
      <xdr:rowOff>91440</xdr:rowOff>
    </xdr:to>
    <xdr:graphicFrame macro="">
      <xdr:nvGraphicFramePr>
        <xdr:cNvPr id="3" name="Chart 2">
          <a:extLst>
            <a:ext uri="{FF2B5EF4-FFF2-40B4-BE49-F238E27FC236}">
              <a16:creationId xmlns:a16="http://schemas.microsoft.com/office/drawing/2014/main" id="{E3DA861E-0B56-43AC-82CE-DCD91F5F7C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251460</xdr:colOff>
      <xdr:row>16</xdr:row>
      <xdr:rowOff>106680</xdr:rowOff>
    </xdr:from>
    <xdr:to>
      <xdr:col>11</xdr:col>
      <xdr:colOff>274320</xdr:colOff>
      <xdr:row>31</xdr:row>
      <xdr:rowOff>167640</xdr:rowOff>
    </xdr:to>
    <xdr:graphicFrame macro="">
      <xdr:nvGraphicFramePr>
        <xdr:cNvPr id="17" name="Chart 16">
          <a:extLst>
            <a:ext uri="{FF2B5EF4-FFF2-40B4-BE49-F238E27FC236}">
              <a16:creationId xmlns:a16="http://schemas.microsoft.com/office/drawing/2014/main" id="{3D26282C-B8BE-4AAC-8620-CC9DC7466C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13</xdr:col>
      <xdr:colOff>53340</xdr:colOff>
      <xdr:row>3</xdr:row>
      <xdr:rowOff>0</xdr:rowOff>
    </xdr:from>
    <xdr:to>
      <xdr:col>17</xdr:col>
      <xdr:colOff>297180</xdr:colOff>
      <xdr:row>14</xdr:row>
      <xdr:rowOff>114300</xdr:rowOff>
    </xdr:to>
    <xdr:graphicFrame macro="">
      <xdr:nvGraphicFramePr>
        <xdr:cNvPr id="21" name="Chart 20">
          <a:extLst>
            <a:ext uri="{FF2B5EF4-FFF2-40B4-BE49-F238E27FC236}">
              <a16:creationId xmlns:a16="http://schemas.microsoft.com/office/drawing/2014/main" id="{F4E25699-72B1-47B8-9D05-180D5FABE6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17</xdr:col>
      <xdr:colOff>236220</xdr:colOff>
      <xdr:row>3</xdr:row>
      <xdr:rowOff>0</xdr:rowOff>
    </xdr:from>
    <xdr:to>
      <xdr:col>20</xdr:col>
      <xdr:colOff>495300</xdr:colOff>
      <xdr:row>14</xdr:row>
      <xdr:rowOff>99060</xdr:rowOff>
    </xdr:to>
    <xdr:graphicFrame macro="">
      <xdr:nvGraphicFramePr>
        <xdr:cNvPr id="28" name="Chart 27">
          <a:extLst>
            <a:ext uri="{FF2B5EF4-FFF2-40B4-BE49-F238E27FC236}">
              <a16:creationId xmlns:a16="http://schemas.microsoft.com/office/drawing/2014/main" id="{08630BB4-61F0-4A54-92E0-565D84A721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87630</xdr:colOff>
      <xdr:row>0</xdr:row>
      <xdr:rowOff>0</xdr:rowOff>
    </xdr:from>
    <xdr:to>
      <xdr:col>2</xdr:col>
      <xdr:colOff>30480</xdr:colOff>
      <xdr:row>1</xdr:row>
      <xdr:rowOff>91440</xdr:rowOff>
    </xdr:to>
    <xdr:sp macro="" textlink="">
      <xdr:nvSpPr>
        <xdr:cNvPr id="33" name="TextBox 32">
          <a:extLst>
            <a:ext uri="{FF2B5EF4-FFF2-40B4-BE49-F238E27FC236}">
              <a16:creationId xmlns:a16="http://schemas.microsoft.com/office/drawing/2014/main" id="{9636C6D8-80BE-D8C1-616C-88D9B9AF515E}"/>
            </a:ext>
          </a:extLst>
        </xdr:cNvPr>
        <xdr:cNvSpPr txBox="1"/>
      </xdr:nvSpPr>
      <xdr:spPr>
        <a:xfrm>
          <a:off x="87630" y="0"/>
          <a:ext cx="415290" cy="57912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solidFill>
              <a:schemeClr val="bg1">
                <a:lumMod val="95000"/>
              </a:schemeClr>
            </a:solidFill>
            <a:latin typeface="+mj-lt"/>
            <a:ea typeface="+mn-ea"/>
            <a:cs typeface="+mn-cs"/>
          </a:endParaRPr>
        </a:p>
      </xdr:txBody>
    </xdr:sp>
    <xdr:clientData/>
  </xdr:twoCellAnchor>
  <xdr:twoCellAnchor>
    <xdr:from>
      <xdr:col>7</xdr:col>
      <xdr:colOff>34290</xdr:colOff>
      <xdr:row>43</xdr:row>
      <xdr:rowOff>30480</xdr:rowOff>
    </xdr:from>
    <xdr:to>
      <xdr:col>7</xdr:col>
      <xdr:colOff>129540</xdr:colOff>
      <xdr:row>43</xdr:row>
      <xdr:rowOff>152400</xdr:rowOff>
    </xdr:to>
    <xdr:sp macro="" textlink="">
      <xdr:nvSpPr>
        <xdr:cNvPr id="34" name="TextBox 33">
          <a:extLst>
            <a:ext uri="{FF2B5EF4-FFF2-40B4-BE49-F238E27FC236}">
              <a16:creationId xmlns:a16="http://schemas.microsoft.com/office/drawing/2014/main" id="{0895CA17-7BB6-872B-8B44-F95D327B1714}"/>
            </a:ext>
          </a:extLst>
        </xdr:cNvPr>
        <xdr:cNvSpPr txBox="1"/>
      </xdr:nvSpPr>
      <xdr:spPr>
        <a:xfrm>
          <a:off x="3859530" y="7924800"/>
          <a:ext cx="95250" cy="1219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7</xdr:col>
      <xdr:colOff>213360</xdr:colOff>
      <xdr:row>0</xdr:row>
      <xdr:rowOff>0</xdr:rowOff>
    </xdr:from>
    <xdr:to>
      <xdr:col>16</xdr:col>
      <xdr:colOff>548640</xdr:colOff>
      <xdr:row>2</xdr:row>
      <xdr:rowOff>91440</xdr:rowOff>
    </xdr:to>
    <xdr:sp macro="" textlink="">
      <xdr:nvSpPr>
        <xdr:cNvPr id="35" name="TextBox 34">
          <a:extLst>
            <a:ext uri="{FF2B5EF4-FFF2-40B4-BE49-F238E27FC236}">
              <a16:creationId xmlns:a16="http://schemas.microsoft.com/office/drawing/2014/main" id="{2497A9A4-ECA4-186C-6668-636E2ACF9DFB}"/>
            </a:ext>
          </a:extLst>
        </xdr:cNvPr>
        <xdr:cNvSpPr txBox="1"/>
      </xdr:nvSpPr>
      <xdr:spPr>
        <a:xfrm>
          <a:off x="4038600" y="0"/>
          <a:ext cx="6370320" cy="754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latin typeface="+mj-lt"/>
            </a:rPr>
            <a:t>CALL CENTRE</a:t>
          </a:r>
          <a:r>
            <a:rPr lang="en-IN" sz="2800" baseline="0">
              <a:latin typeface="+mj-lt"/>
            </a:rPr>
            <a:t> REPORT-2026</a:t>
          </a:r>
        </a:p>
        <a:p>
          <a:endParaRPr lang="en-IN" sz="2800">
            <a:latin typeface="+mj-lt"/>
          </a:endParaRPr>
        </a:p>
      </xdr:txBody>
    </xdr:sp>
    <xdr:clientData/>
  </xdr:twoCellAnchor>
</xdr:wsDr>
</file>

<file path=xl/drawings/drawing3.xml><?xml version="1.0" encoding="utf-8"?>
<c:userShapes xmlns:c="http://schemas.openxmlformats.org/drawingml/2006/chart">
  <cdr:relSizeAnchor xmlns:cdr="http://schemas.openxmlformats.org/drawingml/2006/chartDrawing">
    <cdr:from>
      <cdr:x>0.76699</cdr:x>
      <cdr:y>0.39259</cdr:y>
    </cdr:from>
    <cdr:to>
      <cdr:x>1</cdr:x>
      <cdr:y>0.83704</cdr:y>
    </cdr:to>
    <cdr:sp macro="" textlink="">
      <cdr:nvSpPr>
        <cdr:cNvPr id="2" name="TextBox 1">
          <a:extLst xmlns:a="http://schemas.openxmlformats.org/drawingml/2006/main">
            <a:ext uri="{FF2B5EF4-FFF2-40B4-BE49-F238E27FC236}">
              <a16:creationId xmlns:a16="http://schemas.microsoft.com/office/drawing/2014/main" id="{43B042A9-1A2C-FB60-7E23-8B25D6A7C7BD}"/>
            </a:ext>
          </a:extLst>
        </cdr:cNvPr>
        <cdr:cNvSpPr txBox="1"/>
      </cdr:nvSpPr>
      <cdr:spPr>
        <a:xfrm xmlns:a="http://schemas.openxmlformats.org/drawingml/2006/main">
          <a:off x="3329940" y="80772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ruba" refreshedDate="46094.601705208333" backgroundQuery="1" createdVersion="8" refreshedVersion="8" minRefreshableVersion="3" recordCount="0" supportSubquery="1" supportAdvancedDrill="1" xr:uid="{8E0EB48D-7180-4B91-A4B7-87ED02DB0DD2}">
  <cacheSource type="external" connectionId="1"/>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7" level="32767"/>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 caption="to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 calls ]" caption="5* calls "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Date of Call]" caption="Count of Date of Call" measure="1" displayFolder="" measureGroup="calls" count="0" hidden="1">
      <extLst>
        <ext xmlns:x15="http://schemas.microsoft.com/office/spreadsheetml/2010/11/main" uri="{B97F6D7D-B522-45F9-BDA1-12C45D357490}">
          <x15:cacheHierarchy aggregatedColumn="4"/>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4"/>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ruba" refreshedDate="46094.601706481481" backgroundQuery="1" createdVersion="8" refreshedVersion="8" minRefreshableVersion="3" recordCount="0" supportSubquery="1" supportAdvancedDrill="1" xr:uid="{CADBD338-46E3-4483-BE78-6730FA16AE23}">
  <cacheSource type="external" connectionId="1"/>
  <cacheFields count="5">
    <cacheField name="[Measures].[call count]" caption="call count" numFmtId="0" hierarchy="17" level="32767"/>
    <cacheField name="[Measures].[tot]" caption="tot" numFmtId="0" hierarchy="18" level="32767"/>
    <cacheField name="[Measures].[total duration]" caption="total duration" numFmtId="0" hierarchy="19" level="32767"/>
    <cacheField name="[Measures].[avg.rating]" caption="avg.rating" numFmtId="0" hierarchy="20" level="32767"/>
    <cacheField name="[Measures].[5* calls ]" caption="5* calls " numFmtId="0" hierarchy="21" level="32767"/>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 caption="to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rating]" caption="avg.rating" measure="1" displayFolder="" measureGroup="calls" count="0" oneField="1">
      <fieldsUsage count="1">
        <fieldUsage x="3"/>
      </fieldsUsage>
    </cacheHierarchy>
    <cacheHierarchy uniqueName="[Measures].[5* calls ]" caption="5* calls "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Date of Call]" caption="Count of Date of Call" measure="1" displayFolder="" measureGroup="calls" count="0" hidden="1">
      <extLst>
        <ext xmlns:x15="http://schemas.microsoft.com/office/spreadsheetml/2010/11/main" uri="{B97F6D7D-B522-45F9-BDA1-12C45D357490}">
          <x15:cacheHierarchy aggregatedColumn="4"/>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4"/>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ruba" refreshedDate="46094.601707754628" backgroundQuery="1" createdVersion="8" refreshedVersion="8" minRefreshableVersion="3" recordCount="0" supportSubquery="1" supportAdvancedDrill="1" xr:uid="{C86EE4B9-8F91-4D94-B98A-81D71007910F}">
  <cacheSource type="external" connectionId="1"/>
  <cacheFields count="3">
    <cacheField name="[Measures].[call count]" caption="call count" numFmtId="0" hierarchy="17" level="32767"/>
    <cacheField name="[Measures].[tot]" caption="tot" numFmtId="0" hierarchy="18" level="32767"/>
    <cacheField name="[calls].[Representative].[Representative]" caption="Representative" numFmtId="0" hierarchy="3" level="1">
      <sharedItems count="5">
        <s v="R01"/>
        <s v="R02"/>
        <s v="R03"/>
        <s v="R04"/>
        <s v="R05"/>
      </sharedItems>
    </cacheField>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 caption="tot" measure="1" displayFolder="" measureGroup="calls" count="0" oneField="1">
      <fieldsUsage count="1">
        <fieldUsage x="1"/>
      </fieldsUsage>
    </cacheHierarchy>
    <cacheHierarchy uniqueName="[Measures].[total duration]" caption="total duration" measure="1" displayFolder="" measureGroup="calls" count="0"/>
    <cacheHierarchy uniqueName="[Measures].[avg.rating]" caption="avg.rating" measure="1" displayFolder="" measureGroup="calls" count="0"/>
    <cacheHierarchy uniqueName="[Measures].[5* calls ]" caption="5* calls "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Date of Call]" caption="Count of Date of Call" measure="1" displayFolder="" measureGroup="calls" count="0" hidden="1">
      <extLst>
        <ext xmlns:x15="http://schemas.microsoft.com/office/spreadsheetml/2010/11/main" uri="{B97F6D7D-B522-45F9-BDA1-12C45D357490}">
          <x15:cacheHierarchy aggregatedColumn="4"/>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4"/>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ruba" refreshedDate="46094.605821990743" backgroundQuery="1" createdVersion="8" refreshedVersion="8" minRefreshableVersion="3" recordCount="0" supportSubquery="1" supportAdvancedDrill="1" xr:uid="{D925DDF7-2737-4350-B0F0-3DF40BA5FDF5}">
  <cacheSource type="external" connectionId="1"/>
  <cacheFields count="4">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 caption="tot" numFmtId="0" hierarchy="18" level="32767"/>
    <cacheField name="[calls].[Representative].[Representative]" caption="Representative" numFmtId="0" hierarchy="3" level="1">
      <sharedItems count="5">
        <s v="R01"/>
        <s v="R02"/>
        <s v="R03"/>
        <s v="R04"/>
        <s v="R05"/>
      </sharedItems>
    </cacheField>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1"/>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 caption="tot" measure="1" displayFolder="" measureGroup="calls" count="0" oneField="1">
      <fieldsUsage count="1">
        <fieldUsage x="2"/>
      </fieldsUsage>
    </cacheHierarchy>
    <cacheHierarchy uniqueName="[Measures].[total duration]" caption="total duration" measure="1" displayFolder="" measureGroup="calls" count="0"/>
    <cacheHierarchy uniqueName="[Measures].[avg.rating]" caption="avg.rating" measure="1" displayFolder="" measureGroup="calls" count="0"/>
    <cacheHierarchy uniqueName="[Measures].[5* calls ]" caption="5* calls "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Date of Call]" caption="Count of Date of Call" measure="1" displayFolder="" measureGroup="calls" count="0" hidden="1">
      <extLst>
        <ext xmlns:x15="http://schemas.microsoft.com/office/spreadsheetml/2010/11/main" uri="{B97F6D7D-B522-45F9-BDA1-12C45D357490}">
          <x15:cacheHierarchy aggregatedColumn="4"/>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4"/>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ruba" refreshedDate="46196.87329398148" backgroundQuery="1" createdVersion="8" refreshedVersion="8" minRefreshableVersion="3" recordCount="0" supportSubquery="1" supportAdvancedDrill="1" xr:uid="{ABD4E48F-18D1-41DC-AE11-943758EB49F6}">
  <cacheSource type="external" connectionId="1"/>
  <cacheFields count="6">
    <cacheField name="[Measures].[call count]" caption="call count" numFmtId="0" hierarchy="17" level="32767"/>
    <cacheField name="[Measures].[tot]" caption="tot" numFmtId="0" hierarchy="18" level="32767"/>
    <cacheField name="[Measures].[total duration]" caption="total duration" numFmtId="0" hierarchy="19" level="32767"/>
    <cacheField name="[Measures].[avg.rating]" caption="avg.rating" numFmtId="0" hierarchy="20" level="32767"/>
    <cacheField name="[Measures].[5* calls ]" caption="5* calls " numFmtId="0" hierarchy="21" level="32767"/>
    <cacheField name="[calls].[Representative].[Representative]" caption="Representative" numFmtId="0" hierarchy="3" level="1">
      <sharedItems containsSemiMixedTypes="0" containsNonDate="0" containsString="0"/>
    </cacheField>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 caption="to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rating]" caption="avg.rating" measure="1" displayFolder="" measureGroup="calls" count="0" oneField="1">
      <fieldsUsage count="1">
        <fieldUsage x="3"/>
      </fieldsUsage>
    </cacheHierarchy>
    <cacheHierarchy uniqueName="[Measures].[5* calls ]" caption="5* calls "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Date of Call]" caption="Count of Date of Call" measure="1" displayFolder="" measureGroup="calls" count="0" hidden="1">
      <extLst>
        <ext xmlns:x15="http://schemas.microsoft.com/office/spreadsheetml/2010/11/main" uri="{B97F6D7D-B522-45F9-BDA1-12C45D357490}">
          <x15:cacheHierarchy aggregatedColumn="4"/>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4"/>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ruba" refreshedDate="46196.873294907411" backgroundQuery="1" createdVersion="8" refreshedVersion="8" minRefreshableVersion="3" recordCount="0" supportSubquery="1" supportAdvancedDrill="1" xr:uid="{7E539C88-A799-46D6-A5CC-CD4C050C2639}">
  <cacheSource type="external" connectionId="1"/>
  <cacheFields count="5">
    <cacheField name="[calls].[Date of Call].[Date of Call]" caption="Date of Call" numFmtId="0" hierarchy="4" level="1">
      <sharedItems containsSemiMixedTypes="0" containsNonDate="0" containsDate="1" containsString="0" minDate="2023-02-02T00:00:00" maxDate="2023-03-01T00:00:00" count="13">
        <d v="2023-02-02T00:00:00"/>
        <d v="2023-02-04T00:00:00"/>
        <d v="2023-02-05T00:00:00"/>
        <d v="2023-02-10T00:00:00"/>
        <d v="2023-02-12T00:00:00"/>
        <d v="2023-02-13T00:00:00"/>
        <d v="2023-02-15T00:00:00"/>
        <d v="2023-02-19T00:00:00"/>
        <d v="2023-02-20T00:00:00"/>
        <d v="2023-02-22T00:00:00"/>
        <d v="2023-02-26T00:00:00"/>
        <d v="2023-02-27T00:00:00"/>
        <d v="2023-02-28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 name="Unsupported0" numFmtId="0" hierarchy="30" level="32767">
      <extLst>
        <ext xmlns:x14="http://schemas.microsoft.com/office/spreadsheetml/2009/9/main" uri="{63CAB8AC-B538-458d-9737-405883B0398D}">
          <x14:cacheField ignore="1"/>
        </ext>
      </extLst>
    </cacheField>
  </cacheFields>
  <cacheHierarchies count="31">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0"/>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1"/>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 caption="to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 calls ]" caption="5* calls "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Date of Call]" caption="Count of Date of Call" measure="1" displayFolder="" measureGroup="calls" count="0" hidden="1">
      <extLst>
        <ext xmlns:x15="http://schemas.microsoft.com/office/spreadsheetml/2010/11/main" uri="{B97F6D7D-B522-45F9-BDA1-12C45D357490}">
          <x15:cacheHierarchy aggregatedColumn="4"/>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4"/>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ruba" refreshedDate="46196.87329560185" backgroundQuery="1" createdVersion="8" refreshedVersion="8" minRefreshableVersion="3" recordCount="0" supportSubquery="1" supportAdvancedDrill="1" xr:uid="{052391B7-1D76-49DB-A495-5EA45A92BC2C}">
  <cacheSource type="external" connectionId="1"/>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 caption="to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 calls ]" caption="5* calls "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Date of Call]" caption="Count of Date of Call" measure="1" displayFolder="" measureGroup="calls" count="0" hidden="1">
      <extLst>
        <ext xmlns:x15="http://schemas.microsoft.com/office/spreadsheetml/2010/11/main" uri="{B97F6D7D-B522-45F9-BDA1-12C45D357490}">
          <x15:cacheHierarchy aggregatedColumn="4"/>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4"/>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ruba" refreshedDate="46196.873296180558" backgroundQuery="1" createdVersion="8" refreshedVersion="8" minRefreshableVersion="3" recordCount="0" supportSubquery="1" supportAdvancedDrill="1" xr:uid="{6990D45C-B8BF-4DE9-B2D3-E7F2E6325460}">
  <cacheSource type="external" connectionId="1"/>
  <cacheFields count="1">
    <cacheField name="[calls].[Representative].[Representative]" caption="Representative" numFmtId="0" hierarchy="3" level="1">
      <sharedItems count="5">
        <s v="R01"/>
        <s v="R02"/>
        <s v="R03"/>
        <s v="R04"/>
        <s v="R05"/>
      </sharedItems>
    </cacheField>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 caption="to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 calls ]" caption="5* calls "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Date of Call]" caption="Count of Date of Call" measure="1" displayFolder="" measureGroup="calls" count="0" hidden="1">
      <extLst>
        <ext xmlns:x15="http://schemas.microsoft.com/office/spreadsheetml/2010/11/main" uri="{B97F6D7D-B522-45F9-BDA1-12C45D357490}">
          <x15:cacheHierarchy aggregatedColumn="4"/>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4"/>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ruba" refreshedDate="46196.873296874997" backgroundQuery="1" createdVersion="8" refreshedVersion="8" minRefreshableVersion="3" recordCount="0" supportSubquery="1" supportAdvancedDrill="1" xr:uid="{662D8C21-E28C-48C7-BFD1-2907C1C93590}">
  <cacheSource type="external" connectionId="1"/>
  <cacheFields count="3">
    <cacheField name="[Measures].[call count]" caption="call count" numFmtId="0" hierarchy="17" level="32767"/>
    <cacheField name="[calls].[Rating rounded].[Rating rounded]" caption="Rating rounded" numFmtId="0" hierarchy="10" level="1">
      <sharedItems containsSemiMixedTypes="0" containsString="0" containsNumber="1" containsInteger="1" minValue="0" maxValue="5" count="6">
        <n v="0"/>
        <n v="1"/>
        <n v="2"/>
        <n v="3"/>
        <n v="4"/>
        <n v="5"/>
      </sharedItems>
      <extLst>
        <ext xmlns:x15="http://schemas.microsoft.com/office/spreadsheetml/2010/11/main" uri="{4F2E5C28-24EA-4eb8-9CBF-B6C8F9C3D259}">
          <x15:cachedUniqueNames>
            <x15:cachedUniqueName index="0" name="[calls].[Rating rounded].&amp;[0]"/>
            <x15:cachedUniqueName index="1" name="[calls].[Rating rounded].&amp;[1]"/>
            <x15:cachedUniqueName index="2" name="[calls].[Rating rounded].&amp;[2]"/>
            <x15:cachedUniqueName index="3" name="[calls].[Rating rounded].&amp;[3]"/>
            <x15:cachedUniqueName index="4" name="[calls].[Rating rounded].&amp;[4]"/>
            <x15:cachedUniqueName index="5"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 caption="to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 calls ]" caption="5* calls "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Date of Call]" caption="Count of Date of Call" measure="1" displayFolder="" measureGroup="calls" count="0" hidden="1">
      <extLst>
        <ext xmlns:x15="http://schemas.microsoft.com/office/spreadsheetml/2010/11/main" uri="{B97F6D7D-B522-45F9-BDA1-12C45D357490}">
          <x15:cacheHierarchy aggregatedColumn="4"/>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4"/>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ruba" refreshedDate="46094.60169560185" backgroundQuery="1" createdVersion="3" refreshedVersion="8" minRefreshableVersion="3" recordCount="0" supportSubquery="1" supportAdvancedDrill="1" xr:uid="{554A0358-36C7-4686-A6B3-21B611282C63}">
  <cacheSource type="external" connectionId="1">
    <extLst>
      <ext xmlns:x14="http://schemas.microsoft.com/office/spreadsheetml/2009/9/main" uri="{F057638F-6D5F-4e77-A914-E7F072B9BCA8}">
        <x14:sourceConnection name="ThisWorkbookDataModel"/>
      </ext>
    </extLst>
  </cacheSource>
  <cacheFields count="0"/>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 caption="to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 calls ]" caption="5* calls "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Date of Call]" caption="Count of Date of Call" measure="1" displayFolder="" measureGroup="calls" count="0" hidden="1">
      <extLst>
        <ext xmlns:x15="http://schemas.microsoft.com/office/spreadsheetml/2010/11/main" uri="{B97F6D7D-B522-45F9-BDA1-12C45D357490}">
          <x15:cacheHierarchy aggregatedColumn="4"/>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52509498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F66EED-DD83-4218-A963-6873BDC408EA}" name="selected rep" cacheId="23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81:A86" firstHeaderRow="1" firstDataRow="1" firstDataCol="1"/>
  <pivotFields count="1">
    <pivotField axis="axisRow" allDrilled="1" subtotalTop="0" showAll="0" dataSourceSort="1" defaultSubtotal="0" defaultAttributeDrillState="1">
      <items count="5">
        <item x="0"/>
        <item x="1"/>
        <item x="2"/>
        <item x="3"/>
        <item x="4"/>
      </items>
    </pivotField>
  </pivotFields>
  <rowFields count="1">
    <field x="0"/>
  </rowFields>
  <rowItems count="5">
    <i>
      <x/>
    </i>
    <i>
      <x v="1"/>
    </i>
    <i>
      <x v="2"/>
    </i>
    <i>
      <x v="3"/>
    </i>
    <i>
      <x v="4"/>
    </i>
  </rowItems>
  <formats count="1">
    <format dxfId="2">
      <pivotArea dataOnly="0" labelOnly="1" fieldPosition="0">
        <references count="1">
          <reference field="0" count="0"/>
        </references>
      </pivotArea>
    </format>
  </formats>
  <pivotHierarchies count="3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A0D51D-0956-4AC9-9CA5-919E8673D69C}" name="rep pivots"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2:C58"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2"/>
  </rowFields>
  <rowItems count="6">
    <i>
      <x/>
    </i>
    <i>
      <x v="1"/>
    </i>
    <i>
      <x v="2"/>
    </i>
    <i>
      <x v="3"/>
    </i>
    <i>
      <x v="4"/>
    </i>
    <i t="grand">
      <x/>
    </i>
  </rowItems>
  <colFields count="1">
    <field x="-2"/>
  </colFields>
  <colItems count="2">
    <i>
      <x/>
    </i>
    <i i="1">
      <x v="1"/>
    </i>
  </colItems>
  <dataFields count="2">
    <dataField fld="0" subtotal="count" baseField="0" baseItem="0"/>
    <dataField name="Total Amount" fld="1" subtotal="count" baseField="0" baseItem="0"/>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otal Am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C1A1F81-ECA6-40A3-8B56-3820F9564438}" name="summary pivot"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name="total amount" fld="1" subtotal="count" baseField="0" baseItem="0"/>
    <dataField fld="3" subtotal="count" baseField="0" baseItem="2"/>
    <dataField fld="4" subtotal="count" baseField="0" baseItem="0"/>
    <dataField fld="2" subtotal="count" baseField="0" baseItem="0"/>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otal am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61B0BA-2DB1-4E5F-ABC7-870BB1036A4C}" name="weekday trend\" cacheId="22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4">
  <location ref="I26:J34"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7">
        <item x="3"/>
        <item x="1"/>
        <item x="5"/>
        <item x="6"/>
        <item x="4"/>
        <item x="0"/>
        <item x="2"/>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fld="2" subtotal="count" baseField="0" baseItem="0"/>
  </dataFields>
  <chartFormats count="3">
    <chartFormat chart="39" format="0" series="1">
      <pivotArea type="data" outline="0" fieldPosition="0">
        <references count="1">
          <reference field="4294967294" count="1" selected="0">
            <x v="0"/>
          </reference>
        </references>
      </pivotArea>
    </chartFormat>
    <chartFormat chart="40" format="1"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otal am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FB05248-AEAF-4729-8384-EA84EEA14C67}" name="monthly trend" cacheId="22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6">
  <location ref="A26:C39" firstHeaderRow="0" firstDataRow="1" firstDataCol="1"/>
  <pivotFields count="5">
    <pivotField axis="axisRow" allDrilled="1" subtotalTop="0" showAll="0" dataSourceSort="1" defaultSubtotal="0" defaultAttributeDrillState="1">
      <items count="13">
        <item x="0"/>
        <item x="1"/>
        <item x="2"/>
        <item x="3"/>
        <item x="4"/>
        <item x="5"/>
        <item x="6"/>
        <item x="7"/>
        <item x="8"/>
        <item x="9"/>
        <item x="10"/>
        <item x="11"/>
        <item x="12"/>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1"/>
    <field x="0"/>
  </rowFields>
  <rowItems count="13">
    <i>
      <x/>
    </i>
    <i>
      <x v="1"/>
    </i>
    <i>
      <x v="2"/>
    </i>
    <i>
      <x v="3"/>
    </i>
    <i>
      <x v="4"/>
    </i>
    <i>
      <x v="5"/>
    </i>
    <i>
      <x v="6"/>
    </i>
    <i>
      <x v="7"/>
    </i>
    <i>
      <x v="8"/>
    </i>
    <i>
      <x v="9"/>
    </i>
    <i>
      <x v="10"/>
    </i>
    <i>
      <x v="11"/>
    </i>
    <i t="grand">
      <x/>
    </i>
  </rowItems>
  <colFields count="1">
    <field x="-2"/>
  </colFields>
  <colItems count="2">
    <i>
      <x/>
    </i>
    <i i="1">
      <x v="1"/>
    </i>
  </colItems>
  <dataFields count="2">
    <dataField fld="2" subtotal="count" baseField="0" baseItem="0"/>
    <dataField name="call count2" fld="4" subtotal="count" baseField="0" baseItem="0">
      <extLst>
        <ext xmlns:x14="http://schemas.microsoft.com/office/spreadsheetml/2009/9/main" uri="{E15A36E0-9728-4e99-A89B-3F7291B0FE68}">
          <x14:dataField sourceField="2" uniqueName="[__Xl2].[Measures].[call count]"/>
        </ext>
      </extLst>
    </dataField>
  </dataFields>
  <chartFormats count="2">
    <chartFormat chart="35" format="4" series="1">
      <pivotArea type="data" outline="0" fieldPosition="0">
        <references count="1">
          <reference field="4294967294" count="1" selected="0">
            <x v="1"/>
          </reference>
        </references>
      </pivotArea>
    </chartFormat>
    <chartFormat chart="35" format="5"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otal am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4C2C035-BDA1-4692-84F4-747DD4169E20}" name="rep pivot" cacheId="22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3:E1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name="total amount" fld="1" subtotal="count" baseField="0" baseItem="0"/>
    <dataField fld="3" subtotal="count" baseField="0" baseItem="2"/>
    <dataField fld="4" subtotal="count" baseField="0" baseItem="0"/>
    <dataField fld="2" subtotal="count" baseField="0" baseItem="0"/>
  </dataFields>
  <pivotHierarchies count="3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otal am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95438D6-2C3E-4901-B762-4E013DDE6BC7}" name="analyze"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120:G139" firstHeaderRow="1" firstDataRow="2" firstDataCol="1"/>
  <pivotFields count="4">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2">
    <field x="0"/>
    <field x="1"/>
  </rowFields>
  <rowItems count="18">
    <i>
      <x/>
    </i>
    <i r="1">
      <x/>
    </i>
    <i r="1">
      <x v="1"/>
    </i>
    <i r="1">
      <x v="2"/>
    </i>
    <i r="1">
      <x v="3"/>
    </i>
    <i>
      <x v="1"/>
    </i>
    <i r="1">
      <x v="4"/>
    </i>
    <i r="1">
      <x v="5"/>
    </i>
    <i r="1">
      <x v="6"/>
    </i>
    <i r="1">
      <x v="7"/>
    </i>
    <i r="1">
      <x v="8"/>
    </i>
    <i r="1">
      <x v="9"/>
    </i>
    <i>
      <x v="2"/>
    </i>
    <i r="1">
      <x v="10"/>
    </i>
    <i r="1">
      <x v="11"/>
    </i>
    <i r="1">
      <x v="12"/>
    </i>
    <i r="1">
      <x v="13"/>
    </i>
    <i r="1">
      <x v="14"/>
    </i>
  </rowItems>
  <colFields count="1">
    <field x="3"/>
  </colFields>
  <colItems count="6">
    <i>
      <x/>
    </i>
    <i>
      <x v="1"/>
    </i>
    <i>
      <x v="2"/>
    </i>
    <i>
      <x v="3"/>
    </i>
    <i>
      <x v="4"/>
    </i>
    <i t="grand">
      <x/>
    </i>
  </colItems>
  <dataFields count="1">
    <dataField name="total amount" fld="2" subtotal="count" baseField="0" baseItem="0"/>
  </dataFields>
  <pivotHierarchies count="3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otal am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9B3A48F-1207-44E6-AA63-F0F3B0559757}" name="rep satisfaction" cacheId="2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08:B115"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fld="0" subtotal="count" baseField="0" baseItem="0"/>
  </dataFields>
  <chartFormats count="1">
    <chartFormat chart="10"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D046089-9182-4808-8FF7-50C19B6EA99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96:D101"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2">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61DA987A-EB71-4303-A0FD-774958586B6F}" sourceName="[calls].[Representative]">
  <pivotTables>
    <pivotTable tabId="6" name="rep pivot"/>
    <pivotTable tabId="6" name="monthly trend"/>
    <pivotTable tabId="6" name="weekday trend\"/>
    <pivotTable tabId="6" name="selected rep"/>
    <pivotTable tabId="6" name="rep satisfaction"/>
  </pivotTables>
  <data>
    <olap pivotCacheId="525094985">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7F813081-488A-43F6-9B55-82671842A996}" cache="Slicer_Representative" caption="Representative" level="1" style="SlicerStyleDark5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6"/>
    <tableColumn id="5" xr3:uid="{5A35565E-8707-4DED-AD15-A0669D67B382}" name="Date of Call" dataDxfId="15"/>
    <tableColumn id="6" xr3:uid="{F2E4F158-B41F-47BC-8DF8-DFCADFEE4E40}" name="Purchase Amount"/>
    <tableColumn id="7" xr3:uid="{04B291B5-47BD-4F78-8FD8-D1551CCA6BD9}" name="Satisfaction Rating"/>
    <tableColumn id="8" xr3:uid="{6E4123C0-0B17-43B8-A142-A1E540CE974C}" name="FY" dataDxfId="14">
      <calculatedColumnFormula>IF(MONTH(calls[[#This Row],[Date of Call]])&lt;=6, YEAR(calls[[#This Row],[Date of Call]]), YEAR(calls[[#This Row],[Date of Call]])+1)</calculatedColumnFormula>
    </tableColumn>
    <tableColumn id="9" xr3:uid="{199FA271-5E9B-46CE-9BC6-2801F92CD17E}" name="Day of week" dataDxfId="13">
      <calculatedColumnFormula>TEXT(calls[[#This Row],[Date of Call]],"DDDD")</calculatedColumnFormula>
    </tableColumn>
    <tableColumn id="10" xr3:uid="{328CDB09-95B8-4D5E-9ED9-EF0D363735A1}" name="Duration Bucket" dataDxfId="12">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1">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10" headerRowBorderDxfId="9" tableBorderDxfId="8" totalsRowBorderDxfId="7">
  <autoFilter ref="Q3:T18" xr:uid="{27158F51-A707-4171-8A04-81FB0AABCBA5}"/>
  <tableColumns count="4">
    <tableColumn id="1" xr3:uid="{02688061-6A8C-4E23-B7FF-D00CD8B58CAC}" name="Customer ID" dataDxfId="6"/>
    <tableColumn id="2" xr3:uid="{771678B6-DB44-426B-9874-B4E421A440D5}" name="Gedner" dataDxfId="5"/>
    <tableColumn id="3" xr3:uid="{B0D41C62-587E-494D-B49A-603F2C05F8D3}" name="Age" dataDxfId="4"/>
    <tableColumn id="4" xr3:uid="{663F92D6-FE31-4D81-9E01-8D066DDC8A88}" name="City" dataDxfId="3"/>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Arial Black-Arial">
      <a:majorFont>
        <a:latin typeface="Arial Black" panose="020B0A04020102020204"/>
        <a:ea typeface=""/>
        <a:cs typeface=""/>
        <a:font script="Jpan" typeface="ＭＳ ゴシック"/>
        <a:font script="Hang" typeface="굴림"/>
        <a:font script="Hans" typeface="微软雅黑"/>
        <a:font script="Hant" typeface="微軟正黑體"/>
        <a:font script="Arab" typeface="Tahoma"/>
        <a:font script="Hebr" typeface="Tahoma"/>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B181" zoomScale="115" zoomScaleNormal="115" workbookViewId="0">
      <selection activeCell="C5" sqref="C5"/>
    </sheetView>
  </sheetViews>
  <sheetFormatPr defaultRowHeight="13.8" x14ac:dyDescent="0.25"/>
  <cols>
    <col min="1" max="1" width="3.19921875" customWidth="1"/>
    <col min="2" max="2" width="14.59765625" customWidth="1"/>
    <col min="3" max="3" width="12.8984375" customWidth="1"/>
    <col min="4" max="4" width="16.59765625" customWidth="1"/>
    <col min="5" max="5" width="15" customWidth="1"/>
    <col min="6" max="6" width="16.09765625" customWidth="1"/>
    <col min="7" max="7" width="17.19921875" customWidth="1"/>
    <col min="8" max="8" width="18.3984375" customWidth="1"/>
    <col min="9" max="9" width="17.19921875" customWidth="1"/>
    <col min="10" max="12" width="15.5" customWidth="1"/>
    <col min="13" max="16" width="7.5" customWidth="1"/>
    <col min="17" max="17" width="14.59765625" customWidth="1"/>
    <col min="20" max="20" width="10.59765625" customWidth="1"/>
  </cols>
  <sheetData>
    <row r="1" spans="2:20" s="4" customFormat="1" ht="48" customHeight="1" x14ac:dyDescent="0.25">
      <c r="B1" s="5" t="s">
        <v>1003</v>
      </c>
    </row>
    <row r="2" spans="2:20" x14ac:dyDescent="0.25">
      <c r="R2" s="1"/>
    </row>
    <row r="3" spans="2:20" x14ac:dyDescent="0.25">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25">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25">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25">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25">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25">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25">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25">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25">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25">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25">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25">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25">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25">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25">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25">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25">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25">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25">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25">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25">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25">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25">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25">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25">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25">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25">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25">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25">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25">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25">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25">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25">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25">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25">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25">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25">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25">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25">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25">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25">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25">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25">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25">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25">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25">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25">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25">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25">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25">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25">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25">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25">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25">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25">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25">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25">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25">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25">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25">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25">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25">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25">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25">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25">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25">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25">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25">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25">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25">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25">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25">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25">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25">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25">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25">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25">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25">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25">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25">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25">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25">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25">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25">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25">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25">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25">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25">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25">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25">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25">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25">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25">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25">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25">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25">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25">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25">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25">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25">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25">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25">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25">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25">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25">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25">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25">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25">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25">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25">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25">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25">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25">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25">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25">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25">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25">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25">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25">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25">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25">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25">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25">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25">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25">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25">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25">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25">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25">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25">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25">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25">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25">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25">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25">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25">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25">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25">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25">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25">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25">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25">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25">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25">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25">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25">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25">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25">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25">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25">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25">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25">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25">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25">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25">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25">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25">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25">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25">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25">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25">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25">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25">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25">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25">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25">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25">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25">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25">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25">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25">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25">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25">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25">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25">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25">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25">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25">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25">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25">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25">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25">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25">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25">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25">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25">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25">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25">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25">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25">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25">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25">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25">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25">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25">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25">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25">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25">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25">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25">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25">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25">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25">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25">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25">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25">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25">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25">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25">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25">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25">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25">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25">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25">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25">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25">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25">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25">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25">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25">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25">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25">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25">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25">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25">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25">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25">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25">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25">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25">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25">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25">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25">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25">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25">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25">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25">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25">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25">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25">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25">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25">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25">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25">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25">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25">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25">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25">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25">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25">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25">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25">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25">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25">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25">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25">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25">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25">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25">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25">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25">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25">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25">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25">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25">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25">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25">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25">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25">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25">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25">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25">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25">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25">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25">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25">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25">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25">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25">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25">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25">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25">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25">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25">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25">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25">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25">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25">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25">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25">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25">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25">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25">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25">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25">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25">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25">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25">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25">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25">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25">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25">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25">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25">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25">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25">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25">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25">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25">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25">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25">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25">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25">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25">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25">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25">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25">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25">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25">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25">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25">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25">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25">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25">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25">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25">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25">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25">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25">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25">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25">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25">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25">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25">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25">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25">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25">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25">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25">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25">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25">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25">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25">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25">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25">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25">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25">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25">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25">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25">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25">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25">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25">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25">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25">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25">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25">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25">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25">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25">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25">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25">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25">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25">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25">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25">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25">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25">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25">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25">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25">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25">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25">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25">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25">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25">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25">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25">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25">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25">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25">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25">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25">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25">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25">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25">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25">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25">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25">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25">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25">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25">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25">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25">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25">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25">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25">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25">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25">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25">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25">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25">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25">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25">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25">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25">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25">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25">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25">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25">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25">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25">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25">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25">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25">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25">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25">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25">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25">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25">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25">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25">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25">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25">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25">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25">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25">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25">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25">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25">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25">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25">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25">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25">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25">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25">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25">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25">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25">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25">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25">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25">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25">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25">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25">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25">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25">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25">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25">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25">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25">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25">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25">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25">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25">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25">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25">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25">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25">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25">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25">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25">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25">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25">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25">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25">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25">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25">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25">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25">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25">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25">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25">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25">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25">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25">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25">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25">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25">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25">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25">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25">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25">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25">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25">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25">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25">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25">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25">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25">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25">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25">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25">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25">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25">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25">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25">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25">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25">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25">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25">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25">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25">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25">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25">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25">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25">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25">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25">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25">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25">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25">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25">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25">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25">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25">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25">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25">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25">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25">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25">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25">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25">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25">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25">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25">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25">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25">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25">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25">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25">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25">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25">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25">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25">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25">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25">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25">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25">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25">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25">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25">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25">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25">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25">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25">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25">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25">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25">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25">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25">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25">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25">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25">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25">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25">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25">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25">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25">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25">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25">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25">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25">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25">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25">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25">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25">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25">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25">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25">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25">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25">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25">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25">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25">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25">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25">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25">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25">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25">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25">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25">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25">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25">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25">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25">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25">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25">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25">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25">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25">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25">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25">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25">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25">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25">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25">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25">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25">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25">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25">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25">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25">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25">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25">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25">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25">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25">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25">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25">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25">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25">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25">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25">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25">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25">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25">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25">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25">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25">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25">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25">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25">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25">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25">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25">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25">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25">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25">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25">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25">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25">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25">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25">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25">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25">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25">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25">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25">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25">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25">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25">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25">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25">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25">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25">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25">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25">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25">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25">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25">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25">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25">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25">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25">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25">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25">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25">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25">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25">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25">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25">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25">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25">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25">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25">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25">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25">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25">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25">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25">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25">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25">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25">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25">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25">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25">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25">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25">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25">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25">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25">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25">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25">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25">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25">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25">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25">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25">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25">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25">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25">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25">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25">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25">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25">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25">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25">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25">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25">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25">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25">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25">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25">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25">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25">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25">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25">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25">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25">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25">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25">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25">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25">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25">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25">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25">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25">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25">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25">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25">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25">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25">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25">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25">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25">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25">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25">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25">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25">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25">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25">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25">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25">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25">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25">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25">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25">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25">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25">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25">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25">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25">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25">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25">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25">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25">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25">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25">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25">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25">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25">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25">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25">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25">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25">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25">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25">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25">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25">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25">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25">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25">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25">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25">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25">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25">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25">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25">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25">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25">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25">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25">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25">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25">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25">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25">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25">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25">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25">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25">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25">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25">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25">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25">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25">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25">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25">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25">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25">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25">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25">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25">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25">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25">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25">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25">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25">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25">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25">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25">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25">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25">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25">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25">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25">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25">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25">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25">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25">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25">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25">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25">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25">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25">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25">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25">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25">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25">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25">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25">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25">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25">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25">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25">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25">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25">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25">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25">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25">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25">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25">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25">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25">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25">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25">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25">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25">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25">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25">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25">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25">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25">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25">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25">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25">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25">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25">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25">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25">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25">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25">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25">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25">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25">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25">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25">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25">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25">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25">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25">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25">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25">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25">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25">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25">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25">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25">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25">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25">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25">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25">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25">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25">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25">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25">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25">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25">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25">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25">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25">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25">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25">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25">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25">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25">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25">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25">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25">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25">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25">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25">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25">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25">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25">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25">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25">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25">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25">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25">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25">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25">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25">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25">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25">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25">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25">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25">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25">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25">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25">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25">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25">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25">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25">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25">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25">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25">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25">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25">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25">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25">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25">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25">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25">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25">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25">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25">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25">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25">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25">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25">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25">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25">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25">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25">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25">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25">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25">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25">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25">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25">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25">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25">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25">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25">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25">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25">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25">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25">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25">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25">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25">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25">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25">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25">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25">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25">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25">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25">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25">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25">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25">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25">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25">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25">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25">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25">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25">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25">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25">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25">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25">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25">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25">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25">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25">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25">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25">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25">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25">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25">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25">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25">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25">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25">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25">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25">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25">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25">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25">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25">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25">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25">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25">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25">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25">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25">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25">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25">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25">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J7"/>
  <sheetViews>
    <sheetView zoomScaleNormal="100" workbookViewId="0">
      <selection activeCell="G4" sqref="G4"/>
    </sheetView>
  </sheetViews>
  <sheetFormatPr defaultRowHeight="13.8" x14ac:dyDescent="0.25"/>
  <cols>
    <col min="5" max="5" width="10.69921875" customWidth="1"/>
    <col min="6" max="6" width="14.19921875" customWidth="1"/>
  </cols>
  <sheetData>
    <row r="2" spans="5:10" x14ac:dyDescent="0.25">
      <c r="E2" t="s">
        <v>1040</v>
      </c>
      <c r="F2" t="s">
        <v>1041</v>
      </c>
    </row>
    <row r="3" spans="5:10" ht="41.4" customHeight="1" x14ac:dyDescent="0.25">
      <c r="E3" t="s">
        <v>11</v>
      </c>
    </row>
    <row r="4" spans="5:10" ht="40.200000000000003" customHeight="1" x14ac:dyDescent="0.25">
      <c r="E4" t="s">
        <v>9</v>
      </c>
    </row>
    <row r="5" spans="5:10" ht="43.8" customHeight="1" x14ac:dyDescent="0.25">
      <c r="E5" t="s">
        <v>6</v>
      </c>
      <c r="J5">
        <f>F3</f>
        <v>0</v>
      </c>
    </row>
    <row r="6" spans="5:10" ht="55.2" customHeight="1" x14ac:dyDescent="0.25">
      <c r="E6" t="s">
        <v>13</v>
      </c>
    </row>
    <row r="7" spans="5:10" ht="51" customHeight="1" x14ac:dyDescent="0.25">
      <c r="E7" t="s">
        <v>10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E5114-ADE2-470F-8B02-A9F0D35727C4}">
  <dimension ref="A3:M139"/>
  <sheetViews>
    <sheetView workbookViewId="0">
      <selection activeCell="J12" sqref="J12"/>
    </sheetView>
  </sheetViews>
  <sheetFormatPr defaultRowHeight="13.8" x14ac:dyDescent="0.25"/>
  <cols>
    <col min="1" max="1" width="13.09765625" bestFit="1" customWidth="1"/>
    <col min="2" max="2" width="9.296875" bestFit="1" customWidth="1"/>
    <col min="3" max="3" width="10.296875" bestFit="1" customWidth="1"/>
    <col min="4" max="4" width="7.59765625" bestFit="1" customWidth="1"/>
    <col min="5" max="5" width="12.3984375" bestFit="1" customWidth="1"/>
    <col min="6" max="6" width="6.3984375" bestFit="1" customWidth="1"/>
    <col min="7" max="7" width="11" bestFit="1" customWidth="1"/>
    <col min="9" max="9" width="13.09765625" bestFit="1" customWidth="1"/>
    <col min="10" max="10" width="9.296875" bestFit="1" customWidth="1"/>
    <col min="11" max="11" width="10.296875" bestFit="1" customWidth="1"/>
  </cols>
  <sheetData>
    <row r="3" spans="1:10" x14ac:dyDescent="0.25">
      <c r="A3" t="s">
        <v>1042</v>
      </c>
      <c r="B3" t="s">
        <v>1043</v>
      </c>
      <c r="C3" t="s">
        <v>1045</v>
      </c>
      <c r="D3" t="s">
        <v>1046</v>
      </c>
      <c r="E3" t="s">
        <v>1044</v>
      </c>
    </row>
    <row r="4" spans="1:10" x14ac:dyDescent="0.25">
      <c r="A4" s="22">
        <v>1000</v>
      </c>
      <c r="B4" s="23">
        <v>96623</v>
      </c>
      <c r="C4" s="24">
        <v>3.8854000000000033</v>
      </c>
      <c r="D4" s="25">
        <v>307</v>
      </c>
      <c r="E4" s="22">
        <v>89850</v>
      </c>
    </row>
    <row r="12" spans="1:10" x14ac:dyDescent="0.25">
      <c r="J12" t="str">
        <f>"CALL CENTRE REPORT-2026"</f>
        <v>CALL CENTRE REPORT-2026</v>
      </c>
    </row>
    <row r="13" spans="1:10" x14ac:dyDescent="0.25">
      <c r="A13" t="s">
        <v>1042</v>
      </c>
      <c r="B13" t="s">
        <v>1043</v>
      </c>
      <c r="C13" t="s">
        <v>1045</v>
      </c>
      <c r="D13" t="s">
        <v>1046</v>
      </c>
      <c r="E13" t="s">
        <v>1044</v>
      </c>
    </row>
    <row r="14" spans="1:10" x14ac:dyDescent="0.25">
      <c r="A14" s="22">
        <v>1000</v>
      </c>
      <c r="B14" s="23">
        <v>96623</v>
      </c>
      <c r="C14" s="24">
        <v>3.8854000000000033</v>
      </c>
      <c r="D14" s="25">
        <v>307</v>
      </c>
      <c r="E14" s="22">
        <v>89850</v>
      </c>
    </row>
    <row r="26" spans="1:10" x14ac:dyDescent="0.25">
      <c r="A26" s="26" t="s">
        <v>1047</v>
      </c>
      <c r="B26" t="s">
        <v>1042</v>
      </c>
      <c r="C26" t="s">
        <v>1061</v>
      </c>
      <c r="I26" s="26" t="s">
        <v>1047</v>
      </c>
      <c r="J26" t="s">
        <v>1042</v>
      </c>
    </row>
    <row r="27" spans="1:10" x14ac:dyDescent="0.25">
      <c r="A27" s="27" t="s">
        <v>1049</v>
      </c>
      <c r="B27" s="22">
        <v>79</v>
      </c>
      <c r="C27" s="22">
        <v>79</v>
      </c>
      <c r="I27" s="27" t="s">
        <v>1065</v>
      </c>
      <c r="J27" s="22">
        <v>146</v>
      </c>
    </row>
    <row r="28" spans="1:10" x14ac:dyDescent="0.25">
      <c r="A28" s="27" t="s">
        <v>1050</v>
      </c>
      <c r="B28" s="22">
        <v>66</v>
      </c>
      <c r="C28" s="22">
        <v>66</v>
      </c>
      <c r="I28" s="27" t="s">
        <v>1063</v>
      </c>
      <c r="J28" s="22">
        <v>133</v>
      </c>
    </row>
    <row r="29" spans="1:10" x14ac:dyDescent="0.25">
      <c r="A29" s="27" t="s">
        <v>1051</v>
      </c>
      <c r="B29" s="22">
        <v>155</v>
      </c>
      <c r="C29" s="22">
        <v>155</v>
      </c>
      <c r="I29" s="27" t="s">
        <v>1067</v>
      </c>
      <c r="J29" s="22">
        <v>138</v>
      </c>
    </row>
    <row r="30" spans="1:10" x14ac:dyDescent="0.25">
      <c r="A30" s="27" t="s">
        <v>1052</v>
      </c>
      <c r="B30" s="22">
        <v>136</v>
      </c>
      <c r="C30" s="22">
        <v>136</v>
      </c>
      <c r="I30" s="27" t="s">
        <v>1068</v>
      </c>
      <c r="J30" s="22">
        <v>153</v>
      </c>
    </row>
    <row r="31" spans="1:10" x14ac:dyDescent="0.25">
      <c r="A31" s="27" t="s">
        <v>1053</v>
      </c>
      <c r="B31" s="22">
        <v>83</v>
      </c>
      <c r="C31" s="22">
        <v>83</v>
      </c>
      <c r="I31" s="27" t="s">
        <v>1066</v>
      </c>
      <c r="J31" s="22">
        <v>128</v>
      </c>
    </row>
    <row r="32" spans="1:10" x14ac:dyDescent="0.25">
      <c r="A32" s="27" t="s">
        <v>1054</v>
      </c>
      <c r="B32" s="22">
        <v>67</v>
      </c>
      <c r="C32" s="22">
        <v>67</v>
      </c>
      <c r="I32" s="27" t="s">
        <v>1062</v>
      </c>
      <c r="J32" s="22">
        <v>141</v>
      </c>
    </row>
    <row r="33" spans="1:10" x14ac:dyDescent="0.25">
      <c r="A33" s="27" t="s">
        <v>1055</v>
      </c>
      <c r="B33" s="22">
        <v>64</v>
      </c>
      <c r="C33" s="22">
        <v>64</v>
      </c>
      <c r="I33" s="27" t="s">
        <v>1064</v>
      </c>
      <c r="J33" s="22">
        <v>161</v>
      </c>
    </row>
    <row r="34" spans="1:10" x14ac:dyDescent="0.25">
      <c r="A34" s="27" t="s">
        <v>1056</v>
      </c>
      <c r="B34" s="22">
        <v>50</v>
      </c>
      <c r="C34" s="22">
        <v>50</v>
      </c>
      <c r="I34" s="27" t="s">
        <v>1048</v>
      </c>
      <c r="J34" s="22">
        <v>1000</v>
      </c>
    </row>
    <row r="35" spans="1:10" x14ac:dyDescent="0.25">
      <c r="A35" s="27" t="s">
        <v>1057</v>
      </c>
      <c r="B35" s="22">
        <v>76</v>
      </c>
      <c r="C35" s="22">
        <v>76</v>
      </c>
    </row>
    <row r="36" spans="1:10" x14ac:dyDescent="0.25">
      <c r="A36" s="27" t="s">
        <v>1058</v>
      </c>
      <c r="B36" s="22">
        <v>114</v>
      </c>
      <c r="C36" s="22">
        <v>114</v>
      </c>
    </row>
    <row r="37" spans="1:10" x14ac:dyDescent="0.25">
      <c r="A37" s="27" t="s">
        <v>1059</v>
      </c>
      <c r="B37" s="22">
        <v>57</v>
      </c>
      <c r="C37" s="22">
        <v>57</v>
      </c>
    </row>
    <row r="38" spans="1:10" x14ac:dyDescent="0.25">
      <c r="A38" s="27" t="s">
        <v>1060</v>
      </c>
      <c r="B38" s="22">
        <v>53</v>
      </c>
      <c r="C38" s="22">
        <v>53</v>
      </c>
    </row>
    <row r="39" spans="1:10" x14ac:dyDescent="0.25">
      <c r="A39" s="27" t="s">
        <v>1048</v>
      </c>
      <c r="B39" s="22">
        <v>1000</v>
      </c>
      <c r="C39" s="22">
        <v>1000</v>
      </c>
    </row>
    <row r="49" spans="1:10" x14ac:dyDescent="0.25">
      <c r="I49" t="s">
        <v>1076</v>
      </c>
      <c r="J49" t="str">
        <f>A82</f>
        <v>R01</v>
      </c>
    </row>
    <row r="50" spans="1:10" x14ac:dyDescent="0.25">
      <c r="F50" t="s">
        <v>1070</v>
      </c>
    </row>
    <row r="51" spans="1:10" x14ac:dyDescent="0.25">
      <c r="F51" t="s">
        <v>1071</v>
      </c>
      <c r="G51" t="s">
        <v>1072</v>
      </c>
      <c r="H51" t="s">
        <v>1073</v>
      </c>
      <c r="I51" t="s">
        <v>1074</v>
      </c>
      <c r="J51" t="s">
        <v>1075</v>
      </c>
    </row>
    <row r="52" spans="1:10" x14ac:dyDescent="0.25">
      <c r="A52" s="26" t="s">
        <v>1047</v>
      </c>
      <c r="B52" t="s">
        <v>1042</v>
      </c>
      <c r="C52" t="s">
        <v>1069</v>
      </c>
      <c r="F52" s="27" t="s">
        <v>11</v>
      </c>
      <c r="G52" s="22">
        <v>189</v>
      </c>
      <c r="H52" s="23">
        <v>18415</v>
      </c>
      <c r="I52">
        <f>IF(F52=$J$49,G52,NA())</f>
        <v>189</v>
      </c>
      <c r="J52">
        <f>IF(F52=$J$49,H52,NA())</f>
        <v>18415</v>
      </c>
    </row>
    <row r="53" spans="1:10" x14ac:dyDescent="0.25">
      <c r="A53" s="27" t="s">
        <v>11</v>
      </c>
      <c r="B53" s="22">
        <v>189</v>
      </c>
      <c r="C53" s="23">
        <v>18415</v>
      </c>
      <c r="F53" s="27" t="s">
        <v>9</v>
      </c>
      <c r="G53" s="22">
        <v>218</v>
      </c>
      <c r="H53" s="23">
        <v>20581</v>
      </c>
      <c r="I53" t="e">
        <f t="shared" ref="I53:I56" si="0">IF(F53=$J$49,G53,NA())</f>
        <v>#N/A</v>
      </c>
      <c r="J53" t="e">
        <f t="shared" ref="J53:J56" si="1">IF(F53=$J$49,H53,NA())</f>
        <v>#N/A</v>
      </c>
    </row>
    <row r="54" spans="1:10" x14ac:dyDescent="0.25">
      <c r="A54" s="27" t="s">
        <v>9</v>
      </c>
      <c r="B54" s="22">
        <v>218</v>
      </c>
      <c r="C54" s="23">
        <v>20581</v>
      </c>
      <c r="F54" s="27" t="s">
        <v>6</v>
      </c>
      <c r="G54" s="22">
        <v>207</v>
      </c>
      <c r="H54" s="23">
        <v>20872</v>
      </c>
      <c r="I54" t="e">
        <f t="shared" si="0"/>
        <v>#N/A</v>
      </c>
      <c r="J54" s="29" t="e">
        <f t="shared" si="1"/>
        <v>#N/A</v>
      </c>
    </row>
    <row r="55" spans="1:10" x14ac:dyDescent="0.25">
      <c r="A55" s="27" t="s">
        <v>6</v>
      </c>
      <c r="B55" s="22">
        <v>207</v>
      </c>
      <c r="C55" s="23">
        <v>20872</v>
      </c>
      <c r="F55" s="27" t="s">
        <v>13</v>
      </c>
      <c r="G55" s="22">
        <v>186</v>
      </c>
      <c r="H55" s="23">
        <v>16651</v>
      </c>
      <c r="I55" t="e">
        <f t="shared" si="0"/>
        <v>#N/A</v>
      </c>
      <c r="J55" t="e">
        <f t="shared" si="1"/>
        <v>#N/A</v>
      </c>
    </row>
    <row r="56" spans="1:10" x14ac:dyDescent="0.25">
      <c r="A56" s="27" t="s">
        <v>13</v>
      </c>
      <c r="B56" s="22">
        <v>186</v>
      </c>
      <c r="C56" s="23">
        <v>16651</v>
      </c>
      <c r="F56" s="27" t="s">
        <v>10</v>
      </c>
      <c r="G56" s="22">
        <v>200</v>
      </c>
      <c r="H56" s="23">
        <v>20104</v>
      </c>
      <c r="I56" t="e">
        <f t="shared" si="0"/>
        <v>#N/A</v>
      </c>
      <c r="J56" t="e">
        <f t="shared" si="1"/>
        <v>#N/A</v>
      </c>
    </row>
    <row r="57" spans="1:10" x14ac:dyDescent="0.25">
      <c r="A57" s="27" t="s">
        <v>10</v>
      </c>
      <c r="B57" s="22">
        <v>200</v>
      </c>
      <c r="C57" s="23">
        <v>20104</v>
      </c>
    </row>
    <row r="58" spans="1:10" x14ac:dyDescent="0.25">
      <c r="A58" s="27" t="s">
        <v>1048</v>
      </c>
      <c r="B58" s="22">
        <v>1000</v>
      </c>
      <c r="C58" s="23">
        <v>96623</v>
      </c>
    </row>
    <row r="75" spans="4:13" x14ac:dyDescent="0.25">
      <c r="M75" t="str">
        <f>"customer:"&amp;A82</f>
        <v>customer:R01</v>
      </c>
    </row>
    <row r="79" spans="4:13" x14ac:dyDescent="0.25">
      <c r="D79" s="14" t="s">
        <v>1078</v>
      </c>
    </row>
    <row r="81" spans="1:8" x14ac:dyDescent="0.25">
      <c r="A81" s="26" t="s">
        <v>1047</v>
      </c>
      <c r="D81" s="14" t="s">
        <v>1079</v>
      </c>
      <c r="E81" s="34">
        <f>A14/A4</f>
        <v>1</v>
      </c>
      <c r="G81" t="s">
        <v>1072</v>
      </c>
      <c r="H81" t="e">
        <f ca="1">_xlfn.XLOOKUP(A82,F52:F56,G52:G56)</f>
        <v>#NAME?</v>
      </c>
    </row>
    <row r="82" spans="1:8" x14ac:dyDescent="0.25">
      <c r="A82" s="28" t="s">
        <v>11</v>
      </c>
      <c r="D82" s="14" t="s">
        <v>1080</v>
      </c>
      <c r="E82" t="e">
        <f ca="1">_xlfn.RANK.AVG(H81,G52:G56)</f>
        <v>#NAME?</v>
      </c>
      <c r="G82" t="s">
        <v>1073</v>
      </c>
      <c r="H82" t="e">
        <f ca="1">_xlfn.XLOOKUP(A82,F52:F56,H52:H56)</f>
        <v>#NAME?</v>
      </c>
    </row>
    <row r="83" spans="1:8" x14ac:dyDescent="0.25">
      <c r="A83" s="28" t="s">
        <v>9</v>
      </c>
      <c r="D83" s="14" t="s">
        <v>1081</v>
      </c>
      <c r="E83" t="e">
        <f ca="1">_xlfn.RANK.AVG(H82,H52:H56)</f>
        <v>#NAME?</v>
      </c>
    </row>
    <row r="84" spans="1:8" x14ac:dyDescent="0.25">
      <c r="A84" s="28" t="s">
        <v>6</v>
      </c>
    </row>
    <row r="85" spans="1:8" x14ac:dyDescent="0.25">
      <c r="A85" s="28" t="s">
        <v>13</v>
      </c>
    </row>
    <row r="86" spans="1:8" x14ac:dyDescent="0.25">
      <c r="A86" s="28" t="s">
        <v>10</v>
      </c>
    </row>
    <row r="87" spans="1:8" x14ac:dyDescent="0.25">
      <c r="D87" t="s">
        <v>1082</v>
      </c>
    </row>
    <row r="88" spans="1:8" x14ac:dyDescent="0.25">
      <c r="E88" t="str">
        <f>"% of calls:"&amp;TEXT(E81,"0%")</f>
        <v>% of calls:100%</v>
      </c>
    </row>
    <row r="89" spans="1:8" x14ac:dyDescent="0.25">
      <c r="E89" t="str">
        <f>IF(COUNTA(A82:A86)&gt;1,"","call rank:"&amp;E82)</f>
        <v/>
      </c>
    </row>
    <row r="90" spans="1:8" x14ac:dyDescent="0.25">
      <c r="E90" t="str">
        <f>IF(COUNTA(A82:A86)&gt;1,"","amount rank:"&amp;E83)</f>
        <v/>
      </c>
    </row>
    <row r="96" spans="1:8" x14ac:dyDescent="0.25">
      <c r="A96" s="26" t="s">
        <v>1042</v>
      </c>
      <c r="B96" s="26" t="s">
        <v>1077</v>
      </c>
    </row>
    <row r="97" spans="1:4" x14ac:dyDescent="0.25">
      <c r="A97" s="26" t="s">
        <v>1047</v>
      </c>
      <c r="B97" t="s">
        <v>999</v>
      </c>
      <c r="C97" t="s">
        <v>998</v>
      </c>
      <c r="D97" t="s">
        <v>1048</v>
      </c>
    </row>
    <row r="98" spans="1:4" x14ac:dyDescent="0.25">
      <c r="A98" s="27" t="s">
        <v>1002</v>
      </c>
      <c r="B98" s="22">
        <v>144</v>
      </c>
      <c r="C98" s="22">
        <v>132</v>
      </c>
      <c r="D98" s="22">
        <v>276</v>
      </c>
    </row>
    <row r="99" spans="1:4" x14ac:dyDescent="0.25">
      <c r="A99" s="27" t="s">
        <v>1001</v>
      </c>
      <c r="B99" s="22">
        <v>326</v>
      </c>
      <c r="C99" s="22">
        <v>63</v>
      </c>
      <c r="D99" s="22">
        <v>389</v>
      </c>
    </row>
    <row r="100" spans="1:4" x14ac:dyDescent="0.25">
      <c r="A100" s="27" t="s">
        <v>1000</v>
      </c>
      <c r="B100" s="22">
        <v>129</v>
      </c>
      <c r="C100" s="22">
        <v>206</v>
      </c>
      <c r="D100" s="22">
        <v>335</v>
      </c>
    </row>
    <row r="101" spans="1:4" x14ac:dyDescent="0.25">
      <c r="A101" s="27" t="s">
        <v>1048</v>
      </c>
      <c r="B101" s="22">
        <v>599</v>
      </c>
      <c r="C101" s="22">
        <v>401</v>
      </c>
      <c r="D101" s="22">
        <v>1000</v>
      </c>
    </row>
    <row r="108" spans="1:4" x14ac:dyDescent="0.25">
      <c r="A108" s="26" t="s">
        <v>1047</v>
      </c>
      <c r="B108" t="s">
        <v>1042</v>
      </c>
    </row>
    <row r="109" spans="1:4" x14ac:dyDescent="0.25">
      <c r="A109" s="27">
        <v>0</v>
      </c>
      <c r="B109" s="22">
        <v>1</v>
      </c>
    </row>
    <row r="110" spans="1:4" x14ac:dyDescent="0.25">
      <c r="A110" s="27">
        <v>1</v>
      </c>
      <c r="B110" s="22">
        <v>8</v>
      </c>
    </row>
    <row r="111" spans="1:4" x14ac:dyDescent="0.25">
      <c r="A111" s="27">
        <v>2</v>
      </c>
      <c r="B111" s="22">
        <v>59</v>
      </c>
    </row>
    <row r="112" spans="1:4" x14ac:dyDescent="0.25">
      <c r="A112" s="27">
        <v>3</v>
      </c>
      <c r="B112" s="22">
        <v>197</v>
      </c>
    </row>
    <row r="113" spans="1:7" x14ac:dyDescent="0.25">
      <c r="A113" s="27">
        <v>4</v>
      </c>
      <c r="B113" s="22">
        <v>428</v>
      </c>
    </row>
    <row r="114" spans="1:7" x14ac:dyDescent="0.25">
      <c r="A114" s="27">
        <v>5</v>
      </c>
      <c r="B114" s="22">
        <v>307</v>
      </c>
    </row>
    <row r="115" spans="1:7" x14ac:dyDescent="0.25">
      <c r="A115" s="27" t="s">
        <v>1048</v>
      </c>
      <c r="B115" s="22">
        <v>1000</v>
      </c>
    </row>
    <row r="120" spans="1:7" x14ac:dyDescent="0.25">
      <c r="A120" s="26" t="s">
        <v>1043</v>
      </c>
      <c r="B120" s="26" t="s">
        <v>1077</v>
      </c>
    </row>
    <row r="121" spans="1:7" x14ac:dyDescent="0.25">
      <c r="A121" s="26" t="s">
        <v>1047</v>
      </c>
      <c r="B121" t="s">
        <v>11</v>
      </c>
      <c r="C121" t="s">
        <v>9</v>
      </c>
      <c r="D121" t="s">
        <v>6</v>
      </c>
      <c r="E121" t="s">
        <v>13</v>
      </c>
      <c r="F121" t="s">
        <v>10</v>
      </c>
      <c r="G121" t="s">
        <v>1048</v>
      </c>
    </row>
    <row r="122" spans="1:7" x14ac:dyDescent="0.25">
      <c r="A122" s="27" t="s">
        <v>1002</v>
      </c>
    </row>
    <row r="123" spans="1:7" x14ac:dyDescent="0.25">
      <c r="A123" s="30" t="s">
        <v>20</v>
      </c>
      <c r="B123" s="23">
        <v>891</v>
      </c>
      <c r="C123" s="23">
        <v>1332</v>
      </c>
      <c r="D123" s="23">
        <v>1282</v>
      </c>
      <c r="E123" s="23">
        <v>739</v>
      </c>
      <c r="F123" s="23">
        <v>560</v>
      </c>
      <c r="G123" s="23">
        <v>4804</v>
      </c>
    </row>
    <row r="124" spans="1:7" x14ac:dyDescent="0.25">
      <c r="A124" s="30" t="s">
        <v>12</v>
      </c>
      <c r="B124" s="23">
        <v>1991</v>
      </c>
      <c r="C124" s="23">
        <v>1886</v>
      </c>
      <c r="D124" s="23">
        <v>1206</v>
      </c>
      <c r="E124" s="23">
        <v>884</v>
      </c>
      <c r="F124" s="23">
        <v>1722</v>
      </c>
      <c r="G124" s="23">
        <v>7689</v>
      </c>
    </row>
    <row r="125" spans="1:7" x14ac:dyDescent="0.25">
      <c r="A125" s="30" t="s">
        <v>8</v>
      </c>
      <c r="B125" s="23">
        <v>1163</v>
      </c>
      <c r="C125" s="23">
        <v>1180</v>
      </c>
      <c r="D125" s="23">
        <v>1616</v>
      </c>
      <c r="E125" s="23">
        <v>1043</v>
      </c>
      <c r="F125" s="23">
        <v>1747</v>
      </c>
      <c r="G125" s="23">
        <v>6749</v>
      </c>
    </row>
    <row r="126" spans="1:7" x14ac:dyDescent="0.25">
      <c r="A126" s="30" t="s">
        <v>16</v>
      </c>
      <c r="B126" s="23">
        <v>1438</v>
      </c>
      <c r="C126" s="23">
        <v>1616</v>
      </c>
      <c r="D126" s="23">
        <v>866</v>
      </c>
      <c r="E126" s="23">
        <v>829</v>
      </c>
      <c r="F126" s="23">
        <v>2070</v>
      </c>
      <c r="G126" s="23">
        <v>6819</v>
      </c>
    </row>
    <row r="127" spans="1:7" x14ac:dyDescent="0.25">
      <c r="A127" s="27" t="s">
        <v>1001</v>
      </c>
    </row>
    <row r="128" spans="1:7" x14ac:dyDescent="0.25">
      <c r="A128" s="30" t="s">
        <v>24</v>
      </c>
      <c r="B128" s="23">
        <v>1233</v>
      </c>
      <c r="C128" s="23">
        <v>223</v>
      </c>
      <c r="D128" s="23">
        <v>1680</v>
      </c>
      <c r="E128" s="23">
        <v>990</v>
      </c>
      <c r="F128" s="23">
        <v>1508</v>
      </c>
      <c r="G128" s="23">
        <v>5634</v>
      </c>
    </row>
    <row r="129" spans="1:7" x14ac:dyDescent="0.25">
      <c r="A129" s="30" t="s">
        <v>15</v>
      </c>
      <c r="B129" s="23">
        <v>1598</v>
      </c>
      <c r="C129" s="23">
        <v>1907</v>
      </c>
      <c r="D129" s="23">
        <v>869</v>
      </c>
      <c r="E129" s="23">
        <v>1426</v>
      </c>
      <c r="F129" s="23">
        <v>1416</v>
      </c>
      <c r="G129" s="23">
        <v>7216</v>
      </c>
    </row>
    <row r="130" spans="1:7" x14ac:dyDescent="0.25">
      <c r="A130" s="30" t="s">
        <v>5</v>
      </c>
      <c r="B130" s="23">
        <v>900</v>
      </c>
      <c r="C130" s="23">
        <v>1016</v>
      </c>
      <c r="D130" s="23">
        <v>960</v>
      </c>
      <c r="E130" s="23">
        <v>940</v>
      </c>
      <c r="F130" s="23">
        <v>1193</v>
      </c>
      <c r="G130" s="23">
        <v>5009</v>
      </c>
    </row>
    <row r="131" spans="1:7" x14ac:dyDescent="0.25">
      <c r="A131" s="30" t="s">
        <v>18</v>
      </c>
      <c r="B131" s="23">
        <v>900</v>
      </c>
      <c r="C131" s="23">
        <v>1470</v>
      </c>
      <c r="D131" s="23">
        <v>1617</v>
      </c>
      <c r="E131" s="23">
        <v>1314</v>
      </c>
      <c r="F131" s="23">
        <v>941</v>
      </c>
      <c r="G131" s="23">
        <v>6242</v>
      </c>
    </row>
    <row r="132" spans="1:7" x14ac:dyDescent="0.25">
      <c r="A132" s="30" t="s">
        <v>14</v>
      </c>
      <c r="B132" s="23">
        <v>1255</v>
      </c>
      <c r="C132" s="23">
        <v>516</v>
      </c>
      <c r="D132" s="23">
        <v>1874</v>
      </c>
      <c r="E132" s="23">
        <v>1863</v>
      </c>
      <c r="F132" s="23">
        <v>1722</v>
      </c>
      <c r="G132" s="23">
        <v>7230</v>
      </c>
    </row>
    <row r="133" spans="1:7" x14ac:dyDescent="0.25">
      <c r="A133" s="30" t="s">
        <v>19</v>
      </c>
      <c r="B133" s="23">
        <v>1138</v>
      </c>
      <c r="C133" s="23">
        <v>1898</v>
      </c>
      <c r="D133" s="23">
        <v>1482</v>
      </c>
      <c r="E133" s="23">
        <v>846</v>
      </c>
      <c r="F133" s="23">
        <v>1154</v>
      </c>
      <c r="G133" s="23">
        <v>6518</v>
      </c>
    </row>
    <row r="134" spans="1:7" x14ac:dyDescent="0.25">
      <c r="A134" s="27" t="s">
        <v>1000</v>
      </c>
    </row>
    <row r="135" spans="1:7" x14ac:dyDescent="0.25">
      <c r="A135" s="30" t="s">
        <v>17</v>
      </c>
      <c r="B135" s="23">
        <v>1655</v>
      </c>
      <c r="C135" s="23">
        <v>805</v>
      </c>
      <c r="D135" s="23">
        <v>2263</v>
      </c>
      <c r="E135" s="23">
        <v>987</v>
      </c>
      <c r="F135" s="23">
        <v>1075</v>
      </c>
      <c r="G135" s="23">
        <v>6785</v>
      </c>
    </row>
    <row r="136" spans="1:7" x14ac:dyDescent="0.25">
      <c r="A136" s="30" t="s">
        <v>23</v>
      </c>
      <c r="B136" s="23">
        <v>1104</v>
      </c>
      <c r="C136" s="23">
        <v>2280</v>
      </c>
      <c r="D136" s="23">
        <v>1445</v>
      </c>
      <c r="E136" s="23">
        <v>1722</v>
      </c>
      <c r="F136" s="23">
        <v>1196</v>
      </c>
      <c r="G136" s="23">
        <v>7747</v>
      </c>
    </row>
    <row r="137" spans="1:7" x14ac:dyDescent="0.25">
      <c r="A137" s="30" t="s">
        <v>7</v>
      </c>
      <c r="B137" s="23">
        <v>372</v>
      </c>
      <c r="C137" s="23">
        <v>1818</v>
      </c>
      <c r="D137" s="23">
        <v>1346</v>
      </c>
      <c r="E137" s="23">
        <v>1156</v>
      </c>
      <c r="F137" s="23">
        <v>1484</v>
      </c>
      <c r="G137" s="23">
        <v>6176</v>
      </c>
    </row>
    <row r="138" spans="1:7" x14ac:dyDescent="0.25">
      <c r="A138" s="30" t="s">
        <v>22</v>
      </c>
      <c r="B138" s="23">
        <v>1415</v>
      </c>
      <c r="C138" s="23">
        <v>1271</v>
      </c>
      <c r="D138" s="23">
        <v>1214</v>
      </c>
      <c r="E138" s="23">
        <v>1135</v>
      </c>
      <c r="F138" s="23">
        <v>1566</v>
      </c>
      <c r="G138" s="23">
        <v>6601</v>
      </c>
    </row>
    <row r="139" spans="1:7" x14ac:dyDescent="0.25">
      <c r="A139" s="30" t="s">
        <v>21</v>
      </c>
      <c r="B139" s="23">
        <v>1362</v>
      </c>
      <c r="C139" s="23">
        <v>1363</v>
      </c>
      <c r="D139" s="23">
        <v>1152</v>
      </c>
      <c r="E139" s="23">
        <v>777</v>
      </c>
      <c r="F139" s="23">
        <v>750</v>
      </c>
      <c r="G139" s="23">
        <v>5404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7CD88-250C-4FBA-B43B-63DA1D8704A9}">
  <dimension ref="A1:W35"/>
  <sheetViews>
    <sheetView tabSelected="1" zoomScaleNormal="100" workbookViewId="0">
      <selection activeCell="R2" sqref="R2"/>
    </sheetView>
  </sheetViews>
  <sheetFormatPr defaultRowHeight="13.8" x14ac:dyDescent="0.25"/>
  <cols>
    <col min="1" max="2" width="3.09765625" customWidth="1"/>
    <col min="21" max="21" width="11" bestFit="1" customWidth="1"/>
  </cols>
  <sheetData>
    <row r="1" spans="1:23" ht="38.4" customHeight="1" x14ac:dyDescent="0.25">
      <c r="A1" s="35"/>
      <c r="B1" s="35"/>
      <c r="C1" s="35"/>
      <c r="D1" s="35"/>
      <c r="E1" s="35"/>
      <c r="F1" s="35"/>
      <c r="G1" s="35"/>
      <c r="H1" s="35"/>
      <c r="I1" s="35"/>
      <c r="J1" s="35"/>
      <c r="K1" s="35"/>
      <c r="L1" s="35"/>
      <c r="M1" s="35"/>
      <c r="N1" s="35"/>
      <c r="O1" s="35"/>
      <c r="P1" s="35"/>
      <c r="Q1" s="35"/>
      <c r="R1" s="35"/>
      <c r="S1" s="35"/>
      <c r="T1" s="35"/>
      <c r="U1" s="35"/>
      <c r="V1" s="35"/>
      <c r="W1" s="20"/>
    </row>
    <row r="2" spans="1:23" x14ac:dyDescent="0.25">
      <c r="A2" s="35"/>
      <c r="B2" s="35"/>
      <c r="C2" s="35"/>
      <c r="D2" s="35"/>
      <c r="E2" s="35"/>
      <c r="F2" s="35"/>
      <c r="G2" s="35"/>
      <c r="H2" s="35"/>
      <c r="I2" s="35"/>
      <c r="J2" s="35"/>
      <c r="K2" s="35"/>
      <c r="L2" s="35"/>
      <c r="M2" s="35"/>
      <c r="N2" s="35"/>
      <c r="O2" s="35"/>
      <c r="P2" s="35"/>
      <c r="Q2" s="35"/>
      <c r="R2" s="35"/>
      <c r="S2" s="35"/>
      <c r="T2" s="35"/>
      <c r="U2" s="35"/>
      <c r="V2" s="35"/>
      <c r="W2" s="20"/>
    </row>
    <row r="3" spans="1:23" x14ac:dyDescent="0.25">
      <c r="A3" s="35"/>
      <c r="B3" s="35"/>
      <c r="C3" s="35"/>
      <c r="D3" s="35"/>
      <c r="E3" s="35"/>
      <c r="F3" s="35"/>
      <c r="G3" s="35"/>
      <c r="H3" s="35"/>
      <c r="I3" s="35"/>
      <c r="J3" s="35"/>
      <c r="K3" s="35"/>
      <c r="L3" s="35"/>
      <c r="M3" s="35"/>
      <c r="N3" s="35"/>
      <c r="O3" s="35"/>
      <c r="P3" s="35"/>
      <c r="Q3" s="35"/>
      <c r="R3" s="35"/>
      <c r="S3" s="35"/>
      <c r="T3" s="35"/>
      <c r="U3" s="35"/>
      <c r="V3" s="35"/>
      <c r="W3" s="20"/>
    </row>
    <row r="4" spans="1:23" x14ac:dyDescent="0.25">
      <c r="A4" s="35"/>
      <c r="B4" s="35"/>
      <c r="C4" s="35"/>
      <c r="D4" s="35"/>
      <c r="E4" s="35"/>
      <c r="F4" s="35"/>
      <c r="G4" s="35"/>
      <c r="H4" s="35"/>
      <c r="I4" s="35"/>
      <c r="J4" s="35"/>
      <c r="K4" s="35"/>
      <c r="L4" s="35"/>
      <c r="M4" s="35"/>
      <c r="N4" s="35"/>
      <c r="O4" s="35"/>
      <c r="P4" s="35"/>
      <c r="Q4" s="35"/>
      <c r="R4" s="35"/>
      <c r="S4" s="35"/>
      <c r="T4" s="35"/>
      <c r="U4" s="35"/>
      <c r="V4" s="35"/>
      <c r="W4" s="20"/>
    </row>
    <row r="5" spans="1:23" x14ac:dyDescent="0.25">
      <c r="A5" s="35"/>
      <c r="B5" s="35"/>
      <c r="C5" s="35"/>
      <c r="D5" s="35"/>
      <c r="E5" s="35"/>
      <c r="F5" s="35"/>
      <c r="G5" s="35"/>
      <c r="H5" s="35"/>
      <c r="I5" s="35"/>
      <c r="J5" s="35"/>
      <c r="K5" s="35"/>
      <c r="L5" s="35"/>
      <c r="M5" s="35"/>
      <c r="N5" s="35"/>
      <c r="O5" s="35"/>
      <c r="P5" s="35"/>
      <c r="Q5" s="35"/>
      <c r="R5" s="35"/>
      <c r="S5" s="35"/>
      <c r="T5" s="35"/>
      <c r="U5" s="35"/>
      <c r="V5" s="35"/>
      <c r="W5" s="20"/>
    </row>
    <row r="6" spans="1:23" x14ac:dyDescent="0.25">
      <c r="A6" s="35"/>
      <c r="B6" s="35"/>
      <c r="C6" s="35"/>
      <c r="D6" s="35"/>
      <c r="E6" s="35"/>
      <c r="F6" s="35"/>
      <c r="G6" s="35"/>
      <c r="H6" s="35"/>
      <c r="I6" s="35"/>
      <c r="J6" s="35"/>
      <c r="K6" s="35"/>
      <c r="L6" s="35"/>
      <c r="M6" s="35"/>
      <c r="N6" s="35"/>
      <c r="O6" s="35"/>
      <c r="P6" s="35"/>
      <c r="Q6" s="35"/>
      <c r="R6" s="35"/>
      <c r="S6" s="35"/>
      <c r="T6" s="35"/>
      <c r="U6" s="35"/>
      <c r="V6" s="35"/>
      <c r="W6" s="20"/>
    </row>
    <row r="7" spans="1:23" x14ac:dyDescent="0.25">
      <c r="A7" s="35"/>
      <c r="B7" s="35"/>
      <c r="C7" s="35"/>
      <c r="D7" s="35"/>
      <c r="E7" s="35"/>
      <c r="F7" s="35"/>
      <c r="G7" s="35"/>
      <c r="H7" s="35"/>
      <c r="I7" s="35"/>
      <c r="J7" s="35"/>
      <c r="K7" s="35"/>
      <c r="L7" s="35"/>
      <c r="M7" s="35"/>
      <c r="N7" s="35"/>
      <c r="O7" s="35"/>
      <c r="P7" s="35"/>
      <c r="Q7" s="35"/>
      <c r="R7" s="35"/>
      <c r="S7" s="35"/>
      <c r="T7" s="35"/>
      <c r="U7" s="35"/>
      <c r="V7" s="35"/>
      <c r="W7" s="20"/>
    </row>
    <row r="8" spans="1:23" x14ac:dyDescent="0.25">
      <c r="A8" s="35"/>
      <c r="B8" s="35"/>
      <c r="C8" s="35"/>
      <c r="D8" s="35"/>
      <c r="E8" s="35"/>
      <c r="F8" s="35"/>
      <c r="G8" s="35"/>
      <c r="H8" s="35"/>
      <c r="I8" s="35"/>
      <c r="J8" s="35"/>
      <c r="K8" s="35"/>
      <c r="L8" s="35"/>
      <c r="M8" s="35"/>
      <c r="N8" s="35"/>
      <c r="O8" s="35"/>
      <c r="P8" s="35"/>
      <c r="Q8" s="35"/>
      <c r="R8" s="35"/>
      <c r="S8" s="35"/>
      <c r="T8" s="35"/>
      <c r="U8" s="35"/>
      <c r="V8" s="35"/>
      <c r="W8" s="20"/>
    </row>
    <row r="9" spans="1:23" x14ac:dyDescent="0.25">
      <c r="A9" s="35"/>
      <c r="B9" s="35"/>
      <c r="C9" s="35"/>
      <c r="D9" s="35"/>
      <c r="E9" s="35"/>
      <c r="F9" s="35"/>
      <c r="G9" s="35"/>
      <c r="H9" s="35"/>
      <c r="I9" s="35"/>
      <c r="J9" s="35"/>
      <c r="K9" s="35"/>
      <c r="L9" s="35"/>
      <c r="M9" s="35"/>
      <c r="N9" s="35"/>
      <c r="O9" s="35"/>
      <c r="P9" s="35"/>
      <c r="Q9" s="35"/>
      <c r="R9" s="35"/>
      <c r="S9" s="35"/>
      <c r="T9" s="35"/>
      <c r="U9" s="35"/>
      <c r="V9" s="35"/>
      <c r="W9" s="20"/>
    </row>
    <row r="10" spans="1:23" x14ac:dyDescent="0.25">
      <c r="A10" s="35"/>
      <c r="B10" s="35"/>
      <c r="C10" s="35"/>
      <c r="D10" s="36"/>
      <c r="E10" s="35"/>
      <c r="F10" s="35"/>
      <c r="G10" s="35"/>
      <c r="H10" s="35"/>
      <c r="I10" s="35"/>
      <c r="J10" s="35"/>
      <c r="K10" s="35"/>
      <c r="L10" s="35"/>
      <c r="M10" s="35"/>
      <c r="N10" s="35"/>
      <c r="O10" s="35"/>
      <c r="P10" s="35"/>
      <c r="Q10" s="35"/>
      <c r="R10" s="35"/>
      <c r="S10" s="35"/>
      <c r="T10" s="35"/>
      <c r="U10" s="35"/>
      <c r="V10" s="35"/>
      <c r="W10" s="20"/>
    </row>
    <row r="11" spans="1:23" x14ac:dyDescent="0.25">
      <c r="A11" s="35"/>
      <c r="B11" s="35"/>
      <c r="C11" s="35"/>
      <c r="D11" s="35"/>
      <c r="E11" s="35"/>
      <c r="F11" s="35"/>
      <c r="G11" s="35"/>
      <c r="H11" s="35"/>
      <c r="I11" s="35"/>
      <c r="J11" s="35"/>
      <c r="K11" s="35"/>
      <c r="L11" s="35"/>
      <c r="M11" s="35"/>
      <c r="N11" s="35"/>
      <c r="O11" s="35"/>
      <c r="P11" s="35"/>
      <c r="Q11" s="35"/>
      <c r="R11" s="35"/>
      <c r="S11" s="35"/>
      <c r="T11" s="35"/>
      <c r="U11" s="35"/>
      <c r="V11" s="35"/>
      <c r="W11" s="20"/>
    </row>
    <row r="12" spans="1:23" x14ac:dyDescent="0.25">
      <c r="A12" s="35"/>
      <c r="B12" s="35"/>
      <c r="C12" s="35"/>
      <c r="D12" s="35"/>
      <c r="E12" s="35"/>
      <c r="F12" s="35"/>
      <c r="G12" s="35"/>
      <c r="H12" s="35"/>
      <c r="I12" s="35"/>
      <c r="J12" s="35"/>
      <c r="K12" s="35"/>
      <c r="L12" s="35"/>
      <c r="M12" s="35"/>
      <c r="N12" s="35"/>
      <c r="O12" s="35"/>
      <c r="P12" s="35"/>
      <c r="Q12" s="35"/>
      <c r="R12" s="35"/>
      <c r="S12" s="35"/>
      <c r="T12" s="35"/>
      <c r="U12" s="35"/>
      <c r="V12" s="35"/>
      <c r="W12" s="20"/>
    </row>
    <row r="13" spans="1:23" x14ac:dyDescent="0.25">
      <c r="A13" s="35"/>
      <c r="B13" s="35"/>
      <c r="C13" s="35"/>
      <c r="D13" s="35"/>
      <c r="E13" s="35"/>
      <c r="F13" s="35"/>
      <c r="G13" s="35"/>
      <c r="H13" s="35"/>
      <c r="I13" s="35"/>
      <c r="J13" s="35"/>
      <c r="K13" s="35"/>
      <c r="L13" s="35"/>
      <c r="M13" s="35"/>
      <c r="N13" s="35"/>
      <c r="O13" s="35"/>
      <c r="P13" s="35"/>
      <c r="Q13" s="35"/>
      <c r="R13" s="35"/>
      <c r="S13" s="35"/>
      <c r="T13" s="35"/>
      <c r="U13" s="35"/>
      <c r="V13" s="35"/>
      <c r="W13" s="20"/>
    </row>
    <row r="14" spans="1:23" x14ac:dyDescent="0.25">
      <c r="A14" s="35"/>
      <c r="B14" s="35"/>
      <c r="C14" s="35"/>
      <c r="D14" s="35"/>
      <c r="E14" s="35"/>
      <c r="F14" s="35"/>
      <c r="G14" s="35"/>
      <c r="H14" s="35"/>
      <c r="I14" s="35"/>
      <c r="J14" s="35"/>
      <c r="K14" s="35"/>
      <c r="L14" s="35"/>
      <c r="M14" s="35"/>
      <c r="N14" s="35"/>
      <c r="O14" s="35"/>
      <c r="P14" s="35"/>
      <c r="Q14" s="35"/>
      <c r="R14" s="35"/>
      <c r="S14" s="35"/>
      <c r="T14" s="35"/>
      <c r="U14" s="35"/>
      <c r="V14" s="35"/>
      <c r="W14" s="20"/>
    </row>
    <row r="15" spans="1:23" x14ac:dyDescent="0.25">
      <c r="A15" s="35"/>
      <c r="B15" s="35"/>
      <c r="C15" s="35"/>
      <c r="D15" s="35"/>
      <c r="E15" s="35"/>
      <c r="F15" s="35"/>
      <c r="G15" s="35"/>
      <c r="H15" s="35"/>
      <c r="I15" s="35"/>
      <c r="J15" s="35"/>
      <c r="K15" s="35"/>
      <c r="L15" s="35"/>
      <c r="M15" s="35"/>
      <c r="N15" s="35"/>
      <c r="O15" s="35"/>
      <c r="P15" s="35"/>
      <c r="Q15" s="35"/>
      <c r="R15" s="35"/>
      <c r="S15" s="35"/>
      <c r="T15" s="35"/>
      <c r="U15" s="35"/>
      <c r="V15" s="35"/>
      <c r="W15" s="20"/>
    </row>
    <row r="16" spans="1:23" x14ac:dyDescent="0.25">
      <c r="A16" s="35"/>
      <c r="B16" s="35"/>
      <c r="C16" s="35"/>
      <c r="D16" s="35"/>
      <c r="E16" s="35"/>
      <c r="F16" s="35"/>
      <c r="G16" s="35"/>
      <c r="H16" s="35"/>
      <c r="I16" s="35"/>
      <c r="J16" s="35"/>
      <c r="K16" s="35"/>
      <c r="L16" s="35"/>
      <c r="M16" s="35"/>
      <c r="N16" s="35"/>
      <c r="O16" s="35"/>
      <c r="P16" s="35"/>
      <c r="Q16" s="35"/>
      <c r="R16" s="35"/>
      <c r="S16" s="35"/>
      <c r="T16" s="35"/>
      <c r="U16" s="35"/>
      <c r="V16" s="35"/>
      <c r="W16" s="20"/>
    </row>
    <row r="17" spans="1:23" x14ac:dyDescent="0.25">
      <c r="A17" s="35"/>
      <c r="B17" s="35"/>
      <c r="C17" s="35"/>
      <c r="D17" s="35"/>
      <c r="E17" s="35"/>
      <c r="F17" s="35"/>
      <c r="G17" s="35"/>
      <c r="H17" s="35"/>
      <c r="I17" s="35"/>
      <c r="J17" s="35"/>
      <c r="K17" s="35"/>
      <c r="L17" s="35"/>
      <c r="M17" s="35"/>
      <c r="N17" s="35"/>
      <c r="O17" s="35"/>
      <c r="P17" s="35"/>
      <c r="Q17" s="35"/>
      <c r="R17" s="35"/>
      <c r="S17" s="35"/>
      <c r="T17" s="35"/>
      <c r="U17" s="35"/>
      <c r="V17" s="35"/>
      <c r="W17" s="20"/>
    </row>
    <row r="18" spans="1:23" x14ac:dyDescent="0.25">
      <c r="A18" s="35"/>
      <c r="B18" s="35"/>
      <c r="C18" s="35"/>
      <c r="D18" s="35"/>
      <c r="E18" s="35"/>
      <c r="F18" s="35"/>
      <c r="G18" s="35"/>
      <c r="H18" s="35"/>
      <c r="I18" s="35"/>
      <c r="J18" s="35"/>
      <c r="K18" s="35"/>
      <c r="L18" s="35"/>
      <c r="M18" s="35"/>
      <c r="N18" s="35"/>
      <c r="O18" s="37" t="s">
        <v>1002</v>
      </c>
      <c r="P18" s="38" t="str" cm="1">
        <f t="array" ref="P18:U18">pivots!B121:G121</f>
        <v>R01</v>
      </c>
      <c r="Q18" s="38" t="str">
        <v>R02</v>
      </c>
      <c r="R18" s="38" t="str">
        <v>R03</v>
      </c>
      <c r="S18" s="38" t="str">
        <v>R04</v>
      </c>
      <c r="T18" s="38" t="str">
        <v>R05</v>
      </c>
      <c r="U18" s="39" t="str">
        <v>Grand Total</v>
      </c>
      <c r="V18" s="35"/>
      <c r="W18" s="20"/>
    </row>
    <row r="19" spans="1:23" x14ac:dyDescent="0.25">
      <c r="A19" s="35"/>
      <c r="B19" s="35"/>
      <c r="C19" s="35"/>
      <c r="D19" s="35"/>
      <c r="E19" s="35"/>
      <c r="F19" s="35"/>
      <c r="G19" s="35"/>
      <c r="H19" s="35"/>
      <c r="I19" s="35"/>
      <c r="J19" s="35"/>
      <c r="K19" s="35"/>
      <c r="L19" s="35"/>
      <c r="M19" s="35"/>
      <c r="N19" s="35"/>
      <c r="O19" s="40" t="s">
        <v>20</v>
      </c>
      <c r="P19" s="41">
        <v>891</v>
      </c>
      <c r="Q19" s="42">
        <v>1332</v>
      </c>
      <c r="R19" s="42">
        <v>1282</v>
      </c>
      <c r="S19" s="42">
        <v>739</v>
      </c>
      <c r="T19" s="42">
        <v>560</v>
      </c>
      <c r="U19" s="43">
        <v>4804</v>
      </c>
      <c r="V19" s="35"/>
      <c r="W19" s="20"/>
    </row>
    <row r="20" spans="1:23" x14ac:dyDescent="0.25">
      <c r="A20" s="35"/>
      <c r="B20" s="35"/>
      <c r="C20" s="35"/>
      <c r="D20" s="35"/>
      <c r="E20" s="35"/>
      <c r="F20" s="35"/>
      <c r="G20" s="35"/>
      <c r="H20" s="35"/>
      <c r="I20" s="35"/>
      <c r="J20" s="35"/>
      <c r="K20" s="35"/>
      <c r="L20" s="35"/>
      <c r="M20" s="35"/>
      <c r="N20" s="35"/>
      <c r="O20" s="40" t="s">
        <v>12</v>
      </c>
      <c r="P20" s="42">
        <v>1991</v>
      </c>
      <c r="Q20" s="42">
        <v>1886</v>
      </c>
      <c r="R20" s="42">
        <v>1206</v>
      </c>
      <c r="S20" s="42">
        <v>884</v>
      </c>
      <c r="T20" s="42">
        <v>1722</v>
      </c>
      <c r="U20" s="43">
        <v>7689</v>
      </c>
      <c r="V20" s="35"/>
      <c r="W20" s="20"/>
    </row>
    <row r="21" spans="1:23" x14ac:dyDescent="0.25">
      <c r="A21" s="35"/>
      <c r="B21" s="35"/>
      <c r="C21" s="35"/>
      <c r="D21" s="35"/>
      <c r="E21" s="35"/>
      <c r="F21" s="35"/>
      <c r="G21" s="35"/>
      <c r="H21" s="35"/>
      <c r="I21" s="35"/>
      <c r="J21" s="35"/>
      <c r="K21" s="35"/>
      <c r="L21" s="35"/>
      <c r="M21" s="35"/>
      <c r="N21" s="35"/>
      <c r="O21" s="40" t="s">
        <v>8</v>
      </c>
      <c r="P21" s="42">
        <v>1163</v>
      </c>
      <c r="Q21" s="42">
        <v>1180</v>
      </c>
      <c r="R21" s="42">
        <v>1616</v>
      </c>
      <c r="S21" s="42">
        <v>1043</v>
      </c>
      <c r="T21" s="42">
        <v>1747</v>
      </c>
      <c r="U21" s="43">
        <v>6749</v>
      </c>
      <c r="V21" s="35"/>
      <c r="W21" s="20"/>
    </row>
    <row r="22" spans="1:23" x14ac:dyDescent="0.25">
      <c r="A22" s="35"/>
      <c r="B22" s="35"/>
      <c r="C22" s="35"/>
      <c r="D22" s="35"/>
      <c r="E22" s="35"/>
      <c r="F22" s="35"/>
      <c r="G22" s="35"/>
      <c r="H22" s="35"/>
      <c r="I22" s="35"/>
      <c r="J22" s="35"/>
      <c r="K22" s="35"/>
      <c r="L22" s="35"/>
      <c r="M22" s="35"/>
      <c r="N22" s="35"/>
      <c r="O22" s="40" t="s">
        <v>16</v>
      </c>
      <c r="P22" s="42">
        <v>1438</v>
      </c>
      <c r="Q22" s="42">
        <v>1616</v>
      </c>
      <c r="R22" s="42">
        <v>866</v>
      </c>
      <c r="S22" s="42">
        <v>829</v>
      </c>
      <c r="T22" s="42">
        <v>2070</v>
      </c>
      <c r="U22" s="43">
        <v>6819</v>
      </c>
      <c r="V22" s="35"/>
      <c r="W22" s="20"/>
    </row>
    <row r="23" spans="1:23" x14ac:dyDescent="0.25">
      <c r="A23" s="35"/>
      <c r="B23" s="35"/>
      <c r="C23" s="35"/>
      <c r="D23" s="35"/>
      <c r="E23" s="35"/>
      <c r="F23" s="35"/>
      <c r="G23" s="35"/>
      <c r="H23" s="35"/>
      <c r="I23" s="35"/>
      <c r="J23" s="35"/>
      <c r="K23" s="35"/>
      <c r="L23" s="35"/>
      <c r="M23" s="35"/>
      <c r="N23" s="35"/>
      <c r="O23" s="44" t="s">
        <v>1001</v>
      </c>
      <c r="P23" s="45"/>
      <c r="Q23" s="45"/>
      <c r="R23" s="45"/>
      <c r="S23" s="45"/>
      <c r="T23" s="45"/>
      <c r="U23" s="46"/>
      <c r="V23" s="35"/>
      <c r="W23" s="20"/>
    </row>
    <row r="24" spans="1:23" x14ac:dyDescent="0.25">
      <c r="A24" s="35"/>
      <c r="B24" s="35"/>
      <c r="C24" s="35"/>
      <c r="D24" s="35"/>
      <c r="E24" s="35"/>
      <c r="F24" s="35"/>
      <c r="G24" s="35"/>
      <c r="H24" s="35"/>
      <c r="I24" s="35"/>
      <c r="J24" s="35"/>
      <c r="K24" s="35"/>
      <c r="L24" s="35"/>
      <c r="M24" s="35"/>
      <c r="N24" s="35"/>
      <c r="O24" s="40" t="s">
        <v>24</v>
      </c>
      <c r="P24" s="42">
        <v>1233</v>
      </c>
      <c r="Q24" s="42">
        <v>223</v>
      </c>
      <c r="R24" s="42">
        <v>1680</v>
      </c>
      <c r="S24" s="42">
        <v>990</v>
      </c>
      <c r="T24" s="42">
        <v>1508</v>
      </c>
      <c r="U24" s="43">
        <v>5634</v>
      </c>
      <c r="V24" s="35"/>
      <c r="W24" s="20"/>
    </row>
    <row r="25" spans="1:23" x14ac:dyDescent="0.25">
      <c r="A25" s="35"/>
      <c r="B25" s="35"/>
      <c r="C25" s="35"/>
      <c r="D25" s="35"/>
      <c r="E25" s="35"/>
      <c r="F25" s="35"/>
      <c r="G25" s="35"/>
      <c r="H25" s="35"/>
      <c r="I25" s="35"/>
      <c r="J25" s="35"/>
      <c r="K25" s="35"/>
      <c r="L25" s="35"/>
      <c r="M25" s="35"/>
      <c r="N25" s="35"/>
      <c r="O25" s="40" t="s">
        <v>15</v>
      </c>
      <c r="P25" s="42">
        <v>1598</v>
      </c>
      <c r="Q25" s="42">
        <v>1907</v>
      </c>
      <c r="R25" s="42">
        <v>869</v>
      </c>
      <c r="S25" s="42">
        <v>1426</v>
      </c>
      <c r="T25" s="42">
        <v>1416</v>
      </c>
      <c r="U25" s="43">
        <v>7216</v>
      </c>
      <c r="V25" s="35"/>
      <c r="W25" s="20"/>
    </row>
    <row r="26" spans="1:23" x14ac:dyDescent="0.25">
      <c r="A26" s="35"/>
      <c r="B26" s="35"/>
      <c r="C26" s="35"/>
      <c r="D26" s="35"/>
      <c r="E26" s="35"/>
      <c r="F26" s="35"/>
      <c r="G26" s="35"/>
      <c r="H26" s="35"/>
      <c r="I26" s="35"/>
      <c r="J26" s="35"/>
      <c r="K26" s="35"/>
      <c r="L26" s="35"/>
      <c r="M26" s="35"/>
      <c r="N26" s="35"/>
      <c r="O26" s="40" t="s">
        <v>5</v>
      </c>
      <c r="P26" s="42">
        <v>900</v>
      </c>
      <c r="Q26" s="42">
        <v>1016</v>
      </c>
      <c r="R26" s="42">
        <v>960</v>
      </c>
      <c r="S26" s="42">
        <v>940</v>
      </c>
      <c r="T26" s="42">
        <v>1193</v>
      </c>
      <c r="U26" s="43">
        <v>5009</v>
      </c>
      <c r="V26" s="35"/>
      <c r="W26" s="20"/>
    </row>
    <row r="27" spans="1:23" x14ac:dyDescent="0.25">
      <c r="A27" s="35"/>
      <c r="B27" s="35"/>
      <c r="C27" s="35"/>
      <c r="D27" s="35"/>
      <c r="E27" s="35"/>
      <c r="F27" s="35"/>
      <c r="G27" s="35"/>
      <c r="H27" s="35"/>
      <c r="I27" s="35"/>
      <c r="J27" s="35"/>
      <c r="K27" s="35"/>
      <c r="L27" s="35"/>
      <c r="M27" s="35"/>
      <c r="N27" s="35"/>
      <c r="O27" s="40" t="s">
        <v>18</v>
      </c>
      <c r="P27" s="42">
        <v>900</v>
      </c>
      <c r="Q27" s="42">
        <v>1470</v>
      </c>
      <c r="R27" s="42">
        <v>1617</v>
      </c>
      <c r="S27" s="42">
        <v>1314</v>
      </c>
      <c r="T27" s="42">
        <v>941</v>
      </c>
      <c r="U27" s="43">
        <v>6242</v>
      </c>
      <c r="V27" s="35"/>
      <c r="W27" s="20"/>
    </row>
    <row r="28" spans="1:23" x14ac:dyDescent="0.25">
      <c r="A28" s="35"/>
      <c r="B28" s="35"/>
      <c r="C28" s="35"/>
      <c r="D28" s="35"/>
      <c r="E28" s="35"/>
      <c r="F28" s="35"/>
      <c r="G28" s="35"/>
      <c r="H28" s="35"/>
      <c r="I28" s="35"/>
      <c r="J28" s="35"/>
      <c r="K28" s="35"/>
      <c r="L28" s="35"/>
      <c r="M28" s="35"/>
      <c r="N28" s="35"/>
      <c r="O28" s="40" t="s">
        <v>14</v>
      </c>
      <c r="P28" s="42">
        <v>1255</v>
      </c>
      <c r="Q28" s="42">
        <v>516</v>
      </c>
      <c r="R28" s="42">
        <v>1874</v>
      </c>
      <c r="S28" s="42">
        <v>1863</v>
      </c>
      <c r="T28" s="42">
        <v>1722</v>
      </c>
      <c r="U28" s="43">
        <v>7230</v>
      </c>
      <c r="V28" s="35"/>
      <c r="W28" s="20"/>
    </row>
    <row r="29" spans="1:23" x14ac:dyDescent="0.25">
      <c r="A29" s="35"/>
      <c r="B29" s="35"/>
      <c r="C29" s="35"/>
      <c r="D29" s="35"/>
      <c r="E29" s="35"/>
      <c r="F29" s="35"/>
      <c r="G29" s="35"/>
      <c r="H29" s="35"/>
      <c r="I29" s="35"/>
      <c r="J29" s="35"/>
      <c r="K29" s="35"/>
      <c r="L29" s="35"/>
      <c r="M29" s="51"/>
      <c r="N29" s="52"/>
      <c r="O29" s="40" t="s">
        <v>19</v>
      </c>
      <c r="P29" s="42">
        <v>1138</v>
      </c>
      <c r="Q29" s="42">
        <v>1898</v>
      </c>
      <c r="R29" s="42">
        <v>1482</v>
      </c>
      <c r="S29" s="42">
        <v>846</v>
      </c>
      <c r="T29" s="42">
        <v>1154</v>
      </c>
      <c r="U29" s="43">
        <v>6518</v>
      </c>
      <c r="V29" s="35"/>
      <c r="W29" s="20"/>
    </row>
    <row r="30" spans="1:23" ht="17.399999999999999" x14ac:dyDescent="0.45">
      <c r="A30" s="47"/>
      <c r="B30" s="47"/>
      <c r="C30" s="47"/>
      <c r="D30" s="47"/>
      <c r="E30" s="47"/>
      <c r="F30" s="47"/>
      <c r="G30" s="47"/>
      <c r="H30" s="47"/>
      <c r="I30" s="47"/>
      <c r="J30" s="47"/>
      <c r="K30" s="47"/>
      <c r="L30" s="47"/>
      <c r="M30" s="48" t="str">
        <f>pivots!M75</f>
        <v>customer:R01</v>
      </c>
      <c r="N30" s="47"/>
      <c r="O30" s="44" t="s">
        <v>1000</v>
      </c>
      <c r="P30" s="45"/>
      <c r="Q30" s="45"/>
      <c r="R30" s="45"/>
      <c r="S30" s="45"/>
      <c r="T30" s="45"/>
      <c r="U30" s="46"/>
      <c r="V30" s="47"/>
      <c r="W30" s="21"/>
    </row>
    <row r="31" spans="1:23" x14ac:dyDescent="0.25">
      <c r="A31" s="47"/>
      <c r="B31" s="47"/>
      <c r="C31" s="47"/>
      <c r="D31" s="47"/>
      <c r="E31" s="49"/>
      <c r="F31" s="47"/>
      <c r="G31" s="47"/>
      <c r="H31" s="47"/>
      <c r="I31" s="47"/>
      <c r="J31" s="47"/>
      <c r="K31" s="47"/>
      <c r="L31" s="47"/>
      <c r="M31" s="50" t="str">
        <f>pivots!$E$88</f>
        <v>% of calls:100%</v>
      </c>
      <c r="N31" s="47"/>
      <c r="O31" s="40" t="s">
        <v>17</v>
      </c>
      <c r="P31" s="42">
        <v>1655</v>
      </c>
      <c r="Q31" s="42">
        <v>805</v>
      </c>
      <c r="R31" s="42">
        <v>2263</v>
      </c>
      <c r="S31" s="42">
        <v>987</v>
      </c>
      <c r="T31" s="42">
        <v>1075</v>
      </c>
      <c r="U31" s="43">
        <v>6785</v>
      </c>
      <c r="V31" s="47"/>
      <c r="W31" s="21"/>
    </row>
    <row r="32" spans="1:23" x14ac:dyDescent="0.25">
      <c r="A32" s="47"/>
      <c r="B32" s="47"/>
      <c r="C32" s="47"/>
      <c r="D32" s="47"/>
      <c r="E32" s="47"/>
      <c r="F32" s="47"/>
      <c r="G32" s="47"/>
      <c r="H32" s="47"/>
      <c r="I32" s="47"/>
      <c r="J32" s="47"/>
      <c r="K32" s="47"/>
      <c r="L32" s="47"/>
      <c r="M32" s="50" t="str">
        <f>pivots!$E$89</f>
        <v/>
      </c>
      <c r="N32" s="47"/>
      <c r="O32" s="40" t="s">
        <v>23</v>
      </c>
      <c r="P32" s="42">
        <v>1104</v>
      </c>
      <c r="Q32" s="42">
        <v>2280</v>
      </c>
      <c r="R32" s="42">
        <v>1445</v>
      </c>
      <c r="S32" s="42">
        <v>1722</v>
      </c>
      <c r="T32" s="42">
        <v>1196</v>
      </c>
      <c r="U32" s="43">
        <v>7747</v>
      </c>
      <c r="V32" s="47"/>
      <c r="W32" s="21"/>
    </row>
    <row r="33" spans="1:23" x14ac:dyDescent="0.25">
      <c r="A33" s="47"/>
      <c r="B33" s="47"/>
      <c r="C33" s="47"/>
      <c r="D33" s="47"/>
      <c r="E33" s="47"/>
      <c r="F33" s="47"/>
      <c r="G33" s="47"/>
      <c r="H33" s="47"/>
      <c r="I33" s="47"/>
      <c r="J33" s="47"/>
      <c r="K33" s="47"/>
      <c r="L33" s="47"/>
      <c r="M33" s="50" t="str">
        <f>pivots!E90</f>
        <v/>
      </c>
      <c r="N33" s="47"/>
      <c r="O33" s="40" t="s">
        <v>7</v>
      </c>
      <c r="P33" s="42">
        <v>372</v>
      </c>
      <c r="Q33" s="42">
        <v>1818</v>
      </c>
      <c r="R33" s="42">
        <v>1346</v>
      </c>
      <c r="S33" s="42">
        <v>1156</v>
      </c>
      <c r="T33" s="42">
        <v>1484</v>
      </c>
      <c r="U33" s="43">
        <v>6176</v>
      </c>
      <c r="V33" s="47"/>
      <c r="W33" s="21"/>
    </row>
    <row r="34" spans="1:23" x14ac:dyDescent="0.25">
      <c r="A34" s="47"/>
      <c r="B34" s="47"/>
      <c r="C34" s="47"/>
      <c r="D34" s="47"/>
      <c r="E34" s="47"/>
      <c r="F34" s="47"/>
      <c r="G34" s="47"/>
      <c r="H34" s="47"/>
      <c r="I34" s="47"/>
      <c r="J34" s="47"/>
      <c r="K34" s="47"/>
      <c r="L34" s="47"/>
      <c r="M34" s="47"/>
      <c r="N34" s="47"/>
      <c r="O34" s="40" t="s">
        <v>22</v>
      </c>
      <c r="P34" s="42">
        <v>1415</v>
      </c>
      <c r="Q34" s="42">
        <v>1271</v>
      </c>
      <c r="R34" s="42">
        <v>1214</v>
      </c>
      <c r="S34" s="42">
        <v>1135</v>
      </c>
      <c r="T34" s="42">
        <v>1566</v>
      </c>
      <c r="U34" s="43">
        <v>6601</v>
      </c>
      <c r="V34" s="47"/>
      <c r="W34" s="21"/>
    </row>
    <row r="35" spans="1:23" x14ac:dyDescent="0.25">
      <c r="A35" s="21"/>
      <c r="B35" s="21"/>
      <c r="C35" s="21"/>
      <c r="D35" s="21"/>
      <c r="E35" s="21"/>
      <c r="F35" s="21"/>
      <c r="G35" s="21"/>
      <c r="H35" s="21"/>
      <c r="I35" s="21"/>
      <c r="J35" s="21"/>
      <c r="K35" s="21"/>
      <c r="L35" s="21"/>
      <c r="M35" s="21"/>
      <c r="N35" s="21"/>
      <c r="O35" s="31" t="s">
        <v>21</v>
      </c>
      <c r="P35" s="32">
        <v>1362</v>
      </c>
      <c r="Q35" s="32">
        <v>1363</v>
      </c>
      <c r="R35" s="32">
        <v>1152</v>
      </c>
      <c r="S35" s="32">
        <v>777</v>
      </c>
      <c r="T35" s="32">
        <v>750</v>
      </c>
      <c r="U35" s="33">
        <v>5404</v>
      </c>
      <c r="V35" s="21"/>
      <c r="W35" s="21"/>
    </row>
  </sheetData>
  <mergeCells count="1">
    <mergeCell ref="M29:N29"/>
  </mergeCells>
  <conditionalFormatting sqref="P18:T35">
    <cfRule type="expression" dxfId="0" priority="2">
      <formula>P$18=$A$82</formula>
    </cfRule>
  </conditionalFormatting>
  <conditionalFormatting sqref="P19:T35">
    <cfRule type="dataBar" priority="3">
      <dataBar>
        <cfvo type="num" val="0"/>
        <cfvo type="formula" val="MAX($P$19:$T$35)*2"/>
        <color theme="1" tint="0.14999847407452621"/>
      </dataBar>
      <extLst>
        <ext xmlns:x14="http://schemas.microsoft.com/office/spreadsheetml/2009/9/main" uri="{B025F937-C7B1-47D3-B67F-A62EFF666E3E}">
          <x14:id>{6F2A4495-8917-4408-A64A-9CA9D7635F50}</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1" id="{DE6F1006-8FC7-437B-B85D-520C3835B79F}">
            <xm:f>P$18=pivots!$A$82</xm:f>
            <x14:dxf>
              <fill>
                <patternFill>
                  <bgColor theme="8" tint="0.59996337778862885"/>
                </patternFill>
              </fill>
              <border>
                <left style="thin">
                  <color theme="1" tint="0.24994659260841701"/>
                </left>
                <right style="thin">
                  <color theme="1" tint="0.24994659260841701"/>
                </right>
                <vertical/>
                <horizontal/>
              </border>
            </x14:dxf>
          </x14:cfRule>
          <xm:sqref>P18:T35</xm:sqref>
        </x14:conditionalFormatting>
        <x14:conditionalFormatting xmlns:xm="http://schemas.microsoft.com/office/excel/2006/main">
          <x14:cfRule type="dataBar" id="{6F2A4495-8917-4408-A64A-9CA9D7635F50}">
            <x14:dataBar minLength="0" maxLength="100" gradient="0">
              <x14:cfvo type="num">
                <xm:f>0</xm:f>
              </x14:cfvo>
              <x14:cfvo type="formula">
                <xm:f>MAX($P$19:$T$35)*2</xm:f>
              </x14:cfvo>
              <x14:negativeFillColor rgb="FFFF0000"/>
              <x14:axisColor rgb="FF000000"/>
            </x14:dataBar>
          </x14:cfRule>
          <xm:sqref>P19:T35</xm:sqref>
        </x14:conditionalFormatting>
      </x14:conditionalFormattings>
    </ex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Assets</vt:lpstr>
      <vt:lpstr>pivots</vt:lpstr>
      <vt:lpstr>customer review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Kirubanithi S</cp:lastModifiedBy>
  <dcterms:created xsi:type="dcterms:W3CDTF">2021-03-14T20:21:32Z</dcterms:created>
  <dcterms:modified xsi:type="dcterms:W3CDTF">2026-06-23T15:28:00Z</dcterms:modified>
</cp:coreProperties>
</file>